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R3\公営企業\02 調査\R4.1.28締切 公営企業に係る経営比較分析表（令和２年度決算）の分析等について\03 県回答\"/>
    </mc:Choice>
  </mc:AlternateContent>
  <workbookProtection workbookAlgorithmName="SHA-512" workbookHashValue="p8Wbj5F8AaS2lW1CL/dxeP8tAyPEcslXEvodHDpuOP8ytLm5S8B8xNgspDF4ZKNpWwlJYQrXVaoa+HMRKoPHqg==" workbookSaltValue="tGtxA/TKPWILKjgb2LOvAg=="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BX54" i="4"/>
  <c r="BX32" i="4"/>
  <c r="CS78" i="4"/>
  <c r="MN54" i="4"/>
  <c r="MN32" i="4"/>
  <c r="IZ32" i="4"/>
  <c r="C11" i="5"/>
  <c r="D11" i="5"/>
  <c r="E11" i="5"/>
  <c r="B11" i="5"/>
  <c r="FH78" i="4" l="1"/>
  <c r="DS54" i="4"/>
  <c r="AN78" i="4"/>
  <c r="AE54" i="4"/>
  <c r="AE32" i="4"/>
  <c r="KU32" i="4"/>
  <c r="KU54" i="4"/>
  <c r="KC78" i="4"/>
  <c r="HG54" i="4"/>
  <c r="HG32" i="4"/>
  <c r="DS32" i="4"/>
  <c r="JJ78" i="4"/>
  <c r="GR32" i="4"/>
  <c r="EO78" i="4"/>
  <c r="DD54" i="4"/>
  <c r="DD32" i="4"/>
  <c r="U78" i="4"/>
  <c r="P54" i="4"/>
  <c r="P32" i="4"/>
  <c r="KF54" i="4"/>
  <c r="KF32" i="4"/>
  <c r="GR54" i="4"/>
  <c r="LO78" i="4"/>
  <c r="IK54" i="4"/>
  <c r="IK32" i="4"/>
  <c r="GT78" i="4"/>
  <c r="EW54" i="4"/>
  <c r="EW32" i="4"/>
  <c r="BZ78" i="4"/>
  <c r="BI54" i="4"/>
  <c r="BI32" i="4"/>
  <c r="LY54" i="4"/>
  <c r="LY32" i="4"/>
  <c r="AT54" i="4"/>
  <c r="AT32" i="4"/>
  <c r="LJ54" i="4"/>
  <c r="LJ32" i="4"/>
  <c r="HV32" i="4"/>
  <c r="KV78" i="4"/>
  <c r="HV54" i="4"/>
  <c r="GA78" i="4"/>
  <c r="EH54" i="4"/>
  <c r="EH32" i="4"/>
  <c r="BG78"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<sst xmlns="http://schemas.openxmlformats.org/spreadsheetml/2006/main" count="326" uniqueCount="178">
  <si>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</si>
  <si>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</si>
  <si>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</si>
  <si>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</si>
  <si>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</si>
  <si>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</si>
  <si>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</si>
  <si>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</si>
  <si>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</si>
  <si>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</si>
  <si>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</si>
  <si>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</si>
  <si>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</si>
  <si>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</si>
  <si>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</si>
  <si>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</si>
  <si>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</si>
  <si>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</si>
  <si>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</si>
  <si>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</si>
  <si>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</si>
  <si>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</si>
  <si>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</si>
  <si>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</si>
  <si>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</si>
  <si>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</si>
  <si>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</si>
  <si>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</si>
  <si>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</si>
  <si>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</si>
  <si>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</si>
  <si>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</si>
  <si>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</si>
  <si>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</si>
  <si>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</si>
  <si>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</si>
  <si>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</si>
  <si>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</si>
  <si>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</si>
  <si>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</si>
  <si>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</si>
  <si>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</si>
  <si>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</si>
  <si>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</si>
  <si>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</si>
  <si>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</si>
  <si>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</si>
  <si>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</si>
  <si>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</si>
  <si>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</si>
  <si>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</si>
  <si>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</si>
  <si>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</si>
  <si>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</si>
  <si>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</si>
  <si>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</si>
  <si>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</si>
  <si>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</si>
  <si>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</si>
  <si>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</si>
  <si>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</si>
  <si>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</si>
  <si>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</si>
  <si>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</si>
  <si>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</si>
  <si>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</si>
  <si>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</si>
  <si>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</si>
  <si>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</si>
  <si>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</si>
  <si>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</si>
  <si>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</si>
  <si>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</si>
  <si>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</si>
  <si>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</si>
  <si>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</si>
  <si>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</si>
  <si>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</si>
  <si>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</si>
  <si>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</si>
  <si>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</si>
  <si>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</si>
  <si>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</si>
  <si>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</si>
  <si>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</si>
  <si>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</si>
  <si>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</si>
  <si>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</si>
  <si>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</si>
  <si>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</si>
  <si>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</si>
  <si>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</si>
  <si>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</si>
  <si>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</si>
  <si>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</si>
  <si>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</si>
  <si>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</si>
  <si>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9"/>
  </si>
  <si>
    <t>団体コード</t>
    <rPh sb="0" eb="2">
      <t>ダンタイ</t>
    </rPh>
    <phoneticPr fontId="9"/>
  </si>
  <si>
    <t>業務コード</t>
    <rPh sb="0" eb="2">
      <t>ギョウム</t>
    </rPh>
    <phoneticPr fontId="9"/>
  </si>
  <si>
    <t>業種コード</t>
    <rPh sb="0" eb="2">
      <t>ギョウシュ</t>
    </rPh>
    <phoneticPr fontId="9"/>
  </si>
  <si>
    <t>事業コード</t>
    <rPh sb="0" eb="2">
      <t>ジギョウ</t>
    </rPh>
    <phoneticPr fontId="9"/>
  </si>
  <si>
    <t>施設コード</t>
    <rPh sb="0" eb="2">
      <t>シセツ</t>
    </rPh>
    <phoneticPr fontId="9"/>
  </si>
  <si>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</si>
  <si>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</si>
  <si>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</si>
  <si>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</si>
  <si>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</si>
  <si>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</si>
  <si>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</si>
  <si>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</si>
  <si>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</si>
  <si>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</si>
  <si>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</si>
  <si>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</si>
  <si>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</si>
  <si>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</si>
  <si>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</si>
  <si>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</si>
  <si>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</si>
  <si>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</si>
  <si>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</si>
  <si>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</si>
  <si>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</si>
  <si>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</si>
  <si>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</si>
  <si>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</si>
  <si>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</si>
  <si>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</si>
  <si>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</si>
  <si>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</si>
  <si>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</si>
  <si>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</si>
  <si>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</si>
  <si>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</si>
  <si>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</si>
  <si>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</si>
  <si>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</si>
  <si>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</si>
  <si>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</si>
  <si>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</si>
  <si>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</si>
  <si>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</si>
  <si>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</si>
  <si>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</si>
  <si>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</si>
  <si>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</si>
  <si>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</si>
  <si>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</si>
  <si>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</si>
  <si>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</si>
  <si>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</si>
  <si>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</si>
  <si>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</si>
  <si>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</si>
  <si>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</si>
  <si>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</si>
  <si>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</si>
  <si>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</si>
  <si>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</si>
  <si>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</si>
  <si>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</si>
  <si>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</si>
  <si>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</si>
  <si>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</si>
  <si>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</si>
  <si>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</si>
  <si>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</si>
  <si>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</si>
  <si>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</si>
  <si>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</si>
  <si>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</si>
  <si>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</si>
  <si>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</si>
  <si>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へき地医療を担う地域の中核病院として、地域医療の確保を図っています。また、急性期病院の後方支援病院としての役割を果たすために、関係医療機関との連携を図っています。</t>
    <phoneticPr fontId="5"/>
  </si>
  <si>
    <t>　1有形固定資産減価償却率は償却対象資産の減価償却がどの程度進んでいるかを示すものですが、平均値と比較すると老朽化が進んでいるとみます。2器械備品減価償却率においてはさらに償却率が高く、適正な保守と共に計画的な更新を行っていく必要があります。</t>
    <phoneticPr fontId="5"/>
  </si>
  <si>
    <t xml:space="preserve">経営方針としては、へき地医療の中核を担う病院として、今後の地域医療を担う使命を果たす上で、時代のニーズにあった経営を視野に運営していく必要があると考えます。
　経営面では、回復期病院としての役割を果たすために関係医療機関との連携を図り、経常収支比率を高めるため特に入院患者の積極的受入を行うと共に、市民に身近な病院としてさらなるサービス向上を図る必要があると考えます。
</t>
    <phoneticPr fontId="5"/>
  </si>
  <si>
    <t>　平成２８年度に新改革プランを策定し市民サービスの更なる向上と経営改善に取り組むこととしています。その中で院外処方について平成３０年度から実施し、このことから⑧材料費は平成30年度は対医業収益比率が16.3%となり大幅な縮減が図れましたが、令和2年度は若干増加となりました。収支面では、入院制限を行った時期があったことから①経常収支比率、②医業収支比率ともに前年度を下回ることになりました。⑤入院患者1人1日当たり収益も依然として平均値に及んでおりません。⑥外来患者１人１日当たり収益は平均値を上回る状況にあるものの、患者は減少傾向にあるため、適切な診療の提供はもとより更なる収支改善を検討します。⑦職員給与費対医業収益比率は医業収益の減少により比率が上昇することとなり、今後は収益の増と共に固定費の縮減を図る必要があります。引き続き医療機関連携を軸に入院患者の増患を中心とした取り組みを強化し増収を図ってまいります。
　③欠損金比率について、当該比率が年々増加していることから新改革プランを基に増患を基本とした増収対策を推進すると共に医業費用及び施設維持について計画的な支出を図ります。</t>
    <rPh sb="120" eb="122">
      <t>レイワ</t>
    </rPh>
    <rPh sb="123" eb="125">
      <t>ネンド</t>
    </rPh>
    <rPh sb="128" eb="130">
      <t>ゾウカ</t>
    </rPh>
    <rPh sb="143" eb="145">
      <t>ニュウイン</t>
    </rPh>
    <rPh sb="145" eb="147">
      <t>セイゲン</t>
    </rPh>
    <rPh sb="148" eb="149">
      <t>オコナ</t>
    </rPh>
    <rPh sb="151" eb="153">
      <t>ジキ</t>
    </rPh>
    <rPh sb="183" eb="185">
      <t>シタマワ</t>
    </rPh>
    <rPh sb="210" eb="212">
      <t>イゼン</t>
    </rPh>
    <rPh sb="293" eb="295">
      <t>ケントウ</t>
    </rPh>
    <rPh sb="363" eb="364">
      <t>ヒ</t>
    </rPh>
    <rPh sb="365" eb="36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</si>
</sst>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2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5"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vertical="top" wrapTex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9" fillId="0" borderId="0" xfId="0" applyFont="1">
      <alignment vertical="center"/>
    </xf>
    <xf numFmtId="0" fontId="9" fillId="0" borderId="0" xfId="0" applyFont="1" applyBorder="1" applyAlignment="1">
      <alignment vertical="center" shrinkToFit="1"/>
    </xf>
    <xf numFmtId="0" fontId="10" fillId="0" borderId="0" xfId="0" applyFont="1" applyBorder="1" applyAlignment="1">
      <alignment horizontal="center" vertical="center"/>
    </xf>
    <xf numFmtId="0" fontId="9"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9"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38" fontId="8" fillId="0" borderId="0" xfId="1" applyFont="1" applyBorder="1" applyAlignment="1">
      <alignment vertical="center"/>
    </xf>
    <xf numFmtId="0" fontId="11" fillId="0" borderId="0" xfId="0" applyFont="1" applyBorder="1" applyAlignment="1">
      <alignment vertical="center" shrinkToFit="1"/>
    </xf>
    <xf numFmtId="181" fontId="11" fillId="0" borderId="0" xfId="0" applyNumberFormat="1" applyFont="1" applyBorder="1" applyAlignment="1">
      <alignment vertical="center" shrinkToFit="1"/>
    </xf>
    <xf numFmtId="176" fontId="11" fillId="0" borderId="0" xfId="0" applyNumberFormat="1" applyFont="1" applyBorder="1" applyAlignment="1">
      <alignment vertical="center" shrinkToFit="1"/>
    </xf>
    <xf numFmtId="0" fontId="12" fillId="0" borderId="0" xfId="0" applyFont="1" applyFill="1" applyBorder="1" applyAlignment="1">
      <alignment vertical="center"/>
    </xf>
    <xf numFmtId="0" fontId="13" fillId="0" borderId="0" xfId="0" applyFont="1">
      <alignment vertical="center"/>
    </xf>
    <xf numFmtId="0" fontId="3" fillId="0" borderId="0" xfId="0" applyFont="1" applyProtection="1">
      <alignment vertical="center"/>
      <protection hidden="1"/>
    </xf>
    <xf numFmtId="0" fontId="14"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0" xfId="0" applyFont="1" applyFill="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1" xfId="0" applyFont="1" applyBorder="1" applyAlignment="1">
      <alignment vertical="center"/>
    </xf>
    <xf numFmtId="0" fontId="18" fillId="0" borderId="0" xfId="0" applyFont="1" applyBorder="1" applyAlignment="1">
      <alignment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9" fillId="0" borderId="5" xfId="2" applyFont="1" applyBorder="1" applyAlignment="1" applyProtection="1">
      <alignment horizontal="center" vertical="center" shrinkToFit="1"/>
      <protection locked="0"/>
    </xf>
    <xf numFmtId="0" fontId="19" fillId="0" borderId="6" xfId="2" applyFont="1" applyBorder="1" applyAlignment="1" applyProtection="1">
      <alignment horizontal="center" vertical="center" shrinkToFit="1"/>
      <protection locked="0"/>
    </xf>
    <xf numFmtId="0" fontId="19" fillId="0" borderId="10" xfId="2" applyFont="1" applyBorder="1" applyAlignment="1" applyProtection="1">
      <alignment horizontal="center" vertical="center" shrinkToFit="1"/>
      <protection locked="0"/>
    </xf>
    <xf numFmtId="0" fontId="19" fillId="0" borderId="1" xfId="2" applyFont="1" applyBorder="1" applyAlignment="1" applyProtection="1">
      <alignment horizontal="center" vertical="center" shrinkToFit="1"/>
      <protection locked="0"/>
    </xf>
    <xf numFmtId="0" fontId="19" fillId="0" borderId="6" xfId="2" applyFont="1" applyBorder="1" applyAlignment="1">
      <alignment horizontal="center" vertical="center" shrinkToFit="1"/>
    </xf>
    <xf numFmtId="0" fontId="19" fillId="0" borderId="7" xfId="2" applyFont="1" applyBorder="1" applyAlignment="1">
      <alignment horizontal="center" vertical="center" shrinkToFit="1"/>
    </xf>
    <xf numFmtId="0" fontId="19" fillId="0" borderId="1" xfId="2" applyFont="1" applyBorder="1" applyAlignment="1">
      <alignment horizontal="center" vertical="center" shrinkToFit="1"/>
    </xf>
    <xf numFmtId="0" fontId="19" fillId="0" borderId="11" xfId="2" applyFont="1" applyBorder="1" applyAlignment="1">
      <alignment horizontal="center" vertical="center" shrinkToFit="1"/>
    </xf>
    <xf numFmtId="0" fontId="6" fillId="0" borderId="0" xfId="0" applyFont="1" applyBorder="1" applyAlignment="1">
      <alignment vertical="center" shrinkToFit="1"/>
    </xf>
    <xf numFmtId="0" fontId="1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8" fillId="0" borderId="0" xfId="0" applyFont="1" applyBorder="1" applyAlignment="1">
      <alignment horizontal="left" shrinkToFit="1"/>
    </xf>
    <xf numFmtId="0" fontId="18" fillId="0" borderId="1" xfId="0" applyFont="1" applyBorder="1" applyAlignment="1">
      <alignment horizontal="left"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177" fontId="9" fillId="0" borderId="12" xfId="0" applyNumberFormat="1" applyFont="1" applyBorder="1" applyAlignment="1" applyProtection="1">
      <alignment horizontal="center" vertical="center" shrinkToFit="1"/>
      <protection hidden="1"/>
    </xf>
    <xf numFmtId="177" fontId="9" fillId="0" borderId="13" xfId="0" applyNumberFormat="1" applyFont="1" applyBorder="1" applyAlignment="1" applyProtection="1">
      <alignment horizontal="center" vertical="center" shrinkToFit="1"/>
      <protection hidden="1"/>
    </xf>
    <xf numFmtId="177" fontId="9" fillId="0" borderId="14" xfId="0" applyNumberFormat="1" applyFont="1" applyBorder="1" applyAlignment="1" applyProtection="1">
      <alignment horizontal="center" vertical="center" shrinkToFit="1"/>
      <protection hidden="1"/>
    </xf>
    <xf numFmtId="0" fontId="9" fillId="0" borderId="15" xfId="0" applyFont="1" applyBorder="1" applyAlignment="1">
      <alignment horizontal="center" vertical="center" shrinkToFit="1"/>
    </xf>
    <xf numFmtId="178" fontId="9" fillId="0" borderId="12" xfId="0" applyNumberFormat="1" applyFont="1" applyBorder="1" applyAlignment="1" applyProtection="1">
      <alignment horizontal="center" vertical="center" shrinkToFit="1"/>
      <protection hidden="1"/>
    </xf>
    <xf numFmtId="178" fontId="9" fillId="0" borderId="13" xfId="0" applyNumberFormat="1" applyFont="1" applyBorder="1" applyAlignment="1" applyProtection="1">
      <alignment horizontal="center" vertical="center" shrinkToFit="1"/>
      <protection hidden="1"/>
    </xf>
    <xf numFmtId="178" fontId="9" fillId="0" borderId="14" xfId="0" applyNumberFormat="1" applyFont="1" applyBorder="1" applyAlignment="1" applyProtection="1">
      <alignment horizontal="center" vertical="center" shrinkToFit="1"/>
      <protection hidden="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9" fillId="0" borderId="12" xfId="0" applyNumberFormat="1" applyFont="1" applyBorder="1" applyAlignment="1" applyProtection="1">
      <alignment horizontal="center" vertical="center" shrinkToFit="1"/>
      <protection hidden="1"/>
    </xf>
    <xf numFmtId="179" fontId="9" fillId="0" borderId="13" xfId="0" applyNumberFormat="1" applyFont="1" applyBorder="1" applyAlignment="1" applyProtection="1">
      <alignment horizontal="center" vertical="center" shrinkToFit="1"/>
      <protection hidden="1"/>
    </xf>
    <xf numFmtId="179" fontId="9" fillId="0" borderId="14" xfId="0" applyNumberFormat="1" applyFont="1" applyBorder="1" applyAlignment="1" applyProtection="1">
      <alignment horizontal="center" vertical="center" shrinkToFit="1"/>
      <protection hidden="1"/>
    </xf>
    <xf numFmtId="0" fontId="16" fillId="0" borderId="8"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11" xfId="0" applyFont="1" applyBorder="1" applyAlignment="1" applyProtection="1">
      <alignment horizontal="left" vertical="top" wrapText="1" shrinkToFit="1"/>
      <protection locked="0"/>
    </xf>
    <xf numFmtId="177" fontId="9" fillId="0" borderId="15" xfId="0" applyNumberFormat="1" applyFont="1" applyBorder="1" applyAlignment="1" applyProtection="1">
      <alignment horizontal="center" vertical="center" shrinkToFit="1"/>
      <protection hidden="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178" fontId="9" fillId="0" borderId="15" xfId="0" applyNumberFormat="1" applyFont="1" applyBorder="1" applyAlignment="1" applyProtection="1">
      <alignment horizontal="center" vertical="center" shrinkToFit="1"/>
      <protection hidden="1"/>
    </xf>
    <xf numFmtId="179" fontId="9"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54.4</c:v>
                </c:pt>
                <c:pt idx="1">
                  <c:v>57.3</c:v>
                </c:pt>
                <c:pt idx="2">
                  <c:v>53.8</c:v>
                </c:pt>
                <c:pt idx="3">
                  <c:v>60.8</c:v>
                </c:pt>
                <c:pt idx="4">
                  <c:v>52.5</c:v>
                </c:pt>
              </c:numCache>
            </c:numRef>
          </c:val>
          <c:extLst>
            <c:ext xmlns:c16="http://schemas.microsoft.com/office/drawing/2014/chart" uri="{C3380CC4-5D6E-409C-BE32-E72D297353CC}">
              <c16:uniqueId val="{00000000-6690-4099-A6E7-FCCDD09E66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6690-4099-A6E7-FCCDD09E66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14492</c:v>
                </c:pt>
                <c:pt idx="1">
                  <c:v>14733</c:v>
                </c:pt>
                <c:pt idx="2">
                  <c:v>8677</c:v>
                </c:pt>
                <c:pt idx="3">
                  <c:v>8627</c:v>
                </c:pt>
                <c:pt idx="4">
                  <c:v>9289</c:v>
                </c:pt>
              </c:numCache>
            </c:numRef>
          </c:val>
          <c:extLst>
            <c:ext xmlns:c16="http://schemas.microsoft.com/office/drawing/2014/chart" uri="{C3380CC4-5D6E-409C-BE32-E72D297353CC}">
              <c16:uniqueId val="{00000000-3B6B-409F-BB0F-77C12C7061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3B6B-409F-BB0F-77C12C7061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23941</c:v>
                </c:pt>
                <c:pt idx="1">
                  <c:v>24211</c:v>
                </c:pt>
                <c:pt idx="2">
                  <c:v>26098</c:v>
                </c:pt>
                <c:pt idx="3">
                  <c:v>26419</c:v>
                </c:pt>
                <c:pt idx="4">
                  <c:v>25424</c:v>
                </c:pt>
              </c:numCache>
            </c:numRef>
          </c:val>
          <c:extLst>
            <c:ext xmlns:c16="http://schemas.microsoft.com/office/drawing/2014/chart" uri="{C3380CC4-5D6E-409C-BE32-E72D297353CC}">
              <c16:uniqueId val="{00000000-2D91-45F3-B19B-4A9BD5055D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2D91-45F3-B19B-4A9BD5055D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76.400000000000006</c:v>
                </c:pt>
                <c:pt idx="1">
                  <c:v>84.6</c:v>
                </c:pt>
                <c:pt idx="2">
                  <c:v>126.2</c:v>
                </c:pt>
                <c:pt idx="3">
                  <c:v>136.69999999999999</c:v>
                </c:pt>
                <c:pt idx="4">
                  <c:v>162.80000000000001</c:v>
                </c:pt>
              </c:numCache>
            </c:numRef>
          </c:val>
          <c:extLst>
            <c:ext xmlns:c16="http://schemas.microsoft.com/office/drawing/2014/chart" uri="{C3380CC4-5D6E-409C-BE32-E72D297353CC}">
              <c16:uniqueId val="{00000000-89B7-43BE-A016-627B711DBC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89B7-43BE-A016-627B711DBC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74.900000000000006</c:v>
                </c:pt>
                <c:pt idx="1">
                  <c:v>77</c:v>
                </c:pt>
                <c:pt idx="2">
                  <c:v>70</c:v>
                </c:pt>
                <c:pt idx="3">
                  <c:v>72.7</c:v>
                </c:pt>
                <c:pt idx="4">
                  <c:v>66.099999999999994</c:v>
                </c:pt>
              </c:numCache>
            </c:numRef>
          </c:val>
          <c:extLst>
            <c:ext xmlns:c16="http://schemas.microsoft.com/office/drawing/2014/chart" uri="{C3380CC4-5D6E-409C-BE32-E72D297353CC}">
              <c16:uniqueId val="{00000000-0A79-4512-9E50-36FE134376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0A79-4512-9E50-36FE134376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91.3</c:v>
                </c:pt>
                <c:pt idx="1">
                  <c:v>92.9</c:v>
                </c:pt>
                <c:pt idx="2">
                  <c:v>90.1</c:v>
                </c:pt>
                <c:pt idx="3">
                  <c:v>93.1</c:v>
                </c:pt>
                <c:pt idx="4">
                  <c:v>93</c:v>
                </c:pt>
              </c:numCache>
            </c:numRef>
          </c:val>
          <c:extLst>
            <c:ext xmlns:c16="http://schemas.microsoft.com/office/drawing/2014/chart" uri="{C3380CC4-5D6E-409C-BE32-E72D297353CC}">
              <c16:uniqueId val="{00000000-17A9-4B3B-A88B-7F16B45C0A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17A9-4B3B-A88B-7F16B45C0A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57.9</c:v>
                </c:pt>
                <c:pt idx="1">
                  <c:v>60</c:v>
                </c:pt>
                <c:pt idx="2">
                  <c:v>61</c:v>
                </c:pt>
                <c:pt idx="3">
                  <c:v>62</c:v>
                </c:pt>
                <c:pt idx="4">
                  <c:v>64.5</c:v>
                </c:pt>
              </c:numCache>
            </c:numRef>
          </c:val>
          <c:extLst>
            <c:ext xmlns:c16="http://schemas.microsoft.com/office/drawing/2014/chart" uri="{C3380CC4-5D6E-409C-BE32-E72D297353CC}">
              <c16:uniqueId val="{00000000-31AB-47DE-8C57-AE46C8DE14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31AB-47DE-8C57-AE46C8DE14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77.599999999999994</c:v>
                </c:pt>
                <c:pt idx="1">
                  <c:v>80.5</c:v>
                </c:pt>
                <c:pt idx="2">
                  <c:v>78.8</c:v>
                </c:pt>
                <c:pt idx="3">
                  <c:v>80.8</c:v>
                </c:pt>
                <c:pt idx="4">
                  <c:v>83.7</c:v>
                </c:pt>
              </c:numCache>
            </c:numRef>
          </c:val>
          <c:extLst>
            <c:ext xmlns:c16="http://schemas.microsoft.com/office/drawing/2014/chart" uri="{C3380CC4-5D6E-409C-BE32-E72D297353CC}">
              <c16:uniqueId val="{00000000-A152-4D5F-9F5B-D12E62DD4D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A152-4D5F-9F5B-D12E62DD4D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41382600</c:v>
                </c:pt>
                <c:pt idx="1">
                  <c:v>40913600</c:v>
                </c:pt>
                <c:pt idx="2">
                  <c:v>41947825</c:v>
                </c:pt>
                <c:pt idx="3">
                  <c:v>41459450</c:v>
                </c:pt>
                <c:pt idx="4">
                  <c:v>41610325</c:v>
                </c:pt>
              </c:numCache>
            </c:numRef>
          </c:val>
          <c:extLst>
            <c:ext xmlns:c16="http://schemas.microsoft.com/office/drawing/2014/chart" uri="{C3380CC4-5D6E-409C-BE32-E72D297353CC}">
              <c16:uniqueId val="{00000000-09A5-4609-A26D-1D19C74738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09A5-4609-A26D-1D19C74738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34.6</c:v>
                </c:pt>
                <c:pt idx="1">
                  <c:v>35</c:v>
                </c:pt>
                <c:pt idx="2">
                  <c:v>16.3</c:v>
                </c:pt>
                <c:pt idx="3">
                  <c:v>15.1</c:v>
                </c:pt>
                <c:pt idx="4">
                  <c:v>16.8</c:v>
                </c:pt>
              </c:numCache>
            </c:numRef>
          </c:val>
          <c:extLst>
            <c:ext xmlns:c16="http://schemas.microsoft.com/office/drawing/2014/chart" uri="{C3380CC4-5D6E-409C-BE32-E72D297353CC}">
              <c16:uniqueId val="{00000000-EED6-4F87-9CBF-5D0EAD1C07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EED6-4F87-9CBF-5D0EAD1C07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78</c:v>
                </c:pt>
                <c:pt idx="1">
                  <c:v>74.5</c:v>
                </c:pt>
                <c:pt idx="2">
                  <c:v>99.6</c:v>
                </c:pt>
                <c:pt idx="3">
                  <c:v>95.9</c:v>
                </c:pt>
                <c:pt idx="4">
                  <c:v>102.9</c:v>
                </c:pt>
              </c:numCache>
            </c:numRef>
          </c:val>
          <c:extLst>
            <c:ext xmlns:c16="http://schemas.microsoft.com/office/drawing/2014/chart" uri="{C3380CC4-5D6E-409C-BE32-E72D297353CC}">
              <c16:uniqueId val="{00000000-8067-4E13-B851-16C24C81E2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8067-4E13-B851-16C24C81E2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B3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style="33" customWidth="1"/>
    <col min="389" max="389" width="2.6328125" style="33"/>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68"/>
      <c r="NK1" s="68"/>
      <c r="NL1" s="68"/>
      <c r="NM1" s="68"/>
      <c r="NN1" s="68"/>
      <c r="NO1" s="68"/>
      <c r="NP1" s="68"/>
      <c r="NQ1" s="68"/>
      <c r="NR1" s="68"/>
      <c r="NS1" s="68"/>
      <c r="NT1" s="68"/>
      <c r="NU1" s="68"/>
      <c r="NV1" s="68"/>
      <c r="NW1" s="68"/>
      <c r="NX1" s="68"/>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69"/>
      <c r="NK5" s="69"/>
      <c r="NL5" s="69"/>
      <c r="NM5" s="69"/>
      <c r="NN5" s="69"/>
      <c r="NO5" s="69"/>
      <c r="NP5" s="69"/>
      <c r="NQ5" s="69"/>
      <c r="NR5" s="69"/>
      <c r="NS5" s="69"/>
      <c r="NT5" s="69"/>
      <c r="NU5" s="69"/>
      <c r="NV5" s="69"/>
      <c r="NW5" s="69"/>
      <c r="NX5" s="69"/>
    </row>
    <row r="6" spans="1:388" ht="18.75" customHeight="1" x14ac:dyDescent="0.2">
      <c r="A6" s="2"/>
      <c r="B6" s="82" t="str">
        <f>データ!H6</f>
        <v>滋賀県甲賀市　信楽中央病院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69"/>
      <c r="NK6" s="69"/>
      <c r="NL6" s="69"/>
      <c r="NM6" s="69"/>
      <c r="NN6" s="69"/>
      <c r="NO6" s="69"/>
      <c r="NP6" s="69"/>
      <c r="NQ6" s="69"/>
      <c r="NR6" s="69"/>
      <c r="NS6" s="69"/>
      <c r="NT6" s="69"/>
      <c r="NU6" s="69"/>
      <c r="NV6" s="69"/>
      <c r="NW6" s="69"/>
      <c r="NX6" s="69"/>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70" t="s">
        <v>9</v>
      </c>
      <c r="NK7" s="71"/>
      <c r="NL7" s="71"/>
      <c r="NM7" s="71"/>
      <c r="NN7" s="71"/>
      <c r="NO7" s="71"/>
      <c r="NP7" s="71"/>
      <c r="NQ7" s="71"/>
      <c r="NR7" s="71"/>
      <c r="NS7" s="71"/>
      <c r="NT7" s="71"/>
      <c r="NU7" s="71"/>
      <c r="NV7" s="71"/>
      <c r="NW7" s="72"/>
      <c r="NX7" s="69"/>
    </row>
    <row r="8" spans="1:388" ht="18.75" customHeight="1" x14ac:dyDescent="0.2">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データ!Z6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3" t="s">
        <v>11</v>
      </c>
      <c r="NM8" s="74"/>
      <c r="NN8" s="74"/>
      <c r="NO8" s="74"/>
      <c r="NP8" s="74"/>
      <c r="NQ8" s="74"/>
      <c r="NR8" s="74"/>
      <c r="NS8" s="74"/>
      <c r="NT8" s="74"/>
      <c r="NU8" s="74"/>
      <c r="NV8" s="74"/>
      <c r="NW8" s="75"/>
      <c r="NX8" s="69"/>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89" t="s">
        <v>20</v>
      </c>
      <c r="NK9" s="90"/>
      <c r="NL9" s="76" t="s">
        <v>21</v>
      </c>
      <c r="NM9" s="32"/>
      <c r="NN9" s="32"/>
      <c r="NO9" s="32"/>
      <c r="NP9" s="32"/>
      <c r="NQ9" s="32"/>
      <c r="NR9" s="32"/>
      <c r="NS9" s="32"/>
      <c r="NT9" s="32"/>
      <c r="NU9" s="74"/>
      <c r="NV9" s="74"/>
      <c r="NW9" s="75"/>
      <c r="NX9" s="69"/>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77" t="s">
        <v>23</v>
      </c>
      <c r="NM10" s="78"/>
      <c r="NN10" s="78"/>
      <c r="NO10" s="78"/>
      <c r="NP10" s="78"/>
      <c r="NQ10" s="78"/>
      <c r="NR10" s="78"/>
      <c r="NS10" s="78"/>
      <c r="NT10" s="78"/>
      <c r="NU10" s="78"/>
      <c r="NV10" s="78"/>
      <c r="NW10" s="79"/>
      <c r="NX10" s="69"/>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FZ11" s="83" t="s">
        <v>28</v>
      </c>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5"/>
      <c r="ID11" s="83" t="s">
        <v>29</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30</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31</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9"/>
      <c r="NJ11" s="69"/>
      <c r="NK11" s="69"/>
      <c r="NL11" s="69"/>
      <c r="NM11" s="69"/>
      <c r="NN11" s="69"/>
      <c r="NO11" s="69"/>
      <c r="NP11" s="69"/>
      <c r="NQ11" s="69"/>
      <c r="NR11" s="69"/>
      <c r="NS11" s="69"/>
      <c r="NT11" s="69"/>
      <c r="NU11" s="69"/>
      <c r="NV11" s="69"/>
      <c r="NW11" s="69"/>
      <c r="NX11" s="69"/>
    </row>
    <row r="12" spans="1:388" ht="18.75" customHeight="1" x14ac:dyDescent="0.2">
      <c r="A12" s="2"/>
      <c r="B12" s="86">
        <f>データ!U6</f>
        <v>90194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3244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FZ12" s="91" t="str">
        <f>データ!Y6</f>
        <v>１３：１</v>
      </c>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3"/>
      <c r="ID12" s="86">
        <f>データ!AF6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9"/>
      <c r="NJ12" s="69"/>
      <c r="NK12" s="69"/>
      <c r="NL12" s="69"/>
      <c r="NM12" s="69"/>
      <c r="NN12" s="69"/>
      <c r="NO12" s="69"/>
      <c r="NP12" s="69"/>
      <c r="NQ12" s="69"/>
      <c r="NR12" s="69"/>
      <c r="NS12" s="69"/>
      <c r="NT12" s="69"/>
      <c r="NU12" s="69"/>
      <c r="NV12" s="69"/>
      <c r="NW12" s="69"/>
      <c r="NX12" s="69"/>
    </row>
    <row r="13" spans="1:388" ht="17.25" customHeight="1" x14ac:dyDescent="0.25">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9"/>
      <c r="NJ13" s="80"/>
      <c r="NK13" s="80"/>
      <c r="NL13" s="80"/>
      <c r="NM13" s="80"/>
      <c r="NN13" s="80"/>
      <c r="NO13" s="80"/>
      <c r="NP13" s="80"/>
      <c r="NQ13" s="80"/>
      <c r="NR13" s="80"/>
      <c r="NS13" s="80"/>
      <c r="NT13" s="80"/>
      <c r="NU13" s="80"/>
      <c r="NV13" s="80"/>
      <c r="NW13" s="80"/>
      <c r="NX13" s="8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105"/>
      <c r="NK15" s="105"/>
      <c r="NL15" s="105"/>
      <c r="NM15" s="105"/>
      <c r="NN15" s="105"/>
      <c r="NO15" s="105"/>
      <c r="NP15" s="105"/>
      <c r="NQ15" s="105"/>
      <c r="NR15" s="105"/>
      <c r="NS15" s="105"/>
      <c r="NT15" s="105"/>
      <c r="NU15" s="105"/>
      <c r="NV15" s="105"/>
      <c r="NW15" s="105"/>
      <c r="NX15" s="105"/>
    </row>
    <row r="16" spans="1:388" ht="13.5" customHeight="1" x14ac:dyDescent="0.2">
      <c r="A16" s="10"/>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11"/>
      <c r="C17" s="12"/>
      <c r="D17" s="12"/>
      <c r="E17" s="1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2"/>
      <c r="NF17" s="12"/>
      <c r="NG17" s="12"/>
      <c r="NH17" s="13"/>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14"/>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1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5"/>
      <c r="AV19" s="15"/>
      <c r="AW19" s="15"/>
      <c r="AX19" s="15"/>
      <c r="AY19" s="15"/>
      <c r="AZ19" s="15"/>
      <c r="BA19" s="15"/>
      <c r="BB19" s="15"/>
      <c r="BC19" s="15"/>
      <c r="BD19" s="15"/>
      <c r="BE19" s="1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5"/>
      <c r="DD19" s="15"/>
      <c r="DE19" s="5"/>
      <c r="DF19" s="5"/>
      <c r="DG19" s="5"/>
      <c r="DH19" s="5"/>
      <c r="DI19" s="5"/>
      <c r="DJ19" s="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5"/>
      <c r="IJ19" s="15"/>
      <c r="IK19" s="15"/>
      <c r="IL19" s="15"/>
      <c r="IM19" s="15"/>
      <c r="IN19" s="15"/>
      <c r="IO19" s="15"/>
      <c r="IP19" s="15"/>
      <c r="IQ19" s="15"/>
      <c r="IR19" s="15"/>
      <c r="IS19" s="1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5"/>
      <c r="KR19" s="15"/>
      <c r="KS19" s="15"/>
      <c r="KT19" s="15"/>
      <c r="KU19" s="15"/>
      <c r="KV19" s="15"/>
      <c r="KW19" s="15"/>
      <c r="KX19" s="15"/>
      <c r="KY19" s="15"/>
      <c r="KZ19" s="15"/>
      <c r="LA19" s="1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5"/>
      <c r="MU19" s="15"/>
      <c r="MV19" s="15"/>
      <c r="MW19" s="15"/>
      <c r="MX19" s="15"/>
      <c r="MY19" s="15"/>
      <c r="MZ19" s="15"/>
      <c r="NA19" s="15"/>
      <c r="NB19" s="15"/>
      <c r="NC19" s="15"/>
      <c r="ND19" s="15"/>
      <c r="NE19" s="15"/>
      <c r="NF19" s="15"/>
      <c r="NG19" s="5"/>
      <c r="NH19" s="16"/>
      <c r="NI19" s="2"/>
      <c r="NJ19" s="98"/>
      <c r="NK19" s="99"/>
      <c r="NL19" s="99"/>
      <c r="NM19" s="102"/>
      <c r="NN19" s="103"/>
      <c r="NO19" s="98"/>
      <c r="NP19" s="99"/>
      <c r="NQ19" s="99"/>
      <c r="NR19" s="102"/>
      <c r="NS19" s="103"/>
      <c r="NT19" s="98"/>
      <c r="NU19" s="99"/>
      <c r="NV19" s="99"/>
      <c r="NW19" s="102"/>
      <c r="NX19" s="103"/>
      <c r="OC19" s="17" t="s">
        <v>42</v>
      </c>
    </row>
    <row r="20" spans="1:393" ht="13.5" customHeight="1" x14ac:dyDescent="0.2">
      <c r="A20" s="2"/>
      <c r="B20" s="1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5"/>
      <c r="AV20" s="15"/>
      <c r="AW20" s="15"/>
      <c r="AX20" s="15"/>
      <c r="AY20" s="15"/>
      <c r="AZ20" s="15"/>
      <c r="BA20" s="15"/>
      <c r="BB20" s="15"/>
      <c r="BC20" s="15"/>
      <c r="BD20" s="15"/>
      <c r="BE20" s="1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5"/>
      <c r="DD20" s="15"/>
      <c r="DE20" s="5"/>
      <c r="DF20" s="5"/>
      <c r="DG20" s="5"/>
      <c r="DH20" s="5"/>
      <c r="DI20" s="5"/>
      <c r="DJ20" s="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5"/>
      <c r="IJ20" s="15"/>
      <c r="IK20" s="15"/>
      <c r="IL20" s="15"/>
      <c r="IM20" s="15"/>
      <c r="IN20" s="15"/>
      <c r="IO20" s="15"/>
      <c r="IP20" s="15"/>
      <c r="IQ20" s="15"/>
      <c r="IR20" s="15"/>
      <c r="IS20" s="1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5"/>
      <c r="KR20" s="15"/>
      <c r="KS20" s="15"/>
      <c r="KT20" s="15"/>
      <c r="KU20" s="15"/>
      <c r="KV20" s="15"/>
      <c r="KW20" s="15"/>
      <c r="KX20" s="15"/>
      <c r="KY20" s="15"/>
      <c r="KZ20" s="15"/>
      <c r="LA20" s="1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5"/>
      <c r="MU20" s="15"/>
      <c r="MV20" s="15"/>
      <c r="MW20" s="15"/>
      <c r="MX20" s="15"/>
      <c r="MY20" s="15"/>
      <c r="MZ20" s="15"/>
      <c r="NA20" s="15"/>
      <c r="NB20" s="15"/>
      <c r="NC20" s="15"/>
      <c r="ND20" s="15"/>
      <c r="NE20" s="15"/>
      <c r="NF20" s="15"/>
      <c r="NG20" s="5"/>
      <c r="NH20" s="16"/>
      <c r="NI20" s="2"/>
      <c r="NJ20" s="114" t="s">
        <v>43</v>
      </c>
      <c r="NK20" s="114"/>
      <c r="NL20" s="114"/>
      <c r="NM20" s="114"/>
      <c r="NN20" s="114"/>
      <c r="NO20" s="114"/>
      <c r="NP20" s="114"/>
      <c r="NQ20" s="114"/>
      <c r="NR20" s="114"/>
      <c r="NS20" s="114"/>
      <c r="NT20" s="114"/>
      <c r="NU20" s="114"/>
      <c r="NV20" s="114"/>
      <c r="NW20" s="114"/>
      <c r="NX20" s="114"/>
      <c r="OC20" s="17" t="s">
        <v>44</v>
      </c>
    </row>
    <row r="21" spans="1:393" ht="13.5" customHeight="1" x14ac:dyDescent="0.2">
      <c r="A21" s="2"/>
      <c r="B21" s="1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6"/>
      <c r="NI21" s="2"/>
      <c r="NJ21" s="115"/>
      <c r="NK21" s="115"/>
      <c r="NL21" s="115"/>
      <c r="NM21" s="115"/>
      <c r="NN21" s="115"/>
      <c r="NO21" s="115"/>
      <c r="NP21" s="115"/>
      <c r="NQ21" s="115"/>
      <c r="NR21" s="115"/>
      <c r="NS21" s="115"/>
      <c r="NT21" s="115"/>
      <c r="NU21" s="115"/>
      <c r="NV21" s="115"/>
      <c r="NW21" s="115"/>
      <c r="NX21" s="115"/>
      <c r="OC21" s="17" t="s">
        <v>45</v>
      </c>
    </row>
    <row r="22" spans="1:393" ht="13.5" customHeight="1" x14ac:dyDescent="0.2">
      <c r="A22" s="2"/>
      <c r="B22" s="1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6"/>
      <c r="NI22" s="2"/>
      <c r="NJ22" s="116" t="s">
        <v>174</v>
      </c>
      <c r="NK22" s="117"/>
      <c r="NL22" s="117"/>
      <c r="NM22" s="117"/>
      <c r="NN22" s="117"/>
      <c r="NO22" s="117"/>
      <c r="NP22" s="117"/>
      <c r="NQ22" s="117"/>
      <c r="NR22" s="117"/>
      <c r="NS22" s="117"/>
      <c r="NT22" s="117"/>
      <c r="NU22" s="117"/>
      <c r="NV22" s="117"/>
      <c r="NW22" s="117"/>
      <c r="NX22" s="118"/>
      <c r="OC22" s="17" t="s">
        <v>46</v>
      </c>
    </row>
    <row r="23" spans="1:393" ht="13.5" customHeight="1" x14ac:dyDescent="0.2">
      <c r="A23" s="2"/>
      <c r="B23" s="1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6"/>
      <c r="NI23" s="2"/>
      <c r="NJ23" s="119"/>
      <c r="NK23" s="120"/>
      <c r="NL23" s="120"/>
      <c r="NM23" s="120"/>
      <c r="NN23" s="120"/>
      <c r="NO23" s="120"/>
      <c r="NP23" s="120"/>
      <c r="NQ23" s="120"/>
      <c r="NR23" s="120"/>
      <c r="NS23" s="120"/>
      <c r="NT23" s="120"/>
      <c r="NU23" s="120"/>
      <c r="NV23" s="120"/>
      <c r="NW23" s="120"/>
      <c r="NX23" s="121"/>
      <c r="OC23" s="17" t="s">
        <v>47</v>
      </c>
    </row>
    <row r="24" spans="1:393" ht="13.5" customHeight="1" x14ac:dyDescent="0.2">
      <c r="A24" s="2"/>
      <c r="B24" s="1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6"/>
      <c r="NI24" s="2"/>
      <c r="NJ24" s="119"/>
      <c r="NK24" s="120"/>
      <c r="NL24" s="120"/>
      <c r="NM24" s="120"/>
      <c r="NN24" s="120"/>
      <c r="NO24" s="120"/>
      <c r="NP24" s="120"/>
      <c r="NQ24" s="120"/>
      <c r="NR24" s="120"/>
      <c r="NS24" s="120"/>
      <c r="NT24" s="120"/>
      <c r="NU24" s="120"/>
      <c r="NV24" s="120"/>
      <c r="NW24" s="120"/>
      <c r="NX24" s="121"/>
      <c r="OC24" s="17" t="s">
        <v>48</v>
      </c>
    </row>
    <row r="25" spans="1:393" ht="13.5" customHeight="1" x14ac:dyDescent="0.2">
      <c r="A25" s="2"/>
      <c r="B25" s="1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6"/>
      <c r="NI25" s="2"/>
      <c r="NJ25" s="119"/>
      <c r="NK25" s="120"/>
      <c r="NL25" s="120"/>
      <c r="NM25" s="120"/>
      <c r="NN25" s="120"/>
      <c r="NO25" s="120"/>
      <c r="NP25" s="120"/>
      <c r="NQ25" s="120"/>
      <c r="NR25" s="120"/>
      <c r="NS25" s="120"/>
      <c r="NT25" s="120"/>
      <c r="NU25" s="120"/>
      <c r="NV25" s="120"/>
      <c r="NW25" s="120"/>
      <c r="NX25" s="121"/>
      <c r="OC25" s="17" t="s">
        <v>49</v>
      </c>
    </row>
    <row r="26" spans="1:393" ht="13.5" customHeight="1" x14ac:dyDescent="0.2">
      <c r="A26" s="2"/>
      <c r="B26" s="1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6"/>
      <c r="NI26" s="2"/>
      <c r="NJ26" s="119"/>
      <c r="NK26" s="120"/>
      <c r="NL26" s="120"/>
      <c r="NM26" s="120"/>
      <c r="NN26" s="120"/>
      <c r="NO26" s="120"/>
      <c r="NP26" s="120"/>
      <c r="NQ26" s="120"/>
      <c r="NR26" s="120"/>
      <c r="NS26" s="120"/>
      <c r="NT26" s="120"/>
      <c r="NU26" s="120"/>
      <c r="NV26" s="120"/>
      <c r="NW26" s="120"/>
      <c r="NX26" s="121"/>
      <c r="OC26" s="17" t="s">
        <v>50</v>
      </c>
    </row>
    <row r="27" spans="1:393" ht="13.5" customHeight="1" x14ac:dyDescent="0.2">
      <c r="A27" s="2"/>
      <c r="B27" s="1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6"/>
      <c r="NI27" s="2"/>
      <c r="NJ27" s="119"/>
      <c r="NK27" s="120"/>
      <c r="NL27" s="120"/>
      <c r="NM27" s="120"/>
      <c r="NN27" s="120"/>
      <c r="NO27" s="120"/>
      <c r="NP27" s="120"/>
      <c r="NQ27" s="120"/>
      <c r="NR27" s="120"/>
      <c r="NS27" s="120"/>
      <c r="NT27" s="120"/>
      <c r="NU27" s="120"/>
      <c r="NV27" s="120"/>
      <c r="NW27" s="120"/>
      <c r="NX27" s="121"/>
      <c r="OC27" s="17" t="s">
        <v>51</v>
      </c>
    </row>
    <row r="28" spans="1:393" ht="13.5" customHeight="1" x14ac:dyDescent="0.2">
      <c r="A28" s="2"/>
      <c r="B28" s="1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6"/>
      <c r="NI28" s="2"/>
      <c r="NJ28" s="119"/>
      <c r="NK28" s="120"/>
      <c r="NL28" s="120"/>
      <c r="NM28" s="120"/>
      <c r="NN28" s="120"/>
      <c r="NO28" s="120"/>
      <c r="NP28" s="120"/>
      <c r="NQ28" s="120"/>
      <c r="NR28" s="120"/>
      <c r="NS28" s="120"/>
      <c r="NT28" s="120"/>
      <c r="NU28" s="120"/>
      <c r="NV28" s="120"/>
      <c r="NW28" s="120"/>
      <c r="NX28" s="121"/>
      <c r="OC28" s="17" t="s">
        <v>52</v>
      </c>
    </row>
    <row r="29" spans="1:393" ht="13.5" customHeight="1" x14ac:dyDescent="0.2">
      <c r="A29" s="2"/>
      <c r="B29" s="1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6"/>
      <c r="NI29" s="2"/>
      <c r="NJ29" s="119"/>
      <c r="NK29" s="120"/>
      <c r="NL29" s="120"/>
      <c r="NM29" s="120"/>
      <c r="NN29" s="120"/>
      <c r="NO29" s="120"/>
      <c r="NP29" s="120"/>
      <c r="NQ29" s="120"/>
      <c r="NR29" s="120"/>
      <c r="NS29" s="120"/>
      <c r="NT29" s="120"/>
      <c r="NU29" s="120"/>
      <c r="NV29" s="120"/>
      <c r="NW29" s="120"/>
      <c r="NX29" s="121"/>
      <c r="OC29" s="17" t="s">
        <v>53</v>
      </c>
    </row>
    <row r="30" spans="1:393" ht="13.5" customHeight="1" x14ac:dyDescent="0.2">
      <c r="A30" s="2"/>
      <c r="B30" s="1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6"/>
      <c r="NI30" s="2"/>
      <c r="NJ30" s="119"/>
      <c r="NK30" s="120"/>
      <c r="NL30" s="120"/>
      <c r="NM30" s="120"/>
      <c r="NN30" s="120"/>
      <c r="NO30" s="120"/>
      <c r="NP30" s="120"/>
      <c r="NQ30" s="120"/>
      <c r="NR30" s="120"/>
      <c r="NS30" s="120"/>
      <c r="NT30" s="120"/>
      <c r="NU30" s="120"/>
      <c r="NV30" s="120"/>
      <c r="NW30" s="120"/>
      <c r="NX30" s="121"/>
      <c r="OC30" s="17" t="s">
        <v>54</v>
      </c>
    </row>
    <row r="31" spans="1:393" ht="13.5" customHeight="1" x14ac:dyDescent="0.2">
      <c r="A31" s="2"/>
      <c r="B31" s="14"/>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6"/>
      <c r="NI31" s="2"/>
      <c r="NJ31" s="119"/>
      <c r="NK31" s="120"/>
      <c r="NL31" s="120"/>
      <c r="NM31" s="120"/>
      <c r="NN31" s="120"/>
      <c r="NO31" s="120"/>
      <c r="NP31" s="120"/>
      <c r="NQ31" s="120"/>
      <c r="NR31" s="120"/>
      <c r="NS31" s="120"/>
      <c r="NT31" s="120"/>
      <c r="NU31" s="120"/>
      <c r="NV31" s="120"/>
      <c r="NW31" s="120"/>
      <c r="NX31" s="121"/>
      <c r="OC31" s="17" t="s">
        <v>55</v>
      </c>
    </row>
    <row r="32" spans="1:393" ht="13.5" customHeight="1" x14ac:dyDescent="0.2">
      <c r="A32" s="2"/>
      <c r="B32" s="14"/>
      <c r="D32" s="5"/>
      <c r="E32" s="5"/>
      <c r="F32" s="5"/>
      <c r="G32" s="18"/>
      <c r="H32" s="18"/>
      <c r="I32" s="18"/>
      <c r="J32" s="18"/>
      <c r="K32" s="18"/>
      <c r="L32" s="18"/>
      <c r="M32" s="18"/>
      <c r="N32" s="18"/>
      <c r="O32" s="18"/>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18"/>
      <c r="CV32" s="18"/>
      <c r="CW32" s="18"/>
      <c r="CX32" s="18"/>
      <c r="CY32" s="18"/>
      <c r="CZ32" s="18"/>
      <c r="DA32" s="18"/>
      <c r="DB32" s="18"/>
      <c r="DC32" s="18"/>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18"/>
      <c r="GJ32" s="18"/>
      <c r="GK32" s="18"/>
      <c r="GL32" s="18"/>
      <c r="GM32" s="18"/>
      <c r="GN32" s="18"/>
      <c r="GO32" s="18"/>
      <c r="GP32" s="18"/>
      <c r="GQ32" s="18"/>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18"/>
      <c r="JX32" s="18"/>
      <c r="JY32" s="18"/>
      <c r="JZ32" s="18"/>
      <c r="KA32" s="18"/>
      <c r="KB32" s="18"/>
      <c r="KC32" s="18"/>
      <c r="KD32" s="18"/>
      <c r="KE32" s="18"/>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16"/>
      <c r="NI32" s="2"/>
      <c r="NJ32" s="119"/>
      <c r="NK32" s="120"/>
      <c r="NL32" s="120"/>
      <c r="NM32" s="120"/>
      <c r="NN32" s="120"/>
      <c r="NO32" s="120"/>
      <c r="NP32" s="120"/>
      <c r="NQ32" s="120"/>
      <c r="NR32" s="120"/>
      <c r="NS32" s="120"/>
      <c r="NT32" s="120"/>
      <c r="NU32" s="120"/>
      <c r="NV32" s="120"/>
      <c r="NW32" s="120"/>
      <c r="NX32" s="121"/>
      <c r="OC32" s="17" t="s">
        <v>56</v>
      </c>
    </row>
    <row r="33" spans="1:393" ht="13.5" customHeight="1" x14ac:dyDescent="0.2">
      <c r="A33" s="2"/>
      <c r="B33" s="14"/>
      <c r="D33" s="5"/>
      <c r="E33" s="5"/>
      <c r="F33" s="5"/>
      <c r="G33" s="128" t="s">
        <v>57</v>
      </c>
      <c r="H33" s="128"/>
      <c r="I33" s="128"/>
      <c r="J33" s="128"/>
      <c r="K33" s="128"/>
      <c r="L33" s="128"/>
      <c r="M33" s="128"/>
      <c r="N33" s="128"/>
      <c r="O33" s="128"/>
      <c r="P33" s="129">
        <f>データ!AI7</f>
        <v>91.3</v>
      </c>
      <c r="Q33" s="130"/>
      <c r="R33" s="130"/>
      <c r="S33" s="130"/>
      <c r="T33" s="130"/>
      <c r="U33" s="130"/>
      <c r="V33" s="130"/>
      <c r="W33" s="130"/>
      <c r="X33" s="130"/>
      <c r="Y33" s="130"/>
      <c r="Z33" s="130"/>
      <c r="AA33" s="130"/>
      <c r="AB33" s="130"/>
      <c r="AC33" s="130"/>
      <c r="AD33" s="131"/>
      <c r="AE33" s="129">
        <f>データ!AJ7</f>
        <v>92.9</v>
      </c>
      <c r="AF33" s="130"/>
      <c r="AG33" s="130"/>
      <c r="AH33" s="130"/>
      <c r="AI33" s="130"/>
      <c r="AJ33" s="130"/>
      <c r="AK33" s="130"/>
      <c r="AL33" s="130"/>
      <c r="AM33" s="130"/>
      <c r="AN33" s="130"/>
      <c r="AO33" s="130"/>
      <c r="AP33" s="130"/>
      <c r="AQ33" s="130"/>
      <c r="AR33" s="130"/>
      <c r="AS33" s="131"/>
      <c r="AT33" s="129">
        <f>データ!AK7</f>
        <v>90.1</v>
      </c>
      <c r="AU33" s="130"/>
      <c r="AV33" s="130"/>
      <c r="AW33" s="130"/>
      <c r="AX33" s="130"/>
      <c r="AY33" s="130"/>
      <c r="AZ33" s="130"/>
      <c r="BA33" s="130"/>
      <c r="BB33" s="130"/>
      <c r="BC33" s="130"/>
      <c r="BD33" s="130"/>
      <c r="BE33" s="130"/>
      <c r="BF33" s="130"/>
      <c r="BG33" s="130"/>
      <c r="BH33" s="131"/>
      <c r="BI33" s="129">
        <f>データ!AL7</f>
        <v>93.1</v>
      </c>
      <c r="BJ33" s="130"/>
      <c r="BK33" s="130"/>
      <c r="BL33" s="130"/>
      <c r="BM33" s="130"/>
      <c r="BN33" s="130"/>
      <c r="BO33" s="130"/>
      <c r="BP33" s="130"/>
      <c r="BQ33" s="130"/>
      <c r="BR33" s="130"/>
      <c r="BS33" s="130"/>
      <c r="BT33" s="130"/>
      <c r="BU33" s="130"/>
      <c r="BV33" s="130"/>
      <c r="BW33" s="131"/>
      <c r="BX33" s="129">
        <f>データ!AM7</f>
        <v>93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74.900000000000006</v>
      </c>
      <c r="DE33" s="130"/>
      <c r="DF33" s="130"/>
      <c r="DG33" s="130"/>
      <c r="DH33" s="130"/>
      <c r="DI33" s="130"/>
      <c r="DJ33" s="130"/>
      <c r="DK33" s="130"/>
      <c r="DL33" s="130"/>
      <c r="DM33" s="130"/>
      <c r="DN33" s="130"/>
      <c r="DO33" s="130"/>
      <c r="DP33" s="130"/>
      <c r="DQ33" s="130"/>
      <c r="DR33" s="131"/>
      <c r="DS33" s="129">
        <f>データ!AU7</f>
        <v>77</v>
      </c>
      <c r="DT33" s="130"/>
      <c r="DU33" s="130"/>
      <c r="DV33" s="130"/>
      <c r="DW33" s="130"/>
      <c r="DX33" s="130"/>
      <c r="DY33" s="130"/>
      <c r="DZ33" s="130"/>
      <c r="EA33" s="130"/>
      <c r="EB33" s="130"/>
      <c r="EC33" s="130"/>
      <c r="ED33" s="130"/>
      <c r="EE33" s="130"/>
      <c r="EF33" s="130"/>
      <c r="EG33" s="131"/>
      <c r="EH33" s="129">
        <f>データ!AV7</f>
        <v>70</v>
      </c>
      <c r="EI33" s="130"/>
      <c r="EJ33" s="130"/>
      <c r="EK33" s="130"/>
      <c r="EL33" s="130"/>
      <c r="EM33" s="130"/>
      <c r="EN33" s="130"/>
      <c r="EO33" s="130"/>
      <c r="EP33" s="130"/>
      <c r="EQ33" s="130"/>
      <c r="ER33" s="130"/>
      <c r="ES33" s="130"/>
      <c r="ET33" s="130"/>
      <c r="EU33" s="130"/>
      <c r="EV33" s="131"/>
      <c r="EW33" s="129">
        <f>データ!AW7</f>
        <v>72.7</v>
      </c>
      <c r="EX33" s="130"/>
      <c r="EY33" s="130"/>
      <c r="EZ33" s="130"/>
      <c r="FA33" s="130"/>
      <c r="FB33" s="130"/>
      <c r="FC33" s="130"/>
      <c r="FD33" s="130"/>
      <c r="FE33" s="130"/>
      <c r="FF33" s="130"/>
      <c r="FG33" s="130"/>
      <c r="FH33" s="130"/>
      <c r="FI33" s="130"/>
      <c r="FJ33" s="130"/>
      <c r="FK33" s="131"/>
      <c r="FL33" s="129">
        <f>データ!AX7</f>
        <v>66.099999999999994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76.400000000000006</v>
      </c>
      <c r="GS33" s="130"/>
      <c r="GT33" s="130"/>
      <c r="GU33" s="130"/>
      <c r="GV33" s="130"/>
      <c r="GW33" s="130"/>
      <c r="GX33" s="130"/>
      <c r="GY33" s="130"/>
      <c r="GZ33" s="130"/>
      <c r="HA33" s="130"/>
      <c r="HB33" s="130"/>
      <c r="HC33" s="130"/>
      <c r="HD33" s="130"/>
      <c r="HE33" s="130"/>
      <c r="HF33" s="131"/>
      <c r="HG33" s="129">
        <f>データ!BF7</f>
        <v>84.6</v>
      </c>
      <c r="HH33" s="130"/>
      <c r="HI33" s="130"/>
      <c r="HJ33" s="130"/>
      <c r="HK33" s="130"/>
      <c r="HL33" s="130"/>
      <c r="HM33" s="130"/>
      <c r="HN33" s="130"/>
      <c r="HO33" s="130"/>
      <c r="HP33" s="130"/>
      <c r="HQ33" s="130"/>
      <c r="HR33" s="130"/>
      <c r="HS33" s="130"/>
      <c r="HT33" s="130"/>
      <c r="HU33" s="131"/>
      <c r="HV33" s="129">
        <f>データ!BG7</f>
        <v>126.2</v>
      </c>
      <c r="HW33" s="130"/>
      <c r="HX33" s="130"/>
      <c r="HY33" s="130"/>
      <c r="HZ33" s="130"/>
      <c r="IA33" s="130"/>
      <c r="IB33" s="130"/>
      <c r="IC33" s="130"/>
      <c r="ID33" s="130"/>
      <c r="IE33" s="130"/>
      <c r="IF33" s="130"/>
      <c r="IG33" s="130"/>
      <c r="IH33" s="130"/>
      <c r="II33" s="130"/>
      <c r="IJ33" s="131"/>
      <c r="IK33" s="129">
        <f>データ!BH7</f>
        <v>136.69999999999999</v>
      </c>
      <c r="IL33" s="130"/>
      <c r="IM33" s="130"/>
      <c r="IN33" s="130"/>
      <c r="IO33" s="130"/>
      <c r="IP33" s="130"/>
      <c r="IQ33" s="130"/>
      <c r="IR33" s="130"/>
      <c r="IS33" s="130"/>
      <c r="IT33" s="130"/>
      <c r="IU33" s="130"/>
      <c r="IV33" s="130"/>
      <c r="IW33" s="130"/>
      <c r="IX33" s="130"/>
      <c r="IY33" s="131"/>
      <c r="IZ33" s="129">
        <f>データ!BI7</f>
        <v>162.80000000000001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54.4</v>
      </c>
      <c r="KG33" s="130"/>
      <c r="KH33" s="130"/>
      <c r="KI33" s="130"/>
      <c r="KJ33" s="130"/>
      <c r="KK33" s="130"/>
      <c r="KL33" s="130"/>
      <c r="KM33" s="130"/>
      <c r="KN33" s="130"/>
      <c r="KO33" s="130"/>
      <c r="KP33" s="130"/>
      <c r="KQ33" s="130"/>
      <c r="KR33" s="130"/>
      <c r="KS33" s="130"/>
      <c r="KT33" s="131"/>
      <c r="KU33" s="129">
        <f>データ!BQ7</f>
        <v>57.3</v>
      </c>
      <c r="KV33" s="130"/>
      <c r="KW33" s="130"/>
      <c r="KX33" s="130"/>
      <c r="KY33" s="130"/>
      <c r="KZ33" s="130"/>
      <c r="LA33" s="130"/>
      <c r="LB33" s="130"/>
      <c r="LC33" s="130"/>
      <c r="LD33" s="130"/>
      <c r="LE33" s="130"/>
      <c r="LF33" s="130"/>
      <c r="LG33" s="130"/>
      <c r="LH33" s="130"/>
      <c r="LI33" s="131"/>
      <c r="LJ33" s="129">
        <f>データ!BR7</f>
        <v>53.8</v>
      </c>
      <c r="LK33" s="130"/>
      <c r="LL33" s="130"/>
      <c r="LM33" s="130"/>
      <c r="LN33" s="130"/>
      <c r="LO33" s="130"/>
      <c r="LP33" s="130"/>
      <c r="LQ33" s="130"/>
      <c r="LR33" s="130"/>
      <c r="LS33" s="130"/>
      <c r="LT33" s="130"/>
      <c r="LU33" s="130"/>
      <c r="LV33" s="130"/>
      <c r="LW33" s="130"/>
      <c r="LX33" s="131"/>
      <c r="LY33" s="129">
        <f>データ!BS7</f>
        <v>60.8</v>
      </c>
      <c r="LZ33" s="130"/>
      <c r="MA33" s="130"/>
      <c r="MB33" s="130"/>
      <c r="MC33" s="130"/>
      <c r="MD33" s="130"/>
      <c r="ME33" s="130"/>
      <c r="MF33" s="130"/>
      <c r="MG33" s="130"/>
      <c r="MH33" s="130"/>
      <c r="MI33" s="130"/>
      <c r="MJ33" s="130"/>
      <c r="MK33" s="130"/>
      <c r="ML33" s="130"/>
      <c r="MM33" s="131"/>
      <c r="MN33" s="129">
        <f>データ!BT7</f>
        <v>52.5</v>
      </c>
      <c r="MO33" s="130"/>
      <c r="MP33" s="130"/>
      <c r="MQ33" s="130"/>
      <c r="MR33" s="130"/>
      <c r="MS33" s="130"/>
      <c r="MT33" s="130"/>
      <c r="MU33" s="130"/>
      <c r="MV33" s="130"/>
      <c r="MW33" s="130"/>
      <c r="MX33" s="130"/>
      <c r="MY33" s="130"/>
      <c r="MZ33" s="130"/>
      <c r="NA33" s="130"/>
      <c r="NB33" s="131"/>
      <c r="ND33" s="5"/>
      <c r="NE33" s="5"/>
      <c r="NF33" s="5"/>
      <c r="NG33" s="5"/>
      <c r="NH33" s="16"/>
      <c r="NI33" s="2"/>
      <c r="NJ33" s="119"/>
      <c r="NK33" s="120"/>
      <c r="NL33" s="120"/>
      <c r="NM33" s="120"/>
      <c r="NN33" s="120"/>
      <c r="NO33" s="120"/>
      <c r="NP33" s="120"/>
      <c r="NQ33" s="120"/>
      <c r="NR33" s="120"/>
      <c r="NS33" s="120"/>
      <c r="NT33" s="120"/>
      <c r="NU33" s="120"/>
      <c r="NV33" s="120"/>
      <c r="NW33" s="120"/>
      <c r="NX33" s="121"/>
      <c r="OC33" s="17" t="s">
        <v>58</v>
      </c>
    </row>
    <row r="34" spans="1:393" ht="13.5" customHeight="1" x14ac:dyDescent="0.2">
      <c r="A34" s="2"/>
      <c r="B34" s="14"/>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16"/>
      <c r="NI34" s="2"/>
      <c r="NJ34" s="122"/>
      <c r="NK34" s="123"/>
      <c r="NL34" s="123"/>
      <c r="NM34" s="123"/>
      <c r="NN34" s="123"/>
      <c r="NO34" s="123"/>
      <c r="NP34" s="123"/>
      <c r="NQ34" s="123"/>
      <c r="NR34" s="123"/>
      <c r="NS34" s="123"/>
      <c r="NT34" s="123"/>
      <c r="NU34" s="123"/>
      <c r="NV34" s="123"/>
      <c r="NW34" s="123"/>
      <c r="NX34" s="124"/>
      <c r="OC34" s="17" t="s">
        <v>60</v>
      </c>
    </row>
    <row r="35" spans="1:393" ht="13.5" customHeight="1" x14ac:dyDescent="0.2">
      <c r="A35" s="2"/>
      <c r="B35" s="1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6"/>
      <c r="NI35" s="2"/>
      <c r="NJ35" s="114" t="s">
        <v>61</v>
      </c>
      <c r="NK35" s="114"/>
      <c r="NL35" s="114"/>
      <c r="NM35" s="114"/>
      <c r="NN35" s="114"/>
      <c r="NO35" s="114"/>
      <c r="NP35" s="114"/>
      <c r="NQ35" s="114"/>
      <c r="NR35" s="114"/>
      <c r="NS35" s="114"/>
      <c r="NT35" s="114"/>
      <c r="NU35" s="114"/>
      <c r="NV35" s="114"/>
      <c r="NW35" s="114"/>
      <c r="NX35" s="114"/>
      <c r="OC35" s="17" t="s">
        <v>62</v>
      </c>
    </row>
    <row r="36" spans="1:393" ht="13.5" customHeight="1" x14ac:dyDescent="0.2">
      <c r="A36" s="2"/>
      <c r="B36" s="14"/>
      <c r="C36" s="15"/>
      <c r="D36" s="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5"/>
      <c r="CQ36" s="5"/>
      <c r="CR36" s="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5"/>
      <c r="JS36" s="5"/>
      <c r="JT36" s="5"/>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16"/>
      <c r="NI36" s="2"/>
      <c r="NJ36" s="115"/>
      <c r="NK36" s="115"/>
      <c r="NL36" s="115"/>
      <c r="NM36" s="115"/>
      <c r="NN36" s="115"/>
      <c r="NO36" s="115"/>
      <c r="NP36" s="115"/>
      <c r="NQ36" s="115"/>
      <c r="NR36" s="115"/>
      <c r="NS36" s="115"/>
      <c r="NT36" s="115"/>
      <c r="NU36" s="115"/>
      <c r="NV36" s="115"/>
      <c r="NW36" s="115"/>
      <c r="NX36" s="115"/>
      <c r="OC36" s="17" t="s">
        <v>63</v>
      </c>
    </row>
    <row r="37" spans="1:393" ht="13.5" customHeight="1" x14ac:dyDescent="0.2">
      <c r="A37" s="2"/>
      <c r="B37" s="14"/>
      <c r="C37" s="15"/>
      <c r="D37" s="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5"/>
      <c r="CQ37" s="5"/>
      <c r="CR37" s="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5"/>
      <c r="JS37" s="5"/>
      <c r="JT37" s="5"/>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16"/>
      <c r="NI37" s="2"/>
      <c r="NJ37" s="132" t="s">
        <v>64</v>
      </c>
      <c r="NK37" s="133"/>
      <c r="NL37" s="133"/>
      <c r="NM37" s="133"/>
      <c r="NN37" s="133"/>
      <c r="NO37" s="133"/>
      <c r="NP37" s="133"/>
      <c r="NQ37" s="133"/>
      <c r="NR37" s="133"/>
      <c r="NS37" s="133"/>
      <c r="NT37" s="133"/>
      <c r="NU37" s="133"/>
      <c r="NV37" s="133"/>
      <c r="NW37" s="133"/>
      <c r="NX37" s="134"/>
      <c r="OC37" s="17" t="s">
        <v>65</v>
      </c>
    </row>
    <row r="38" spans="1:393" ht="13.5" customHeight="1" x14ac:dyDescent="0.2">
      <c r="A38" s="2"/>
      <c r="B38" s="14"/>
      <c r="C38" s="12"/>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5"/>
      <c r="GQ38" s="5"/>
      <c r="GR38" s="12"/>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7" t="s">
        <v>66</v>
      </c>
    </row>
    <row r="39" spans="1:393" ht="13.5" customHeight="1" x14ac:dyDescent="0.2">
      <c r="A39" s="2"/>
      <c r="B39" s="14"/>
      <c r="C39" s="12"/>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5"/>
      <c r="GQ39" s="5"/>
      <c r="GR39" s="12"/>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8" t="s">
        <v>177</v>
      </c>
      <c r="NK39" s="139"/>
      <c r="NL39" s="139"/>
      <c r="NM39" s="139"/>
      <c r="NN39" s="139"/>
      <c r="NO39" s="139"/>
      <c r="NP39" s="139"/>
      <c r="NQ39" s="139"/>
      <c r="NR39" s="139"/>
      <c r="NS39" s="139"/>
      <c r="NT39" s="139"/>
      <c r="NU39" s="139"/>
      <c r="NV39" s="139"/>
      <c r="NW39" s="139"/>
      <c r="NX39" s="140"/>
      <c r="OC39" s="17" t="s">
        <v>67</v>
      </c>
    </row>
    <row r="40" spans="1:393" ht="13.5" customHeight="1" x14ac:dyDescent="0.2">
      <c r="A40" s="2"/>
      <c r="B40" s="14"/>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8"/>
      <c r="NK40" s="139"/>
      <c r="NL40" s="139"/>
      <c r="NM40" s="139"/>
      <c r="NN40" s="139"/>
      <c r="NO40" s="139"/>
      <c r="NP40" s="139"/>
      <c r="NQ40" s="139"/>
      <c r="NR40" s="139"/>
      <c r="NS40" s="139"/>
      <c r="NT40" s="139"/>
      <c r="NU40" s="139"/>
      <c r="NV40" s="139"/>
      <c r="NW40" s="139"/>
      <c r="NX40" s="140"/>
      <c r="OC40" s="17" t="s">
        <v>68</v>
      </c>
    </row>
    <row r="41" spans="1:393" ht="13.5" customHeight="1" x14ac:dyDescent="0.2">
      <c r="A41" s="2"/>
      <c r="B41" s="1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5"/>
      <c r="AV41" s="15"/>
      <c r="AW41" s="15"/>
      <c r="AX41" s="15"/>
      <c r="AY41" s="15"/>
      <c r="AZ41" s="15"/>
      <c r="BA41" s="15"/>
      <c r="BB41" s="15"/>
      <c r="BC41" s="15"/>
      <c r="BD41" s="15"/>
      <c r="BE41" s="1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5"/>
      <c r="DD41" s="15"/>
      <c r="DE41" s="5"/>
      <c r="DF41" s="5"/>
      <c r="DG41" s="5"/>
      <c r="DH41" s="5"/>
      <c r="DI41" s="5"/>
      <c r="DJ41" s="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5"/>
      <c r="IJ41" s="15"/>
      <c r="IK41" s="15"/>
      <c r="IL41" s="15"/>
      <c r="IM41" s="15"/>
      <c r="IN41" s="15"/>
      <c r="IO41" s="15"/>
      <c r="IP41" s="15"/>
      <c r="IQ41" s="15"/>
      <c r="IR41" s="15"/>
      <c r="IS41" s="1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5"/>
      <c r="KR41" s="15"/>
      <c r="KS41" s="15"/>
      <c r="KT41" s="15"/>
      <c r="KU41" s="15"/>
      <c r="KV41" s="15"/>
      <c r="KW41" s="15"/>
      <c r="KX41" s="15"/>
      <c r="KY41" s="15"/>
      <c r="KZ41" s="15"/>
      <c r="LA41" s="1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5"/>
      <c r="MU41" s="15"/>
      <c r="MV41" s="15"/>
      <c r="MW41" s="15"/>
      <c r="MX41" s="15"/>
      <c r="MY41" s="15"/>
      <c r="MZ41" s="15"/>
      <c r="NA41" s="15"/>
      <c r="NB41" s="15"/>
      <c r="NC41" s="15"/>
      <c r="ND41" s="15"/>
      <c r="NE41" s="15"/>
      <c r="NF41" s="15"/>
      <c r="NG41" s="5"/>
      <c r="NH41" s="16"/>
      <c r="NI41" s="2"/>
      <c r="NJ41" s="138"/>
      <c r="NK41" s="139"/>
      <c r="NL41" s="139"/>
      <c r="NM41" s="139"/>
      <c r="NN41" s="139"/>
      <c r="NO41" s="139"/>
      <c r="NP41" s="139"/>
      <c r="NQ41" s="139"/>
      <c r="NR41" s="139"/>
      <c r="NS41" s="139"/>
      <c r="NT41" s="139"/>
      <c r="NU41" s="139"/>
      <c r="NV41" s="139"/>
      <c r="NW41" s="139"/>
      <c r="NX41" s="140"/>
      <c r="OC41" s="17" t="s">
        <v>69</v>
      </c>
    </row>
    <row r="42" spans="1:393" ht="13.5" customHeight="1" x14ac:dyDescent="0.2">
      <c r="A42" s="2"/>
      <c r="B42" s="1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5"/>
      <c r="AV42" s="15"/>
      <c r="AW42" s="15"/>
      <c r="AX42" s="15"/>
      <c r="AY42" s="15"/>
      <c r="AZ42" s="15"/>
      <c r="BA42" s="15"/>
      <c r="BB42" s="15"/>
      <c r="BC42" s="15"/>
      <c r="BD42" s="15"/>
      <c r="BE42" s="1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5"/>
      <c r="DD42" s="15"/>
      <c r="DE42" s="5"/>
      <c r="DF42" s="5"/>
      <c r="DG42" s="5"/>
      <c r="DH42" s="5"/>
      <c r="DI42" s="5"/>
      <c r="DJ42" s="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5"/>
      <c r="IJ42" s="15"/>
      <c r="IK42" s="15"/>
      <c r="IL42" s="15"/>
      <c r="IM42" s="15"/>
      <c r="IN42" s="15"/>
      <c r="IO42" s="15"/>
      <c r="IP42" s="15"/>
      <c r="IQ42" s="15"/>
      <c r="IR42" s="15"/>
      <c r="IS42" s="1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5"/>
      <c r="KR42" s="15"/>
      <c r="KS42" s="15"/>
      <c r="KT42" s="15"/>
      <c r="KU42" s="15"/>
      <c r="KV42" s="15"/>
      <c r="KW42" s="15"/>
      <c r="KX42" s="15"/>
      <c r="KY42" s="15"/>
      <c r="KZ42" s="15"/>
      <c r="LA42" s="1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5"/>
      <c r="MU42" s="15"/>
      <c r="MV42" s="15"/>
      <c r="MW42" s="15"/>
      <c r="MX42" s="15"/>
      <c r="MY42" s="15"/>
      <c r="MZ42" s="15"/>
      <c r="NA42" s="15"/>
      <c r="NB42" s="15"/>
      <c r="NC42" s="15"/>
      <c r="ND42" s="15"/>
      <c r="NE42" s="15"/>
      <c r="NF42" s="15"/>
      <c r="NG42" s="5"/>
      <c r="NH42" s="16"/>
      <c r="NI42" s="2"/>
      <c r="NJ42" s="138"/>
      <c r="NK42" s="139"/>
      <c r="NL42" s="139"/>
      <c r="NM42" s="139"/>
      <c r="NN42" s="139"/>
      <c r="NO42" s="139"/>
      <c r="NP42" s="139"/>
      <c r="NQ42" s="139"/>
      <c r="NR42" s="139"/>
      <c r="NS42" s="139"/>
      <c r="NT42" s="139"/>
      <c r="NU42" s="139"/>
      <c r="NV42" s="139"/>
      <c r="NW42" s="139"/>
      <c r="NX42" s="140"/>
      <c r="OC42" s="17" t="s">
        <v>70</v>
      </c>
    </row>
    <row r="43" spans="1:393" ht="13.5" customHeight="1" x14ac:dyDescent="0.2">
      <c r="A43" s="2"/>
      <c r="B43" s="1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6"/>
      <c r="NI43" s="2"/>
      <c r="NJ43" s="138"/>
      <c r="NK43" s="139"/>
      <c r="NL43" s="139"/>
      <c r="NM43" s="139"/>
      <c r="NN43" s="139"/>
      <c r="NO43" s="139"/>
      <c r="NP43" s="139"/>
      <c r="NQ43" s="139"/>
      <c r="NR43" s="139"/>
      <c r="NS43" s="139"/>
      <c r="NT43" s="139"/>
      <c r="NU43" s="139"/>
      <c r="NV43" s="139"/>
      <c r="NW43" s="139"/>
      <c r="NX43" s="140"/>
      <c r="OC43" s="17" t="s">
        <v>71</v>
      </c>
    </row>
    <row r="44" spans="1:393" ht="13.5" customHeight="1" x14ac:dyDescent="0.2">
      <c r="A44" s="2"/>
      <c r="B44" s="1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6"/>
      <c r="NI44" s="2"/>
      <c r="NJ44" s="138"/>
      <c r="NK44" s="139"/>
      <c r="NL44" s="139"/>
      <c r="NM44" s="139"/>
      <c r="NN44" s="139"/>
      <c r="NO44" s="139"/>
      <c r="NP44" s="139"/>
      <c r="NQ44" s="139"/>
      <c r="NR44" s="139"/>
      <c r="NS44" s="139"/>
      <c r="NT44" s="139"/>
      <c r="NU44" s="139"/>
      <c r="NV44" s="139"/>
      <c r="NW44" s="139"/>
      <c r="NX44" s="140"/>
      <c r="OC44" s="17" t="s">
        <v>72</v>
      </c>
    </row>
    <row r="45" spans="1:393" ht="13.5" customHeight="1" x14ac:dyDescent="0.2">
      <c r="A45" s="2"/>
      <c r="B45" s="1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6"/>
      <c r="NI45" s="2"/>
      <c r="NJ45" s="138"/>
      <c r="NK45" s="139"/>
      <c r="NL45" s="139"/>
      <c r="NM45" s="139"/>
      <c r="NN45" s="139"/>
      <c r="NO45" s="139"/>
      <c r="NP45" s="139"/>
      <c r="NQ45" s="139"/>
      <c r="NR45" s="139"/>
      <c r="NS45" s="139"/>
      <c r="NT45" s="139"/>
      <c r="NU45" s="139"/>
      <c r="NV45" s="139"/>
      <c r="NW45" s="139"/>
      <c r="NX45" s="140"/>
      <c r="OC45" s="17" t="s">
        <v>73</v>
      </c>
    </row>
    <row r="46" spans="1:393" ht="13.5" customHeight="1" x14ac:dyDescent="0.2">
      <c r="A46" s="2"/>
      <c r="B46" s="1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6"/>
      <c r="NI46" s="2"/>
      <c r="NJ46" s="138"/>
      <c r="NK46" s="139"/>
      <c r="NL46" s="139"/>
      <c r="NM46" s="139"/>
      <c r="NN46" s="139"/>
      <c r="NO46" s="139"/>
      <c r="NP46" s="139"/>
      <c r="NQ46" s="139"/>
      <c r="NR46" s="139"/>
      <c r="NS46" s="139"/>
      <c r="NT46" s="139"/>
      <c r="NU46" s="139"/>
      <c r="NV46" s="139"/>
      <c r="NW46" s="139"/>
      <c r="NX46" s="140"/>
      <c r="OC46" s="17" t="s">
        <v>74</v>
      </c>
    </row>
    <row r="47" spans="1:393" ht="13.5" customHeight="1" x14ac:dyDescent="0.2">
      <c r="A47" s="2"/>
      <c r="B47" s="1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6"/>
      <c r="NI47" s="2"/>
      <c r="NJ47" s="138"/>
      <c r="NK47" s="139"/>
      <c r="NL47" s="139"/>
      <c r="NM47" s="139"/>
      <c r="NN47" s="139"/>
      <c r="NO47" s="139"/>
      <c r="NP47" s="139"/>
      <c r="NQ47" s="139"/>
      <c r="NR47" s="139"/>
      <c r="NS47" s="139"/>
      <c r="NT47" s="139"/>
      <c r="NU47" s="139"/>
      <c r="NV47" s="139"/>
      <c r="NW47" s="139"/>
      <c r="NX47" s="140"/>
      <c r="OC47" s="17" t="s">
        <v>75</v>
      </c>
    </row>
    <row r="48" spans="1:393" ht="13.5" customHeight="1" x14ac:dyDescent="0.2">
      <c r="A48" s="2"/>
      <c r="B48" s="1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6"/>
      <c r="NI48" s="2"/>
      <c r="NJ48" s="138"/>
      <c r="NK48" s="139"/>
      <c r="NL48" s="139"/>
      <c r="NM48" s="139"/>
      <c r="NN48" s="139"/>
      <c r="NO48" s="139"/>
      <c r="NP48" s="139"/>
      <c r="NQ48" s="139"/>
      <c r="NR48" s="139"/>
      <c r="NS48" s="139"/>
      <c r="NT48" s="139"/>
      <c r="NU48" s="139"/>
      <c r="NV48" s="139"/>
      <c r="NW48" s="139"/>
      <c r="NX48" s="140"/>
      <c r="OC48" s="17" t="s">
        <v>76</v>
      </c>
    </row>
    <row r="49" spans="1:393" ht="13.5" customHeight="1" x14ac:dyDescent="0.2">
      <c r="A49" s="2"/>
      <c r="B49" s="1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6"/>
      <c r="NI49" s="2"/>
      <c r="NJ49" s="138"/>
      <c r="NK49" s="139"/>
      <c r="NL49" s="139"/>
      <c r="NM49" s="139"/>
      <c r="NN49" s="139"/>
      <c r="NO49" s="139"/>
      <c r="NP49" s="139"/>
      <c r="NQ49" s="139"/>
      <c r="NR49" s="139"/>
      <c r="NS49" s="139"/>
      <c r="NT49" s="139"/>
      <c r="NU49" s="139"/>
      <c r="NV49" s="139"/>
      <c r="NW49" s="139"/>
      <c r="NX49" s="140"/>
      <c r="OC49" s="17" t="s">
        <v>77</v>
      </c>
    </row>
    <row r="50" spans="1:393" ht="13.5" customHeight="1" x14ac:dyDescent="0.2">
      <c r="A50" s="2"/>
      <c r="B50" s="1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6"/>
      <c r="NI50" s="2"/>
      <c r="NJ50" s="138"/>
      <c r="NK50" s="139"/>
      <c r="NL50" s="139"/>
      <c r="NM50" s="139"/>
      <c r="NN50" s="139"/>
      <c r="NO50" s="139"/>
      <c r="NP50" s="139"/>
      <c r="NQ50" s="139"/>
      <c r="NR50" s="139"/>
      <c r="NS50" s="139"/>
      <c r="NT50" s="139"/>
      <c r="NU50" s="139"/>
      <c r="NV50" s="139"/>
      <c r="NW50" s="139"/>
      <c r="NX50" s="140"/>
      <c r="OC50" s="17" t="s">
        <v>78</v>
      </c>
    </row>
    <row r="51" spans="1:393" ht="13.5" customHeight="1" x14ac:dyDescent="0.2">
      <c r="A51" s="2"/>
      <c r="B51" s="1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6"/>
      <c r="NI51" s="2"/>
      <c r="NJ51" s="141"/>
      <c r="NK51" s="142"/>
      <c r="NL51" s="142"/>
      <c r="NM51" s="142"/>
      <c r="NN51" s="142"/>
      <c r="NO51" s="142"/>
      <c r="NP51" s="142"/>
      <c r="NQ51" s="142"/>
      <c r="NR51" s="142"/>
      <c r="NS51" s="142"/>
      <c r="NT51" s="142"/>
      <c r="NU51" s="142"/>
      <c r="NV51" s="142"/>
      <c r="NW51" s="142"/>
      <c r="NX51" s="143"/>
      <c r="OC51" s="17" t="s">
        <v>79</v>
      </c>
    </row>
    <row r="52" spans="1:393" ht="13.5" customHeight="1" x14ac:dyDescent="0.2">
      <c r="A52" s="2"/>
      <c r="B52" s="1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6"/>
      <c r="NI52" s="2"/>
      <c r="NJ52" s="132" t="s">
        <v>80</v>
      </c>
      <c r="NK52" s="133"/>
      <c r="NL52" s="133"/>
      <c r="NM52" s="133"/>
      <c r="NN52" s="133"/>
      <c r="NO52" s="133"/>
      <c r="NP52" s="133"/>
      <c r="NQ52" s="133"/>
      <c r="NR52" s="133"/>
      <c r="NS52" s="133"/>
      <c r="NT52" s="133"/>
      <c r="NU52" s="133"/>
      <c r="NV52" s="133"/>
      <c r="NW52" s="133"/>
      <c r="NX52" s="134"/>
      <c r="OC52" s="17" t="s">
        <v>81</v>
      </c>
    </row>
    <row r="53" spans="1:393" ht="13.5" customHeight="1" x14ac:dyDescent="0.2">
      <c r="A53" s="2"/>
      <c r="B53" s="14"/>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6"/>
      <c r="NI53" s="2"/>
      <c r="NJ53" s="135"/>
      <c r="NK53" s="136"/>
      <c r="NL53" s="136"/>
      <c r="NM53" s="136"/>
      <c r="NN53" s="136"/>
      <c r="NO53" s="136"/>
      <c r="NP53" s="136"/>
      <c r="NQ53" s="136"/>
      <c r="NR53" s="136"/>
      <c r="NS53" s="136"/>
      <c r="NT53" s="136"/>
      <c r="NU53" s="136"/>
      <c r="NV53" s="136"/>
      <c r="NW53" s="136"/>
      <c r="NX53" s="137"/>
      <c r="OC53" s="17" t="s">
        <v>82</v>
      </c>
    </row>
    <row r="54" spans="1:393" ht="13.5" customHeight="1" x14ac:dyDescent="0.2">
      <c r="A54" s="2"/>
      <c r="B54" s="14"/>
      <c r="C54" s="5"/>
      <c r="D54" s="5"/>
      <c r="E54" s="5"/>
      <c r="F54" s="5"/>
      <c r="G54" s="18"/>
      <c r="H54" s="18"/>
      <c r="I54" s="18"/>
      <c r="J54" s="18"/>
      <c r="K54" s="18"/>
      <c r="L54" s="18"/>
      <c r="M54" s="18"/>
      <c r="N54" s="18"/>
      <c r="O54" s="18"/>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18"/>
      <c r="CV54" s="18"/>
      <c r="CW54" s="18"/>
      <c r="CX54" s="18"/>
      <c r="CY54" s="18"/>
      <c r="CZ54" s="18"/>
      <c r="DA54" s="18"/>
      <c r="DB54" s="18"/>
      <c r="DC54" s="18"/>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18"/>
      <c r="GJ54" s="18"/>
      <c r="GK54" s="18"/>
      <c r="GL54" s="18"/>
      <c r="GM54" s="18"/>
      <c r="GN54" s="18"/>
      <c r="GO54" s="18"/>
      <c r="GP54" s="18"/>
      <c r="GQ54" s="18"/>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18"/>
      <c r="JX54" s="18"/>
      <c r="JY54" s="18"/>
      <c r="JZ54" s="18"/>
      <c r="KA54" s="18"/>
      <c r="KB54" s="18"/>
      <c r="KC54" s="18"/>
      <c r="KD54" s="18"/>
      <c r="KE54" s="18"/>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16"/>
      <c r="NI54" s="2"/>
      <c r="NJ54" s="119" t="s">
        <v>175</v>
      </c>
      <c r="NK54" s="120"/>
      <c r="NL54" s="120"/>
      <c r="NM54" s="120"/>
      <c r="NN54" s="120"/>
      <c r="NO54" s="120"/>
      <c r="NP54" s="120"/>
      <c r="NQ54" s="120"/>
      <c r="NR54" s="120"/>
      <c r="NS54" s="120"/>
      <c r="NT54" s="120"/>
      <c r="NU54" s="120"/>
      <c r="NV54" s="120"/>
      <c r="NW54" s="120"/>
      <c r="NX54" s="121"/>
    </row>
    <row r="55" spans="1:393" ht="13.5" customHeight="1" x14ac:dyDescent="0.2">
      <c r="A55" s="2"/>
      <c r="B55" s="14"/>
      <c r="C55" s="5"/>
      <c r="D55" s="5"/>
      <c r="E55" s="5"/>
      <c r="F55" s="5"/>
      <c r="G55" s="128" t="s">
        <v>57</v>
      </c>
      <c r="H55" s="128"/>
      <c r="I55" s="128"/>
      <c r="J55" s="128"/>
      <c r="K55" s="128"/>
      <c r="L55" s="128"/>
      <c r="M55" s="128"/>
      <c r="N55" s="128"/>
      <c r="O55" s="128"/>
      <c r="P55" s="144">
        <f>データ!CA7</f>
        <v>23941</v>
      </c>
      <c r="Q55" s="145"/>
      <c r="R55" s="145"/>
      <c r="S55" s="145"/>
      <c r="T55" s="145"/>
      <c r="U55" s="145"/>
      <c r="V55" s="145"/>
      <c r="W55" s="145"/>
      <c r="X55" s="145"/>
      <c r="Y55" s="145"/>
      <c r="Z55" s="145"/>
      <c r="AA55" s="145"/>
      <c r="AB55" s="145"/>
      <c r="AC55" s="145"/>
      <c r="AD55" s="146"/>
      <c r="AE55" s="144">
        <f>データ!CB7</f>
        <v>24211</v>
      </c>
      <c r="AF55" s="145"/>
      <c r="AG55" s="145"/>
      <c r="AH55" s="145"/>
      <c r="AI55" s="145"/>
      <c r="AJ55" s="145"/>
      <c r="AK55" s="145"/>
      <c r="AL55" s="145"/>
      <c r="AM55" s="145"/>
      <c r="AN55" s="145"/>
      <c r="AO55" s="145"/>
      <c r="AP55" s="145"/>
      <c r="AQ55" s="145"/>
      <c r="AR55" s="145"/>
      <c r="AS55" s="146"/>
      <c r="AT55" s="144">
        <f>データ!CC7</f>
        <v>26098</v>
      </c>
      <c r="AU55" s="145"/>
      <c r="AV55" s="145"/>
      <c r="AW55" s="145"/>
      <c r="AX55" s="145"/>
      <c r="AY55" s="145"/>
      <c r="AZ55" s="145"/>
      <c r="BA55" s="145"/>
      <c r="BB55" s="145"/>
      <c r="BC55" s="145"/>
      <c r="BD55" s="145"/>
      <c r="BE55" s="145"/>
      <c r="BF55" s="145"/>
      <c r="BG55" s="145"/>
      <c r="BH55" s="146"/>
      <c r="BI55" s="144">
        <f>データ!CD7</f>
        <v>26419</v>
      </c>
      <c r="BJ55" s="145"/>
      <c r="BK55" s="145"/>
      <c r="BL55" s="145"/>
      <c r="BM55" s="145"/>
      <c r="BN55" s="145"/>
      <c r="BO55" s="145"/>
      <c r="BP55" s="145"/>
      <c r="BQ55" s="145"/>
      <c r="BR55" s="145"/>
      <c r="BS55" s="145"/>
      <c r="BT55" s="145"/>
      <c r="BU55" s="145"/>
      <c r="BV55" s="145"/>
      <c r="BW55" s="146"/>
      <c r="BX55" s="144">
        <f>データ!CE7</f>
        <v>25424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14492</v>
      </c>
      <c r="DE55" s="145"/>
      <c r="DF55" s="145"/>
      <c r="DG55" s="145"/>
      <c r="DH55" s="145"/>
      <c r="DI55" s="145"/>
      <c r="DJ55" s="145"/>
      <c r="DK55" s="145"/>
      <c r="DL55" s="145"/>
      <c r="DM55" s="145"/>
      <c r="DN55" s="145"/>
      <c r="DO55" s="145"/>
      <c r="DP55" s="145"/>
      <c r="DQ55" s="145"/>
      <c r="DR55" s="146"/>
      <c r="DS55" s="144">
        <f>データ!CM7</f>
        <v>14733</v>
      </c>
      <c r="DT55" s="145"/>
      <c r="DU55" s="145"/>
      <c r="DV55" s="145"/>
      <c r="DW55" s="145"/>
      <c r="DX55" s="145"/>
      <c r="DY55" s="145"/>
      <c r="DZ55" s="145"/>
      <c r="EA55" s="145"/>
      <c r="EB55" s="145"/>
      <c r="EC55" s="145"/>
      <c r="ED55" s="145"/>
      <c r="EE55" s="145"/>
      <c r="EF55" s="145"/>
      <c r="EG55" s="146"/>
      <c r="EH55" s="144">
        <f>データ!CN7</f>
        <v>8677</v>
      </c>
      <c r="EI55" s="145"/>
      <c r="EJ55" s="145"/>
      <c r="EK55" s="145"/>
      <c r="EL55" s="145"/>
      <c r="EM55" s="145"/>
      <c r="EN55" s="145"/>
      <c r="EO55" s="145"/>
      <c r="EP55" s="145"/>
      <c r="EQ55" s="145"/>
      <c r="ER55" s="145"/>
      <c r="ES55" s="145"/>
      <c r="ET55" s="145"/>
      <c r="EU55" s="145"/>
      <c r="EV55" s="146"/>
      <c r="EW55" s="144">
        <f>データ!CO7</f>
        <v>8627</v>
      </c>
      <c r="EX55" s="145"/>
      <c r="EY55" s="145"/>
      <c r="EZ55" s="145"/>
      <c r="FA55" s="145"/>
      <c r="FB55" s="145"/>
      <c r="FC55" s="145"/>
      <c r="FD55" s="145"/>
      <c r="FE55" s="145"/>
      <c r="FF55" s="145"/>
      <c r="FG55" s="145"/>
      <c r="FH55" s="145"/>
      <c r="FI55" s="145"/>
      <c r="FJ55" s="145"/>
      <c r="FK55" s="146"/>
      <c r="FL55" s="144">
        <f>データ!CP7</f>
        <v>9289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78</v>
      </c>
      <c r="GS55" s="130"/>
      <c r="GT55" s="130"/>
      <c r="GU55" s="130"/>
      <c r="GV55" s="130"/>
      <c r="GW55" s="130"/>
      <c r="GX55" s="130"/>
      <c r="GY55" s="130"/>
      <c r="GZ55" s="130"/>
      <c r="HA55" s="130"/>
      <c r="HB55" s="130"/>
      <c r="HC55" s="130"/>
      <c r="HD55" s="130"/>
      <c r="HE55" s="130"/>
      <c r="HF55" s="131"/>
      <c r="HG55" s="129">
        <f>データ!CX7</f>
        <v>74.5</v>
      </c>
      <c r="HH55" s="130"/>
      <c r="HI55" s="130"/>
      <c r="HJ55" s="130"/>
      <c r="HK55" s="130"/>
      <c r="HL55" s="130"/>
      <c r="HM55" s="130"/>
      <c r="HN55" s="130"/>
      <c r="HO55" s="130"/>
      <c r="HP55" s="130"/>
      <c r="HQ55" s="130"/>
      <c r="HR55" s="130"/>
      <c r="HS55" s="130"/>
      <c r="HT55" s="130"/>
      <c r="HU55" s="131"/>
      <c r="HV55" s="129">
        <f>データ!CY7</f>
        <v>99.6</v>
      </c>
      <c r="HW55" s="130"/>
      <c r="HX55" s="130"/>
      <c r="HY55" s="130"/>
      <c r="HZ55" s="130"/>
      <c r="IA55" s="130"/>
      <c r="IB55" s="130"/>
      <c r="IC55" s="130"/>
      <c r="ID55" s="130"/>
      <c r="IE55" s="130"/>
      <c r="IF55" s="130"/>
      <c r="IG55" s="130"/>
      <c r="IH55" s="130"/>
      <c r="II55" s="130"/>
      <c r="IJ55" s="131"/>
      <c r="IK55" s="129">
        <f>データ!CZ7</f>
        <v>95.9</v>
      </c>
      <c r="IL55" s="130"/>
      <c r="IM55" s="130"/>
      <c r="IN55" s="130"/>
      <c r="IO55" s="130"/>
      <c r="IP55" s="130"/>
      <c r="IQ55" s="130"/>
      <c r="IR55" s="130"/>
      <c r="IS55" s="130"/>
      <c r="IT55" s="130"/>
      <c r="IU55" s="130"/>
      <c r="IV55" s="130"/>
      <c r="IW55" s="130"/>
      <c r="IX55" s="130"/>
      <c r="IY55" s="131"/>
      <c r="IZ55" s="129">
        <f>データ!DA7</f>
        <v>102.9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34.6</v>
      </c>
      <c r="KG55" s="130"/>
      <c r="KH55" s="130"/>
      <c r="KI55" s="130"/>
      <c r="KJ55" s="130"/>
      <c r="KK55" s="130"/>
      <c r="KL55" s="130"/>
      <c r="KM55" s="130"/>
      <c r="KN55" s="130"/>
      <c r="KO55" s="130"/>
      <c r="KP55" s="130"/>
      <c r="KQ55" s="130"/>
      <c r="KR55" s="130"/>
      <c r="KS55" s="130"/>
      <c r="KT55" s="131"/>
      <c r="KU55" s="129">
        <f>データ!DI7</f>
        <v>35</v>
      </c>
      <c r="KV55" s="130"/>
      <c r="KW55" s="130"/>
      <c r="KX55" s="130"/>
      <c r="KY55" s="130"/>
      <c r="KZ55" s="130"/>
      <c r="LA55" s="130"/>
      <c r="LB55" s="130"/>
      <c r="LC55" s="130"/>
      <c r="LD55" s="130"/>
      <c r="LE55" s="130"/>
      <c r="LF55" s="130"/>
      <c r="LG55" s="130"/>
      <c r="LH55" s="130"/>
      <c r="LI55" s="131"/>
      <c r="LJ55" s="129">
        <f>データ!DJ7</f>
        <v>16.3</v>
      </c>
      <c r="LK55" s="130"/>
      <c r="LL55" s="130"/>
      <c r="LM55" s="130"/>
      <c r="LN55" s="130"/>
      <c r="LO55" s="130"/>
      <c r="LP55" s="130"/>
      <c r="LQ55" s="130"/>
      <c r="LR55" s="130"/>
      <c r="LS55" s="130"/>
      <c r="LT55" s="130"/>
      <c r="LU55" s="130"/>
      <c r="LV55" s="130"/>
      <c r="LW55" s="130"/>
      <c r="LX55" s="131"/>
      <c r="LY55" s="129">
        <f>データ!DK7</f>
        <v>15.1</v>
      </c>
      <c r="LZ55" s="130"/>
      <c r="MA55" s="130"/>
      <c r="MB55" s="130"/>
      <c r="MC55" s="130"/>
      <c r="MD55" s="130"/>
      <c r="ME55" s="130"/>
      <c r="MF55" s="130"/>
      <c r="MG55" s="130"/>
      <c r="MH55" s="130"/>
      <c r="MI55" s="130"/>
      <c r="MJ55" s="130"/>
      <c r="MK55" s="130"/>
      <c r="ML55" s="130"/>
      <c r="MM55" s="131"/>
      <c r="MN55" s="129">
        <f>データ!DL7</f>
        <v>16.8</v>
      </c>
      <c r="MO55" s="130"/>
      <c r="MP55" s="130"/>
      <c r="MQ55" s="130"/>
      <c r="MR55" s="130"/>
      <c r="MS55" s="130"/>
      <c r="MT55" s="130"/>
      <c r="MU55" s="130"/>
      <c r="MV55" s="130"/>
      <c r="MW55" s="130"/>
      <c r="MX55" s="130"/>
      <c r="MY55" s="130"/>
      <c r="MZ55" s="130"/>
      <c r="NA55" s="130"/>
      <c r="NB55" s="131"/>
      <c r="NC55" s="5"/>
      <c r="ND55" s="5"/>
      <c r="NE55" s="5"/>
      <c r="NF55" s="5"/>
      <c r="NG55" s="5"/>
      <c r="NH55" s="16"/>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14"/>
      <c r="C56" s="5"/>
      <c r="D56" s="5"/>
      <c r="E56" s="5"/>
      <c r="F56" s="5"/>
      <c r="G56" s="128" t="s">
        <v>59</v>
      </c>
      <c r="H56" s="128"/>
      <c r="I56" s="128"/>
      <c r="J56" s="128"/>
      <c r="K56" s="128"/>
      <c r="L56" s="128"/>
      <c r="M56" s="128"/>
      <c r="N56" s="128"/>
      <c r="O56" s="128"/>
      <c r="P56" s="144">
        <f>データ!CF7</f>
        <v>24479</v>
      </c>
      <c r="Q56" s="145"/>
      <c r="R56" s="145"/>
      <c r="S56" s="145"/>
      <c r="T56" s="145"/>
      <c r="U56" s="145"/>
      <c r="V56" s="145"/>
      <c r="W56" s="145"/>
      <c r="X56" s="145"/>
      <c r="Y56" s="145"/>
      <c r="Z56" s="145"/>
      <c r="AA56" s="145"/>
      <c r="AB56" s="145"/>
      <c r="AC56" s="145"/>
      <c r="AD56" s="146"/>
      <c r="AE56" s="144">
        <f>データ!CG7</f>
        <v>25136</v>
      </c>
      <c r="AF56" s="145"/>
      <c r="AG56" s="145"/>
      <c r="AH56" s="145"/>
      <c r="AI56" s="145"/>
      <c r="AJ56" s="145"/>
      <c r="AK56" s="145"/>
      <c r="AL56" s="145"/>
      <c r="AM56" s="145"/>
      <c r="AN56" s="145"/>
      <c r="AO56" s="145"/>
      <c r="AP56" s="145"/>
      <c r="AQ56" s="145"/>
      <c r="AR56" s="145"/>
      <c r="AS56" s="146"/>
      <c r="AT56" s="144">
        <f>データ!CH7</f>
        <v>26485</v>
      </c>
      <c r="AU56" s="145"/>
      <c r="AV56" s="145"/>
      <c r="AW56" s="145"/>
      <c r="AX56" s="145"/>
      <c r="AY56" s="145"/>
      <c r="AZ56" s="145"/>
      <c r="BA56" s="145"/>
      <c r="BB56" s="145"/>
      <c r="BC56" s="145"/>
      <c r="BD56" s="145"/>
      <c r="BE56" s="145"/>
      <c r="BF56" s="145"/>
      <c r="BG56" s="145"/>
      <c r="BH56" s="146"/>
      <c r="BI56" s="144">
        <f>データ!CI7</f>
        <v>27761</v>
      </c>
      <c r="BJ56" s="145"/>
      <c r="BK56" s="145"/>
      <c r="BL56" s="145"/>
      <c r="BM56" s="145"/>
      <c r="BN56" s="145"/>
      <c r="BO56" s="145"/>
      <c r="BP56" s="145"/>
      <c r="BQ56" s="145"/>
      <c r="BR56" s="145"/>
      <c r="BS56" s="145"/>
      <c r="BT56" s="145"/>
      <c r="BU56" s="145"/>
      <c r="BV56" s="145"/>
      <c r="BW56" s="146"/>
      <c r="BX56" s="144">
        <f>データ!CJ7</f>
        <v>29162</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8000</v>
      </c>
      <c r="DE56" s="145"/>
      <c r="DF56" s="145"/>
      <c r="DG56" s="145"/>
      <c r="DH56" s="145"/>
      <c r="DI56" s="145"/>
      <c r="DJ56" s="145"/>
      <c r="DK56" s="145"/>
      <c r="DL56" s="145"/>
      <c r="DM56" s="145"/>
      <c r="DN56" s="145"/>
      <c r="DO56" s="145"/>
      <c r="DP56" s="145"/>
      <c r="DQ56" s="145"/>
      <c r="DR56" s="146"/>
      <c r="DS56" s="144">
        <f>データ!CR7</f>
        <v>8023</v>
      </c>
      <c r="DT56" s="145"/>
      <c r="DU56" s="145"/>
      <c r="DV56" s="145"/>
      <c r="DW56" s="145"/>
      <c r="DX56" s="145"/>
      <c r="DY56" s="145"/>
      <c r="DZ56" s="145"/>
      <c r="EA56" s="145"/>
      <c r="EB56" s="145"/>
      <c r="EC56" s="145"/>
      <c r="ED56" s="145"/>
      <c r="EE56" s="145"/>
      <c r="EF56" s="145"/>
      <c r="EG56" s="146"/>
      <c r="EH56" s="144">
        <f>データ!CS7</f>
        <v>8109</v>
      </c>
      <c r="EI56" s="145"/>
      <c r="EJ56" s="145"/>
      <c r="EK56" s="145"/>
      <c r="EL56" s="145"/>
      <c r="EM56" s="145"/>
      <c r="EN56" s="145"/>
      <c r="EO56" s="145"/>
      <c r="EP56" s="145"/>
      <c r="EQ56" s="145"/>
      <c r="ER56" s="145"/>
      <c r="ES56" s="145"/>
      <c r="ET56" s="145"/>
      <c r="EU56" s="145"/>
      <c r="EV56" s="146"/>
      <c r="EW56" s="144">
        <f>データ!CT7</f>
        <v>8307</v>
      </c>
      <c r="EX56" s="145"/>
      <c r="EY56" s="145"/>
      <c r="EZ56" s="145"/>
      <c r="FA56" s="145"/>
      <c r="FB56" s="145"/>
      <c r="FC56" s="145"/>
      <c r="FD56" s="145"/>
      <c r="FE56" s="145"/>
      <c r="FF56" s="145"/>
      <c r="FG56" s="145"/>
      <c r="FH56" s="145"/>
      <c r="FI56" s="145"/>
      <c r="FJ56" s="145"/>
      <c r="FK56" s="146"/>
      <c r="FL56" s="144">
        <f>データ!CU7</f>
        <v>8904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16"/>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1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6"/>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14"/>
      <c r="C58" s="15"/>
      <c r="D58" s="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5"/>
      <c r="CQ58" s="5"/>
      <c r="CR58" s="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5"/>
      <c r="JS58" s="5"/>
      <c r="JT58" s="5"/>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16"/>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14"/>
      <c r="C59" s="15"/>
      <c r="D59" s="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5"/>
      <c r="CQ59" s="5"/>
      <c r="CR59" s="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5"/>
      <c r="JS59" s="5"/>
      <c r="JT59" s="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16"/>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14"/>
      <c r="C60" s="19"/>
      <c r="D60" s="19"/>
      <c r="E60" s="19"/>
      <c r="F60" s="19"/>
      <c r="G60" s="19"/>
      <c r="H60" s="19"/>
      <c r="I60" s="19"/>
      <c r="J60" s="19"/>
      <c r="K60" s="19"/>
      <c r="L60" s="19"/>
      <c r="M60" s="19"/>
      <c r="N60" s="19"/>
      <c r="O60" s="19"/>
      <c r="P60" s="19"/>
      <c r="Q60" s="20"/>
      <c r="R60" s="19"/>
      <c r="S60" s="19"/>
      <c r="T60" s="19"/>
      <c r="U60" s="19"/>
      <c r="V60" s="19"/>
      <c r="W60" s="19"/>
      <c r="X60" s="19"/>
      <c r="Y60" s="19"/>
      <c r="Z60" s="19"/>
      <c r="AA60" s="19"/>
      <c r="AB60" s="19"/>
      <c r="AC60" s="19"/>
      <c r="AD60" s="19"/>
      <c r="AE60" s="20"/>
      <c r="AF60" s="19"/>
      <c r="AG60" s="19"/>
      <c r="AH60" s="19"/>
      <c r="AI60" s="19"/>
      <c r="AJ60" s="19"/>
      <c r="AK60" s="19"/>
      <c r="AL60" s="19"/>
      <c r="AM60" s="19"/>
      <c r="AN60" s="19"/>
      <c r="AO60" s="19"/>
      <c r="AP60" s="19"/>
      <c r="AQ60" s="19"/>
      <c r="AR60" s="19"/>
      <c r="AS60" s="20"/>
      <c r="AT60" s="19"/>
      <c r="AU60" s="19"/>
      <c r="AV60" s="19"/>
      <c r="AW60" s="19"/>
      <c r="AX60" s="19"/>
      <c r="AY60" s="19"/>
      <c r="AZ60" s="19"/>
      <c r="BA60" s="19"/>
      <c r="BB60" s="19"/>
      <c r="BC60" s="19"/>
      <c r="BD60" s="19"/>
      <c r="BE60" s="19"/>
      <c r="BF60" s="5"/>
      <c r="BG60" s="5"/>
      <c r="BH60" s="19"/>
      <c r="BI60" s="19"/>
      <c r="BJ60" s="19"/>
      <c r="BK60" s="19"/>
      <c r="BL60" s="19"/>
      <c r="BM60" s="19"/>
      <c r="BN60" s="19"/>
      <c r="BO60" s="19"/>
      <c r="BP60" s="19"/>
      <c r="BQ60" s="19"/>
      <c r="BR60" s="19"/>
      <c r="BS60" s="19"/>
      <c r="BT60" s="20"/>
      <c r="BU60" s="19"/>
      <c r="BV60" s="19"/>
      <c r="BW60" s="19"/>
      <c r="BX60" s="19"/>
      <c r="BY60" s="19"/>
      <c r="BZ60" s="19"/>
      <c r="CA60" s="19"/>
      <c r="CB60" s="19"/>
      <c r="CC60" s="19"/>
      <c r="CD60" s="19"/>
      <c r="CE60" s="19"/>
      <c r="CF60" s="19"/>
      <c r="CG60" s="19"/>
      <c r="CH60" s="20"/>
      <c r="CI60" s="19"/>
      <c r="CJ60" s="19"/>
      <c r="CK60" s="19"/>
      <c r="CL60" s="19"/>
      <c r="CM60" s="19"/>
      <c r="CN60" s="19"/>
      <c r="CO60" s="19"/>
      <c r="CP60" s="19"/>
      <c r="CQ60" s="19"/>
      <c r="CR60" s="19"/>
      <c r="CS60" s="19"/>
      <c r="CT60" s="19"/>
      <c r="CU60" s="19"/>
      <c r="CV60" s="19"/>
      <c r="CW60" s="19"/>
      <c r="CX60" s="19"/>
      <c r="CY60" s="19"/>
      <c r="CZ60" s="19"/>
      <c r="DA60" s="20"/>
      <c r="DB60" s="19"/>
      <c r="DC60" s="19"/>
      <c r="DD60" s="19"/>
      <c r="DE60" s="19"/>
      <c r="DF60" s="19"/>
      <c r="DG60" s="19"/>
      <c r="DH60" s="19"/>
      <c r="DI60" s="19"/>
      <c r="DJ60" s="20"/>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5"/>
      <c r="GQ60" s="5"/>
      <c r="GR60" s="19"/>
      <c r="GS60" s="19"/>
      <c r="GT60" s="19"/>
      <c r="GU60" s="19"/>
      <c r="GV60" s="19"/>
      <c r="GW60" s="19"/>
      <c r="GX60" s="19"/>
      <c r="GY60" s="19"/>
      <c r="GZ60" s="19"/>
      <c r="HA60" s="19"/>
      <c r="HB60" s="19"/>
      <c r="HC60" s="19"/>
      <c r="HD60" s="20"/>
      <c r="HE60" s="19"/>
      <c r="HF60" s="19"/>
      <c r="HG60" s="19"/>
      <c r="HH60" s="19"/>
      <c r="HI60" s="19"/>
      <c r="HJ60" s="19"/>
      <c r="HK60" s="19"/>
      <c r="HL60" s="19"/>
      <c r="HM60" s="19"/>
      <c r="HN60" s="19"/>
      <c r="HO60" s="19"/>
      <c r="HP60" s="19"/>
      <c r="HQ60" s="19"/>
      <c r="HR60" s="20"/>
      <c r="HS60" s="19"/>
      <c r="HT60" s="19"/>
      <c r="HU60" s="19"/>
      <c r="HV60" s="19"/>
      <c r="HW60" s="19"/>
      <c r="HX60" s="19"/>
      <c r="HY60" s="19"/>
      <c r="HZ60" s="19"/>
      <c r="IA60" s="19"/>
      <c r="IB60" s="19"/>
      <c r="IC60" s="19"/>
      <c r="ID60" s="19"/>
      <c r="IE60" s="19"/>
      <c r="IF60" s="19"/>
      <c r="IG60" s="20"/>
      <c r="IH60" s="19"/>
      <c r="II60" s="19"/>
      <c r="IJ60" s="19"/>
      <c r="IK60" s="19"/>
      <c r="IL60" s="19"/>
      <c r="IM60" s="19"/>
      <c r="IN60" s="19"/>
      <c r="IO60" s="19"/>
      <c r="IP60" s="19"/>
      <c r="IQ60" s="19"/>
      <c r="IR60" s="19"/>
      <c r="IS60" s="19"/>
      <c r="IT60" s="5"/>
      <c r="IU60" s="5"/>
      <c r="IV60" s="19"/>
      <c r="IW60" s="19"/>
      <c r="IX60" s="19"/>
      <c r="IY60" s="19"/>
      <c r="IZ60" s="19"/>
      <c r="JA60" s="19"/>
      <c r="JB60" s="19"/>
      <c r="JC60" s="19"/>
      <c r="JD60" s="19"/>
      <c r="JE60" s="19"/>
      <c r="JF60" s="19"/>
      <c r="JG60" s="19"/>
      <c r="JH60" s="20"/>
      <c r="JI60" s="19"/>
      <c r="JJ60" s="19"/>
      <c r="JK60" s="19"/>
      <c r="JL60" s="19"/>
      <c r="JM60" s="19"/>
      <c r="JN60" s="19"/>
      <c r="JO60" s="19"/>
      <c r="JP60" s="19"/>
      <c r="JQ60" s="19"/>
      <c r="JR60" s="19"/>
      <c r="JS60" s="19"/>
      <c r="JT60" s="19"/>
      <c r="JU60" s="19"/>
      <c r="JV60" s="19"/>
      <c r="JW60" s="19"/>
      <c r="JX60" s="20"/>
      <c r="JY60" s="19"/>
      <c r="JZ60" s="19"/>
      <c r="KA60" s="19"/>
      <c r="KB60" s="19"/>
      <c r="KC60" s="19"/>
      <c r="KD60" s="19"/>
      <c r="KE60" s="19"/>
      <c r="KF60" s="19"/>
      <c r="KG60" s="19"/>
      <c r="KH60" s="19"/>
      <c r="KI60" s="19"/>
      <c r="KJ60" s="19"/>
      <c r="KK60" s="19"/>
      <c r="KL60" s="19"/>
      <c r="KM60" s="19"/>
      <c r="KN60" s="19"/>
      <c r="KO60" s="20"/>
      <c r="KP60" s="19"/>
      <c r="KQ60" s="19"/>
      <c r="KR60" s="19"/>
      <c r="KS60" s="19"/>
      <c r="KT60" s="19"/>
      <c r="KU60" s="19"/>
      <c r="KV60" s="19"/>
      <c r="KW60" s="19"/>
      <c r="KX60" s="19"/>
      <c r="KY60" s="19"/>
      <c r="KZ60" s="19"/>
      <c r="LA60" s="19"/>
      <c r="LB60" s="5"/>
      <c r="LC60" s="5"/>
      <c r="LD60" s="19"/>
      <c r="LE60" s="19"/>
      <c r="LF60" s="19"/>
      <c r="LG60" s="19"/>
      <c r="LH60" s="19"/>
      <c r="LI60" s="19"/>
      <c r="LJ60" s="19"/>
      <c r="LK60" s="19"/>
      <c r="LL60" s="19"/>
      <c r="LM60" s="19"/>
      <c r="LN60" s="19"/>
      <c r="LO60" s="19"/>
      <c r="LP60" s="19"/>
      <c r="LQ60" s="19"/>
      <c r="LR60" s="19"/>
      <c r="LS60" s="19"/>
      <c r="LT60" s="19"/>
      <c r="LU60" s="19"/>
      <c r="LV60" s="19"/>
      <c r="LW60" s="19"/>
      <c r="LX60" s="19"/>
      <c r="LY60" s="19"/>
      <c r="LZ60" s="19"/>
      <c r="MA60" s="19"/>
      <c r="MB60" s="19"/>
      <c r="MC60" s="19"/>
      <c r="MD60" s="20"/>
      <c r="ME60" s="19"/>
      <c r="MF60" s="19"/>
      <c r="MG60" s="19"/>
      <c r="MH60" s="19"/>
      <c r="MI60" s="19"/>
      <c r="MJ60" s="19"/>
      <c r="MK60" s="19"/>
      <c r="ML60" s="19"/>
      <c r="MM60" s="19"/>
      <c r="MN60" s="19"/>
      <c r="MO60" s="19"/>
      <c r="MP60" s="19"/>
      <c r="MQ60" s="19"/>
      <c r="MR60" s="19"/>
      <c r="MS60" s="19"/>
      <c r="MT60" s="19"/>
      <c r="MU60" s="19"/>
      <c r="MV60" s="19"/>
      <c r="MW60" s="19"/>
      <c r="MX60" s="19"/>
      <c r="MY60" s="19"/>
      <c r="MZ60" s="19"/>
      <c r="NA60" s="19"/>
      <c r="NB60" s="19"/>
      <c r="NC60" s="19"/>
      <c r="ND60" s="19"/>
      <c r="NE60" s="19"/>
      <c r="NF60" s="19"/>
      <c r="NG60" s="19"/>
      <c r="NH60" s="16"/>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c r="IU61" s="22"/>
      <c r="IV61" s="22"/>
      <c r="IW61" s="22"/>
      <c r="IX61" s="22"/>
      <c r="IY61" s="22"/>
      <c r="IZ61" s="22"/>
      <c r="JA61" s="22"/>
      <c r="JB61" s="22"/>
      <c r="JC61" s="22"/>
      <c r="JD61" s="22"/>
      <c r="JE61" s="22"/>
      <c r="JF61" s="22"/>
      <c r="JG61" s="22"/>
      <c r="JH61" s="22"/>
      <c r="JI61" s="22"/>
      <c r="JJ61" s="22"/>
      <c r="JK61" s="22"/>
      <c r="JL61" s="22"/>
      <c r="JM61" s="22"/>
      <c r="JN61" s="22"/>
      <c r="JO61" s="22"/>
      <c r="JP61" s="22"/>
      <c r="JQ61" s="22"/>
      <c r="JR61" s="22"/>
      <c r="JS61" s="22"/>
      <c r="JT61" s="22"/>
      <c r="JU61" s="22"/>
      <c r="JV61" s="22"/>
      <c r="JW61" s="22"/>
      <c r="JX61" s="22"/>
      <c r="JY61" s="22"/>
      <c r="JZ61" s="22"/>
      <c r="KA61" s="22"/>
      <c r="KB61" s="22"/>
      <c r="KC61" s="22"/>
      <c r="KD61" s="22"/>
      <c r="KE61" s="22"/>
      <c r="KF61" s="22"/>
      <c r="KG61" s="22"/>
      <c r="KH61" s="22"/>
      <c r="KI61" s="22"/>
      <c r="KJ61" s="22"/>
      <c r="KK61" s="22"/>
      <c r="KL61" s="22"/>
      <c r="KM61" s="22"/>
      <c r="KN61" s="22"/>
      <c r="KO61" s="22"/>
      <c r="KP61" s="22"/>
      <c r="KQ61" s="22"/>
      <c r="KR61" s="22"/>
      <c r="KS61" s="22"/>
      <c r="KT61" s="22"/>
      <c r="KU61" s="22"/>
      <c r="KV61" s="22"/>
      <c r="KW61" s="22"/>
      <c r="KX61" s="22"/>
      <c r="KY61" s="22"/>
      <c r="KZ61" s="22"/>
      <c r="LA61" s="22"/>
      <c r="LB61" s="22"/>
      <c r="LC61" s="22"/>
      <c r="LD61" s="22"/>
      <c r="LE61" s="22"/>
      <c r="LF61" s="22"/>
      <c r="LG61" s="22"/>
      <c r="LH61" s="22"/>
      <c r="LI61" s="22"/>
      <c r="LJ61" s="22"/>
      <c r="LK61" s="22"/>
      <c r="LL61" s="22"/>
      <c r="LM61" s="22"/>
      <c r="LN61" s="22"/>
      <c r="LO61" s="22"/>
      <c r="LP61" s="22"/>
      <c r="LQ61" s="22"/>
      <c r="LR61" s="22"/>
      <c r="LS61" s="22"/>
      <c r="LT61" s="22"/>
      <c r="LU61" s="22"/>
      <c r="LV61" s="22"/>
      <c r="LW61" s="22"/>
      <c r="LX61" s="22"/>
      <c r="LY61" s="22"/>
      <c r="LZ61" s="22"/>
      <c r="MA61" s="22"/>
      <c r="MB61" s="22"/>
      <c r="MC61" s="22"/>
      <c r="MD61" s="22"/>
      <c r="ME61" s="22"/>
      <c r="MF61" s="22"/>
      <c r="MG61" s="22"/>
      <c r="MH61" s="22"/>
      <c r="MI61" s="22"/>
      <c r="MJ61" s="22"/>
      <c r="MK61" s="22"/>
      <c r="ML61" s="22"/>
      <c r="MM61" s="22"/>
      <c r="MN61" s="22"/>
      <c r="MO61" s="22"/>
      <c r="MP61" s="22"/>
      <c r="MQ61" s="22"/>
      <c r="MR61" s="22"/>
      <c r="MS61" s="22"/>
      <c r="MT61" s="22"/>
      <c r="MU61" s="22"/>
      <c r="MV61" s="22"/>
      <c r="MW61" s="22"/>
      <c r="MX61" s="22"/>
      <c r="MY61" s="22"/>
      <c r="MZ61" s="22"/>
      <c r="NA61" s="22"/>
      <c r="NB61" s="22"/>
      <c r="NC61" s="22"/>
      <c r="ND61" s="22"/>
      <c r="NE61" s="22"/>
      <c r="NF61" s="22"/>
      <c r="NG61" s="22"/>
      <c r="NH61" s="23"/>
      <c r="NI61" s="2"/>
      <c r="NJ61" s="119"/>
      <c r="NK61" s="120"/>
      <c r="NL61" s="120"/>
      <c r="NM61" s="120"/>
      <c r="NN61" s="120"/>
      <c r="NO61" s="120"/>
      <c r="NP61" s="120"/>
      <c r="NQ61" s="120"/>
      <c r="NR61" s="120"/>
      <c r="NS61" s="120"/>
      <c r="NT61" s="120"/>
      <c r="NU61" s="120"/>
      <c r="NV61" s="120"/>
      <c r="NW61" s="120"/>
      <c r="NX61" s="121"/>
    </row>
    <row r="62" spans="1:393" ht="13.5" customHeight="1" x14ac:dyDescent="0.2">
      <c r="A62" s="16"/>
      <c r="B62" s="11"/>
      <c r="C62" s="12"/>
      <c r="D62" s="12"/>
      <c r="E62" s="12"/>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12"/>
      <c r="NF62" s="12"/>
      <c r="NG62" s="12"/>
      <c r="NH62" s="13"/>
      <c r="NI62" s="2"/>
      <c r="NJ62" s="119"/>
      <c r="NK62" s="120"/>
      <c r="NL62" s="120"/>
      <c r="NM62" s="120"/>
      <c r="NN62" s="120"/>
      <c r="NO62" s="120"/>
      <c r="NP62" s="120"/>
      <c r="NQ62" s="120"/>
      <c r="NR62" s="120"/>
      <c r="NS62" s="120"/>
      <c r="NT62" s="120"/>
      <c r="NU62" s="120"/>
      <c r="NV62" s="120"/>
      <c r="NW62" s="120"/>
      <c r="NX62" s="121"/>
    </row>
    <row r="63" spans="1:393" ht="13.5" customHeight="1" x14ac:dyDescent="0.2">
      <c r="A63" s="16"/>
      <c r="B63" s="11"/>
      <c r="C63" s="12"/>
      <c r="D63" s="12"/>
      <c r="E63" s="12"/>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12"/>
      <c r="NF63" s="12"/>
      <c r="NG63" s="12"/>
      <c r="NH63" s="13"/>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1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6"/>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1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5"/>
      <c r="AW65" s="15"/>
      <c r="AX65" s="15"/>
      <c r="AY65" s="15"/>
      <c r="AZ65" s="15"/>
      <c r="BA65" s="15"/>
      <c r="BB65" s="15"/>
      <c r="BC65" s="15"/>
      <c r="BD65" s="15"/>
      <c r="BE65" s="1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5"/>
      <c r="CZ65" s="5"/>
      <c r="DA65" s="5"/>
      <c r="DB65" s="5"/>
      <c r="DC65" s="5"/>
      <c r="DD65" s="5"/>
      <c r="DE65" s="5"/>
      <c r="DF65" s="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5"/>
      <c r="IF65" s="15"/>
      <c r="IG65" s="15"/>
      <c r="IH65" s="15"/>
      <c r="II65" s="15"/>
      <c r="IJ65" s="15"/>
      <c r="IK65" s="15"/>
      <c r="IL65" s="15"/>
      <c r="IM65" s="15"/>
      <c r="IN65" s="15"/>
      <c r="IO65" s="15"/>
      <c r="IP65" s="15"/>
      <c r="IQ65" s="1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5"/>
      <c r="KN65" s="15"/>
      <c r="KO65" s="15"/>
      <c r="KP65" s="15"/>
      <c r="KQ65" s="15"/>
      <c r="KR65" s="15"/>
      <c r="KS65" s="15"/>
      <c r="KT65" s="15"/>
      <c r="KU65" s="15"/>
      <c r="KV65" s="1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5"/>
      <c r="MP65" s="15"/>
      <c r="MQ65" s="15"/>
      <c r="MR65" s="15"/>
      <c r="MS65" s="15"/>
      <c r="MT65" s="15"/>
      <c r="MU65" s="15"/>
      <c r="MV65" s="15"/>
      <c r="MW65" s="15"/>
      <c r="MX65" s="15"/>
      <c r="MY65" s="15"/>
      <c r="MZ65" s="15"/>
      <c r="NA65" s="5"/>
      <c r="NB65" s="5"/>
      <c r="NC65" s="5"/>
      <c r="ND65" s="15"/>
      <c r="NE65" s="15"/>
      <c r="NF65" s="15"/>
      <c r="NG65" s="15"/>
      <c r="NH65" s="16"/>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1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5"/>
      <c r="AW66" s="15"/>
      <c r="AX66" s="15"/>
      <c r="AY66" s="15"/>
      <c r="AZ66" s="15"/>
      <c r="BA66" s="15"/>
      <c r="BB66" s="15"/>
      <c r="BC66" s="15"/>
      <c r="BD66" s="15"/>
      <c r="BE66" s="1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5"/>
      <c r="CZ66" s="5"/>
      <c r="DA66" s="5"/>
      <c r="DB66" s="5"/>
      <c r="DC66" s="5"/>
      <c r="DD66" s="5"/>
      <c r="DE66" s="5"/>
      <c r="DF66" s="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5"/>
      <c r="IF66" s="15"/>
      <c r="IG66" s="15"/>
      <c r="IH66" s="15"/>
      <c r="II66" s="15"/>
      <c r="IJ66" s="15"/>
      <c r="IK66" s="15"/>
      <c r="IL66" s="15"/>
      <c r="IM66" s="15"/>
      <c r="IN66" s="15"/>
      <c r="IO66" s="15"/>
      <c r="IP66" s="15"/>
      <c r="IQ66" s="1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5"/>
      <c r="KN66" s="15"/>
      <c r="KO66" s="15"/>
      <c r="KP66" s="15"/>
      <c r="KQ66" s="15"/>
      <c r="KR66" s="15"/>
      <c r="KS66" s="15"/>
      <c r="KT66" s="15"/>
      <c r="KU66" s="15"/>
      <c r="KV66" s="1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5"/>
      <c r="MP66" s="15"/>
      <c r="MQ66" s="15"/>
      <c r="MR66" s="15"/>
      <c r="MS66" s="15"/>
      <c r="MT66" s="15"/>
      <c r="MU66" s="15"/>
      <c r="MV66" s="15"/>
      <c r="MW66" s="15"/>
      <c r="MX66" s="15"/>
      <c r="MY66" s="15"/>
      <c r="MZ66" s="15"/>
      <c r="NA66" s="5"/>
      <c r="NB66" s="5"/>
      <c r="NC66" s="5"/>
      <c r="ND66" s="15"/>
      <c r="NE66" s="15"/>
      <c r="NF66" s="15"/>
      <c r="NG66" s="15"/>
      <c r="NH66" s="16"/>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1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5"/>
      <c r="NH67" s="16"/>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1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5"/>
      <c r="NH68" s="16"/>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1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4"/>
      <c r="NH69" s="16"/>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1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4"/>
      <c r="NH70" s="16"/>
      <c r="NI70" s="2"/>
      <c r="NJ70" s="147" t="s">
        <v>176</v>
      </c>
      <c r="NK70" s="148"/>
      <c r="NL70" s="148"/>
      <c r="NM70" s="148"/>
      <c r="NN70" s="148"/>
      <c r="NO70" s="148"/>
      <c r="NP70" s="148"/>
      <c r="NQ70" s="148"/>
      <c r="NR70" s="148"/>
      <c r="NS70" s="148"/>
      <c r="NT70" s="148"/>
      <c r="NU70" s="148"/>
      <c r="NV70" s="148"/>
      <c r="NW70" s="148"/>
      <c r="NX70" s="149"/>
    </row>
    <row r="71" spans="1:388" ht="13.5" customHeight="1" x14ac:dyDescent="0.2">
      <c r="A71" s="2"/>
      <c r="B71" s="1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4"/>
      <c r="NH71" s="16"/>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1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4"/>
      <c r="NH72" s="16"/>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1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2"/>
      <c r="NH73" s="16"/>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1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5"/>
      <c r="NH74" s="16"/>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1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5"/>
      <c r="NH75" s="16"/>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1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5"/>
      <c r="NH76" s="16"/>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14"/>
      <c r="C77" s="5"/>
      <c r="D77" s="5"/>
      <c r="E77" s="5"/>
      <c r="F77" s="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5"/>
      <c r="NH77" s="16"/>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14"/>
      <c r="C78" s="5"/>
      <c r="D78" s="5"/>
      <c r="E78" s="5"/>
      <c r="F78" s="5"/>
      <c r="G78" s="25"/>
      <c r="H78" s="25"/>
      <c r="I78" s="5"/>
      <c r="J78" s="18"/>
      <c r="K78" s="18"/>
      <c r="L78" s="18"/>
      <c r="M78" s="18"/>
      <c r="N78" s="18"/>
      <c r="O78" s="18"/>
      <c r="P78" s="18"/>
      <c r="Q78" s="18"/>
      <c r="R78" s="26"/>
      <c r="S78" s="26"/>
      <c r="T78" s="26"/>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27"/>
      <c r="DM78" s="27"/>
      <c r="DN78" s="27"/>
      <c r="DO78" s="27"/>
      <c r="DP78" s="27"/>
      <c r="DQ78" s="27"/>
      <c r="DR78" s="27"/>
      <c r="DS78" s="27"/>
      <c r="DT78" s="27"/>
      <c r="DU78" s="27"/>
      <c r="DV78" s="27"/>
      <c r="DW78" s="27"/>
      <c r="DX78" s="27"/>
      <c r="DY78" s="27"/>
      <c r="DZ78" s="27"/>
      <c r="ED78" s="18"/>
      <c r="EE78" s="18"/>
      <c r="EF78" s="18"/>
      <c r="EG78" s="18"/>
      <c r="EH78" s="18"/>
      <c r="EI78" s="18"/>
      <c r="EJ78" s="18"/>
      <c r="EK78" s="18"/>
      <c r="EL78" s="26"/>
      <c r="EM78" s="26"/>
      <c r="EN78" s="26"/>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27"/>
      <c r="IG78" s="27"/>
      <c r="IH78" s="27"/>
      <c r="II78" s="27"/>
      <c r="IJ78" s="27"/>
      <c r="IK78" s="27"/>
      <c r="IL78" s="27"/>
      <c r="IM78" s="27"/>
      <c r="IN78" s="27"/>
      <c r="IO78" s="27"/>
      <c r="IP78" s="27"/>
      <c r="IQ78" s="27"/>
      <c r="IY78" s="18"/>
      <c r="IZ78" s="18"/>
      <c r="JA78" s="18"/>
      <c r="JB78" s="18"/>
      <c r="JC78" s="18"/>
      <c r="JD78" s="18"/>
      <c r="JE78" s="18"/>
      <c r="JF78" s="18"/>
      <c r="JG78" s="26"/>
      <c r="JH78" s="26"/>
      <c r="JI78" s="26"/>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28"/>
      <c r="NH78" s="16"/>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14"/>
      <c r="C79" s="5"/>
      <c r="D79" s="5"/>
      <c r="E79" s="5"/>
      <c r="F79" s="5"/>
      <c r="G79" s="25"/>
      <c r="H79" s="25"/>
      <c r="I79" s="29"/>
      <c r="J79" s="154" t="s">
        <v>57</v>
      </c>
      <c r="K79" s="155"/>
      <c r="L79" s="155"/>
      <c r="M79" s="155"/>
      <c r="N79" s="155"/>
      <c r="O79" s="155"/>
      <c r="P79" s="155"/>
      <c r="Q79" s="155"/>
      <c r="R79" s="155"/>
      <c r="S79" s="155"/>
      <c r="T79" s="156"/>
      <c r="U79" s="157">
        <f>データ!DS7</f>
        <v>57.9</v>
      </c>
      <c r="V79" s="157"/>
      <c r="W79" s="157"/>
      <c r="X79" s="157"/>
      <c r="Y79" s="157"/>
      <c r="Z79" s="157"/>
      <c r="AA79" s="157"/>
      <c r="AB79" s="157"/>
      <c r="AC79" s="157"/>
      <c r="AD79" s="157"/>
      <c r="AE79" s="157"/>
      <c r="AF79" s="157"/>
      <c r="AG79" s="157"/>
      <c r="AH79" s="157"/>
      <c r="AI79" s="157"/>
      <c r="AJ79" s="157"/>
      <c r="AK79" s="157"/>
      <c r="AL79" s="157"/>
      <c r="AM79" s="157"/>
      <c r="AN79" s="157">
        <f>データ!DT7</f>
        <v>60</v>
      </c>
      <c r="AO79" s="157"/>
      <c r="AP79" s="157"/>
      <c r="AQ79" s="157"/>
      <c r="AR79" s="157"/>
      <c r="AS79" s="157"/>
      <c r="AT79" s="157"/>
      <c r="AU79" s="157"/>
      <c r="AV79" s="157"/>
      <c r="AW79" s="157"/>
      <c r="AX79" s="157"/>
      <c r="AY79" s="157"/>
      <c r="AZ79" s="157"/>
      <c r="BA79" s="157"/>
      <c r="BB79" s="157"/>
      <c r="BC79" s="157"/>
      <c r="BD79" s="157"/>
      <c r="BE79" s="157"/>
      <c r="BF79" s="157"/>
      <c r="BG79" s="157">
        <f>データ!DU7</f>
        <v>61</v>
      </c>
      <c r="BH79" s="157"/>
      <c r="BI79" s="157"/>
      <c r="BJ79" s="157"/>
      <c r="BK79" s="157"/>
      <c r="BL79" s="157"/>
      <c r="BM79" s="157"/>
      <c r="BN79" s="157"/>
      <c r="BO79" s="157"/>
      <c r="BP79" s="157"/>
      <c r="BQ79" s="157"/>
      <c r="BR79" s="157"/>
      <c r="BS79" s="157"/>
      <c r="BT79" s="157"/>
      <c r="BU79" s="157"/>
      <c r="BV79" s="157"/>
      <c r="BW79" s="157"/>
      <c r="BX79" s="157"/>
      <c r="BY79" s="157"/>
      <c r="BZ79" s="157">
        <f>データ!DV7</f>
        <v>62</v>
      </c>
      <c r="CA79" s="157"/>
      <c r="CB79" s="157"/>
      <c r="CC79" s="157"/>
      <c r="CD79" s="157"/>
      <c r="CE79" s="157"/>
      <c r="CF79" s="157"/>
      <c r="CG79" s="157"/>
      <c r="CH79" s="157"/>
      <c r="CI79" s="157"/>
      <c r="CJ79" s="157"/>
      <c r="CK79" s="157"/>
      <c r="CL79" s="157"/>
      <c r="CM79" s="157"/>
      <c r="CN79" s="157"/>
      <c r="CO79" s="157"/>
      <c r="CP79" s="157"/>
      <c r="CQ79" s="157"/>
      <c r="CR79" s="157"/>
      <c r="CS79" s="157">
        <f>データ!DW7</f>
        <v>64.5</v>
      </c>
      <c r="CT79" s="157"/>
      <c r="CU79" s="157"/>
      <c r="CV79" s="157"/>
      <c r="CW79" s="157"/>
      <c r="CX79" s="157"/>
      <c r="CY79" s="157"/>
      <c r="CZ79" s="157"/>
      <c r="DA79" s="157"/>
      <c r="DB79" s="157"/>
      <c r="DC79" s="157"/>
      <c r="DD79" s="157"/>
      <c r="DE79" s="157"/>
      <c r="DF79" s="157"/>
      <c r="DG79" s="157"/>
      <c r="DH79" s="157"/>
      <c r="DI79" s="157"/>
      <c r="DJ79" s="157"/>
      <c r="DK79" s="157"/>
      <c r="DL79" s="30"/>
      <c r="DM79" s="30"/>
      <c r="DN79" s="30"/>
      <c r="DO79" s="30"/>
      <c r="DP79" s="30"/>
      <c r="DQ79" s="30"/>
      <c r="DR79" s="30"/>
      <c r="DS79" s="30"/>
      <c r="DT79" s="30"/>
      <c r="DU79" s="30"/>
      <c r="DV79" s="30"/>
      <c r="DW79" s="30"/>
      <c r="DX79" s="30"/>
      <c r="DY79" s="30"/>
      <c r="DZ79" s="30"/>
      <c r="ED79" s="154" t="s">
        <v>57</v>
      </c>
      <c r="EE79" s="155"/>
      <c r="EF79" s="155"/>
      <c r="EG79" s="155"/>
      <c r="EH79" s="155"/>
      <c r="EI79" s="155"/>
      <c r="EJ79" s="155"/>
      <c r="EK79" s="155"/>
      <c r="EL79" s="155"/>
      <c r="EM79" s="155"/>
      <c r="EN79" s="156"/>
      <c r="EO79" s="157">
        <f>データ!ED7</f>
        <v>77.599999999999994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80.5</v>
      </c>
      <c r="FI79" s="157"/>
      <c r="FJ79" s="157"/>
      <c r="FK79" s="157"/>
      <c r="FL79" s="157"/>
      <c r="FM79" s="157"/>
      <c r="FN79" s="157"/>
      <c r="FO79" s="157"/>
      <c r="FP79" s="157"/>
      <c r="FQ79" s="157"/>
      <c r="FR79" s="157"/>
      <c r="FS79" s="157"/>
      <c r="FT79" s="157"/>
      <c r="FU79" s="157"/>
      <c r="FV79" s="157"/>
      <c r="FW79" s="157"/>
      <c r="FX79" s="157"/>
      <c r="FY79" s="157"/>
      <c r="FZ79" s="157"/>
      <c r="GA79" s="157">
        <f>データ!EF7</f>
        <v>78.8</v>
      </c>
      <c r="GB79" s="157"/>
      <c r="GC79" s="157"/>
      <c r="GD79" s="157"/>
      <c r="GE79" s="157"/>
      <c r="GF79" s="157"/>
      <c r="GG79" s="157"/>
      <c r="GH79" s="157"/>
      <c r="GI79" s="157"/>
      <c r="GJ79" s="157"/>
      <c r="GK79" s="157"/>
      <c r="GL79" s="157"/>
      <c r="GM79" s="157"/>
      <c r="GN79" s="157"/>
      <c r="GO79" s="157"/>
      <c r="GP79" s="157"/>
      <c r="GQ79" s="157"/>
      <c r="GR79" s="157"/>
      <c r="GS79" s="157"/>
      <c r="GT79" s="157">
        <f>データ!EG7</f>
        <v>80.8</v>
      </c>
      <c r="GU79" s="157"/>
      <c r="GV79" s="157"/>
      <c r="GW79" s="157"/>
      <c r="GX79" s="157"/>
      <c r="GY79" s="157"/>
      <c r="GZ79" s="157"/>
      <c r="HA79" s="157"/>
      <c r="HB79" s="157"/>
      <c r="HC79" s="157"/>
      <c r="HD79" s="157"/>
      <c r="HE79" s="157"/>
      <c r="HF79" s="157"/>
      <c r="HG79" s="157"/>
      <c r="HH79" s="157"/>
      <c r="HI79" s="157"/>
      <c r="HJ79" s="157"/>
      <c r="HK79" s="157"/>
      <c r="HL79" s="157"/>
      <c r="HM79" s="157">
        <f>データ!EH7</f>
        <v>83.7</v>
      </c>
      <c r="HN79" s="157"/>
      <c r="HO79" s="157"/>
      <c r="HP79" s="157"/>
      <c r="HQ79" s="157"/>
      <c r="HR79" s="157"/>
      <c r="HS79" s="157"/>
      <c r="HT79" s="157"/>
      <c r="HU79" s="157"/>
      <c r="HV79" s="157"/>
      <c r="HW79" s="157"/>
      <c r="HX79" s="157"/>
      <c r="HY79" s="157"/>
      <c r="HZ79" s="157"/>
      <c r="IA79" s="157"/>
      <c r="IB79" s="157"/>
      <c r="IC79" s="157"/>
      <c r="ID79" s="157"/>
      <c r="IE79" s="157"/>
      <c r="IF79" s="31"/>
      <c r="IG79" s="31"/>
      <c r="IH79" s="31"/>
      <c r="II79" s="31"/>
      <c r="IJ79" s="31"/>
      <c r="IK79" s="31"/>
      <c r="IL79" s="31"/>
      <c r="IM79" s="31"/>
      <c r="IN79" s="31"/>
      <c r="IO79" s="31"/>
      <c r="IP79" s="31"/>
      <c r="IQ79" s="31"/>
      <c r="IY79" s="154" t="s">
        <v>57</v>
      </c>
      <c r="IZ79" s="155"/>
      <c r="JA79" s="155"/>
      <c r="JB79" s="155"/>
      <c r="JC79" s="155"/>
      <c r="JD79" s="155"/>
      <c r="JE79" s="155"/>
      <c r="JF79" s="155"/>
      <c r="JG79" s="155"/>
      <c r="JH79" s="155"/>
      <c r="JI79" s="156"/>
      <c r="JJ79" s="158">
        <f>データ!EO7</f>
        <v>41382600</v>
      </c>
      <c r="JK79" s="158"/>
      <c r="JL79" s="158"/>
      <c r="JM79" s="158"/>
      <c r="JN79" s="158"/>
      <c r="JO79" s="158"/>
      <c r="JP79" s="158"/>
      <c r="JQ79" s="158"/>
      <c r="JR79" s="158"/>
      <c r="JS79" s="158"/>
      <c r="JT79" s="158"/>
      <c r="JU79" s="158"/>
      <c r="JV79" s="158"/>
      <c r="JW79" s="158"/>
      <c r="JX79" s="158"/>
      <c r="JY79" s="158"/>
      <c r="JZ79" s="158"/>
      <c r="KA79" s="158"/>
      <c r="KB79" s="158"/>
      <c r="KC79" s="158">
        <f>データ!EP7</f>
        <v>40913600</v>
      </c>
      <c r="KD79" s="158"/>
      <c r="KE79" s="158"/>
      <c r="KF79" s="158"/>
      <c r="KG79" s="158"/>
      <c r="KH79" s="158"/>
      <c r="KI79" s="158"/>
      <c r="KJ79" s="158"/>
      <c r="KK79" s="158"/>
      <c r="KL79" s="158"/>
      <c r="KM79" s="158"/>
      <c r="KN79" s="158"/>
      <c r="KO79" s="158"/>
      <c r="KP79" s="158"/>
      <c r="KQ79" s="158"/>
      <c r="KR79" s="158"/>
      <c r="KS79" s="158"/>
      <c r="KT79" s="158"/>
      <c r="KU79" s="158"/>
      <c r="KV79" s="158">
        <f>データ!EQ7</f>
        <v>41947825</v>
      </c>
      <c r="KW79" s="158"/>
      <c r="KX79" s="158"/>
      <c r="KY79" s="158"/>
      <c r="KZ79" s="158"/>
      <c r="LA79" s="158"/>
      <c r="LB79" s="158"/>
      <c r="LC79" s="158"/>
      <c r="LD79" s="158"/>
      <c r="LE79" s="158"/>
      <c r="LF79" s="158"/>
      <c r="LG79" s="158"/>
      <c r="LH79" s="158"/>
      <c r="LI79" s="158"/>
      <c r="LJ79" s="158"/>
      <c r="LK79" s="158"/>
      <c r="LL79" s="158"/>
      <c r="LM79" s="158"/>
      <c r="LN79" s="158"/>
      <c r="LO79" s="158">
        <f>データ!ER7</f>
        <v>41459450</v>
      </c>
      <c r="LP79" s="158"/>
      <c r="LQ79" s="158"/>
      <c r="LR79" s="158"/>
      <c r="LS79" s="158"/>
      <c r="LT79" s="158"/>
      <c r="LU79" s="158"/>
      <c r="LV79" s="158"/>
      <c r="LW79" s="158"/>
      <c r="LX79" s="158"/>
      <c r="LY79" s="158"/>
      <c r="LZ79" s="158"/>
      <c r="MA79" s="158"/>
      <c r="MB79" s="158"/>
      <c r="MC79" s="158"/>
      <c r="MD79" s="158"/>
      <c r="ME79" s="158"/>
      <c r="MF79" s="158"/>
      <c r="MG79" s="158"/>
      <c r="MH79" s="158">
        <f>データ!ES7</f>
        <v>41610325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28"/>
      <c r="NH79" s="16"/>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14"/>
      <c r="C80" s="5"/>
      <c r="D80" s="5"/>
      <c r="E80" s="5"/>
      <c r="F80" s="5"/>
      <c r="G80" s="5"/>
      <c r="H80" s="5"/>
      <c r="I80" s="29"/>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30"/>
      <c r="DM80" s="30"/>
      <c r="DN80" s="30"/>
      <c r="DO80" s="30"/>
      <c r="DP80" s="30"/>
      <c r="DQ80" s="30"/>
      <c r="DR80" s="30"/>
      <c r="DS80" s="30"/>
      <c r="DT80" s="30"/>
      <c r="DU80" s="30"/>
      <c r="DV80" s="30"/>
      <c r="DW80" s="30"/>
      <c r="DX80" s="30"/>
      <c r="DY80" s="30"/>
      <c r="DZ80" s="30"/>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31"/>
      <c r="IG80" s="31"/>
      <c r="IH80" s="31"/>
      <c r="II80" s="31"/>
      <c r="IJ80" s="31"/>
      <c r="IK80" s="31"/>
      <c r="IL80" s="31"/>
      <c r="IM80" s="31"/>
      <c r="IN80" s="31"/>
      <c r="IO80" s="31"/>
      <c r="IP80" s="31"/>
      <c r="IQ80" s="31"/>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28"/>
      <c r="NH80" s="16"/>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1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8"/>
      <c r="NH81" s="16"/>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14"/>
      <c r="C82" s="15"/>
      <c r="D82" s="5"/>
      <c r="E82" s="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32"/>
      <c r="DZ82" s="32"/>
      <c r="EA82" s="32"/>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32"/>
      <c r="FG82" s="32"/>
      <c r="FH82" s="32"/>
      <c r="FI82" s="32"/>
      <c r="FJ82" s="32"/>
      <c r="FK82" s="32"/>
      <c r="FL82" s="32"/>
      <c r="FM82" s="32"/>
      <c r="FN82" s="32"/>
      <c r="FO82" s="32"/>
      <c r="FP82" s="32"/>
      <c r="FQ82" s="32"/>
      <c r="FR82" s="32"/>
      <c r="FS82" s="32"/>
      <c r="FT82" s="32"/>
      <c r="FU82" s="32"/>
      <c r="FV82" s="32"/>
      <c r="FW82" s="32"/>
      <c r="FX82" s="32"/>
      <c r="FY82" s="32"/>
      <c r="FZ82" s="32"/>
      <c r="GA82" s="32"/>
      <c r="GB82" s="32"/>
      <c r="GC82" s="32"/>
      <c r="GD82" s="32"/>
      <c r="GE82" s="32"/>
      <c r="GF82" s="32"/>
      <c r="GG82" s="32"/>
      <c r="GH82" s="32"/>
      <c r="GI82" s="32"/>
      <c r="GJ82" s="32"/>
      <c r="GK82" s="32"/>
      <c r="GL82" s="32"/>
      <c r="GM82" s="32"/>
      <c r="GN82" s="32"/>
      <c r="GO82" s="32"/>
      <c r="GP82" s="32"/>
      <c r="GQ82" s="32"/>
      <c r="GR82" s="32"/>
      <c r="GS82" s="32"/>
      <c r="GT82" s="32"/>
      <c r="GU82" s="32"/>
      <c r="GV82" s="32"/>
      <c r="GW82" s="32"/>
      <c r="GX82" s="32"/>
      <c r="GY82" s="32"/>
      <c r="GZ82" s="32"/>
      <c r="HA82" s="32"/>
      <c r="HB82" s="32"/>
      <c r="HC82" s="32"/>
      <c r="HD82" s="32"/>
      <c r="HE82" s="32"/>
      <c r="HF82" s="32"/>
      <c r="HG82" s="32"/>
      <c r="HH82" s="32"/>
      <c r="HI82" s="32"/>
      <c r="HJ82" s="32"/>
      <c r="HK82" s="32"/>
      <c r="HL82" s="32"/>
      <c r="HM82" s="32"/>
      <c r="HN82" s="32"/>
      <c r="HO82" s="32"/>
      <c r="HP82" s="32"/>
      <c r="HQ82" s="32"/>
      <c r="HR82" s="32"/>
      <c r="HS82" s="32"/>
      <c r="HT82" s="32"/>
      <c r="HU82" s="32"/>
      <c r="HV82" s="32"/>
      <c r="HW82" s="32"/>
      <c r="HX82" s="32"/>
      <c r="HY82" s="32"/>
      <c r="HZ82" s="32"/>
      <c r="IA82" s="32"/>
      <c r="IB82" s="32"/>
      <c r="IC82" s="32"/>
      <c r="ID82" s="32"/>
      <c r="IE82" s="32"/>
      <c r="IF82" s="32"/>
      <c r="IG82" s="32"/>
      <c r="IH82" s="32"/>
      <c r="II82" s="32"/>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16"/>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14"/>
      <c r="C83" s="15"/>
      <c r="D83" s="5"/>
      <c r="E83" s="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32"/>
      <c r="FG83" s="32"/>
      <c r="FH83" s="32"/>
      <c r="FI83" s="32"/>
      <c r="FJ83" s="32"/>
      <c r="FK83" s="32"/>
      <c r="FL83" s="32"/>
      <c r="FM83" s="32"/>
      <c r="FN83" s="32"/>
      <c r="FO83" s="32"/>
      <c r="FP83" s="32"/>
      <c r="FQ83" s="32"/>
      <c r="FR83" s="32"/>
      <c r="FS83" s="32"/>
      <c r="FT83" s="32"/>
      <c r="FU83" s="32"/>
      <c r="FV83" s="32"/>
      <c r="FW83" s="32"/>
      <c r="FX83" s="32"/>
      <c r="FY83" s="32"/>
      <c r="FZ83" s="32"/>
      <c r="GA83" s="32"/>
      <c r="GB83" s="32"/>
      <c r="GC83" s="32"/>
      <c r="GD83" s="32"/>
      <c r="GE83" s="32"/>
      <c r="GF83" s="32"/>
      <c r="GG83" s="32"/>
      <c r="GH83" s="32"/>
      <c r="GI83" s="32"/>
      <c r="GJ83" s="32"/>
      <c r="GK83" s="32"/>
      <c r="GL83" s="32"/>
      <c r="GM83" s="32"/>
      <c r="GN83" s="32"/>
      <c r="GO83" s="32"/>
      <c r="GP83" s="32"/>
      <c r="GQ83" s="32"/>
      <c r="GR83" s="32"/>
      <c r="GS83" s="32"/>
      <c r="GT83" s="32"/>
      <c r="GU83" s="32"/>
      <c r="GV83" s="32"/>
      <c r="GW83" s="32"/>
      <c r="GX83" s="32"/>
      <c r="GY83" s="32"/>
      <c r="GZ83" s="32"/>
      <c r="HA83" s="32"/>
      <c r="HB83" s="32"/>
      <c r="HC83" s="32"/>
      <c r="HD83" s="32"/>
      <c r="HE83" s="32"/>
      <c r="HF83" s="32"/>
      <c r="HG83" s="32"/>
      <c r="HH83" s="32"/>
      <c r="HI83" s="32"/>
      <c r="HJ83" s="32"/>
      <c r="HK83" s="32"/>
      <c r="HL83" s="32"/>
      <c r="HM83" s="32"/>
      <c r="HN83" s="32"/>
      <c r="HO83" s="32"/>
      <c r="HP83" s="32"/>
      <c r="HQ83" s="32"/>
      <c r="HR83" s="32"/>
      <c r="HS83" s="32"/>
      <c r="HT83" s="32"/>
      <c r="HU83" s="32"/>
      <c r="HV83" s="32"/>
      <c r="HW83" s="32"/>
      <c r="HX83" s="32"/>
      <c r="HY83" s="32"/>
      <c r="HZ83" s="32"/>
      <c r="IA83" s="32"/>
      <c r="IB83" s="32"/>
      <c r="IC83" s="32"/>
      <c r="ID83" s="32"/>
      <c r="IE83" s="32"/>
      <c r="IF83" s="32"/>
      <c r="IG83" s="32"/>
      <c r="IH83" s="32"/>
      <c r="II83" s="32"/>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16"/>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21"/>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c r="GW84" s="22"/>
      <c r="GX84" s="22"/>
      <c r="GY84" s="22"/>
      <c r="GZ84" s="22"/>
      <c r="HA84" s="22"/>
      <c r="HB84" s="22"/>
      <c r="HC84" s="22"/>
      <c r="HD84" s="22"/>
      <c r="HE84" s="22"/>
      <c r="HF84" s="22"/>
      <c r="HG84" s="22"/>
      <c r="HH84" s="22"/>
      <c r="HI84" s="22"/>
      <c r="HJ84" s="22"/>
      <c r="HK84" s="22"/>
      <c r="HL84" s="22"/>
      <c r="HM84" s="22"/>
      <c r="HN84" s="22"/>
      <c r="HO84" s="22"/>
      <c r="HP84" s="22"/>
      <c r="HQ84" s="22"/>
      <c r="HR84" s="22"/>
      <c r="HS84" s="22"/>
      <c r="HT84" s="22"/>
      <c r="HU84" s="22"/>
      <c r="HV84" s="22"/>
      <c r="HW84" s="22"/>
      <c r="HX84" s="22"/>
      <c r="HY84" s="22"/>
      <c r="HZ84" s="22"/>
      <c r="IA84" s="22"/>
      <c r="IB84" s="22"/>
      <c r="IC84" s="22"/>
      <c r="ID84" s="22"/>
      <c r="IE84" s="22"/>
      <c r="IF84" s="22"/>
      <c r="IG84" s="22"/>
      <c r="IH84" s="22"/>
      <c r="II84" s="22"/>
      <c r="IJ84" s="22"/>
      <c r="IK84" s="22"/>
      <c r="IL84" s="22"/>
      <c r="IM84" s="22"/>
      <c r="IN84" s="22"/>
      <c r="IO84" s="22"/>
      <c r="IP84" s="22"/>
      <c r="IQ84" s="22"/>
      <c r="IR84" s="22"/>
      <c r="IS84" s="22"/>
      <c r="IT84" s="22"/>
      <c r="IU84" s="22"/>
      <c r="IV84" s="22"/>
      <c r="IW84" s="22"/>
      <c r="IX84" s="22"/>
      <c r="IY84" s="22"/>
      <c r="IZ84" s="22"/>
      <c r="JA84" s="22"/>
      <c r="JB84" s="22"/>
      <c r="JC84" s="22"/>
      <c r="JD84" s="22"/>
      <c r="JE84" s="22"/>
      <c r="JF84" s="22"/>
      <c r="JG84" s="22"/>
      <c r="JH84" s="22"/>
      <c r="JI84" s="22"/>
      <c r="JJ84" s="22"/>
      <c r="JK84" s="22"/>
      <c r="JL84" s="22"/>
      <c r="JM84" s="22"/>
      <c r="JN84" s="22"/>
      <c r="JO84" s="22"/>
      <c r="JP84" s="22"/>
      <c r="JQ84" s="22"/>
      <c r="JR84" s="22"/>
      <c r="JS84" s="22"/>
      <c r="JT84" s="22"/>
      <c r="JU84" s="22"/>
      <c r="JV84" s="22"/>
      <c r="JW84" s="22"/>
      <c r="JX84" s="22"/>
      <c r="JY84" s="22"/>
      <c r="JZ84" s="22"/>
      <c r="KA84" s="22"/>
      <c r="KB84" s="22"/>
      <c r="KC84" s="22"/>
      <c r="KD84" s="22"/>
      <c r="KE84" s="22"/>
      <c r="KF84" s="22"/>
      <c r="KG84" s="22"/>
      <c r="KH84" s="22"/>
      <c r="KI84" s="22"/>
      <c r="KJ84" s="22"/>
      <c r="KK84" s="22"/>
      <c r="KL84" s="22"/>
      <c r="KM84" s="22"/>
      <c r="KN84" s="22"/>
      <c r="KO84" s="22"/>
      <c r="KP84" s="22"/>
      <c r="KQ84" s="22"/>
      <c r="KR84" s="22"/>
      <c r="KS84" s="22"/>
      <c r="KT84" s="22"/>
      <c r="KU84" s="22"/>
      <c r="KV84" s="22"/>
      <c r="KW84" s="22"/>
      <c r="KX84" s="22"/>
      <c r="KY84" s="22"/>
      <c r="KZ84" s="22"/>
      <c r="LA84" s="22"/>
      <c r="LB84" s="22"/>
      <c r="LC84" s="22"/>
      <c r="LD84" s="22"/>
      <c r="LE84" s="22"/>
      <c r="LF84" s="22"/>
      <c r="LG84" s="22"/>
      <c r="LH84" s="22"/>
      <c r="LI84" s="22"/>
      <c r="LJ84" s="22"/>
      <c r="LK84" s="22"/>
      <c r="LL84" s="22"/>
      <c r="LM84" s="22"/>
      <c r="LN84" s="22"/>
      <c r="LO84" s="22"/>
      <c r="LP84" s="22"/>
      <c r="LQ84" s="22"/>
      <c r="LR84" s="22"/>
      <c r="LS84" s="22"/>
      <c r="LT84" s="22"/>
      <c r="LU84" s="22"/>
      <c r="LV84" s="22"/>
      <c r="LW84" s="22"/>
      <c r="LX84" s="22"/>
      <c r="LY84" s="22"/>
      <c r="LZ84" s="22"/>
      <c r="MA84" s="22"/>
      <c r="MB84" s="22"/>
      <c r="MC84" s="22"/>
      <c r="MD84" s="22"/>
      <c r="ME84" s="22"/>
      <c r="MF84" s="22"/>
      <c r="MG84" s="22"/>
      <c r="MH84" s="22"/>
      <c r="MI84" s="22"/>
      <c r="MJ84" s="22"/>
      <c r="MK84" s="22"/>
      <c r="ML84" s="22"/>
      <c r="MM84" s="22"/>
      <c r="MN84" s="22"/>
      <c r="MO84" s="22"/>
      <c r="MP84" s="22"/>
      <c r="MQ84" s="22"/>
      <c r="MR84" s="22"/>
      <c r="MS84" s="22"/>
      <c r="MT84" s="22"/>
      <c r="MU84" s="22"/>
      <c r="MV84" s="22"/>
      <c r="MW84" s="22"/>
      <c r="MX84" s="22"/>
      <c r="MY84" s="22"/>
      <c r="MZ84" s="22"/>
      <c r="NA84" s="22"/>
      <c r="NB84" s="22"/>
      <c r="NC84" s="22"/>
      <c r="ND84" s="22"/>
      <c r="NE84" s="22"/>
      <c r="NF84" s="22"/>
      <c r="NG84" s="22"/>
      <c r="NH84" s="23"/>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row>
    <row r="88" spans="1:388" x14ac:dyDescent="0.2">
      <c r="A88" s="33"/>
      <c r="C88" s="34"/>
      <c r="D88" s="34"/>
      <c r="E88" s="34"/>
      <c r="F88" s="34"/>
      <c r="G88" s="34"/>
      <c r="H88" s="34"/>
      <c r="I88" s="34"/>
      <c r="J88" s="34"/>
      <c r="K88" s="34"/>
      <c r="L88" s="34"/>
      <c r="M88" s="35"/>
      <c r="N88" s="35"/>
      <c r="O88" s="35"/>
      <c r="P88" s="35"/>
      <c r="Q88" s="35"/>
      <c r="R88" s="35"/>
      <c r="S88" s="35"/>
      <c r="T88" s="35"/>
      <c r="U88" s="35"/>
      <c r="V88" s="35"/>
      <c r="W88" s="35"/>
      <c r="X88" s="35"/>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row>
    <row r="89" spans="1:388" hidden="1" x14ac:dyDescent="0.2">
      <c r="A89" s="33"/>
      <c r="B89" s="34" t="s">
        <v>86</v>
      </c>
      <c r="C89" s="34" t="s">
        <v>87</v>
      </c>
      <c r="D89" s="34" t="s">
        <v>88</v>
      </c>
      <c r="E89" s="34" t="s">
        <v>89</v>
      </c>
      <c r="F89" s="34" t="s">
        <v>90</v>
      </c>
      <c r="G89" s="34" t="s">
        <v>91</v>
      </c>
      <c r="H89" s="34" t="s">
        <v>92</v>
      </c>
      <c r="I89" s="34" t="s">
        <v>93</v>
      </c>
      <c r="J89" s="34" t="s">
        <v>86</v>
      </c>
      <c r="K89" s="34" t="s">
        <v>87</v>
      </c>
      <c r="L89" s="34" t="s">
        <v>88</v>
      </c>
      <c r="M89" s="35"/>
      <c r="N89" s="35"/>
      <c r="O89" s="35"/>
      <c r="P89" s="35"/>
      <c r="Q89" s="35"/>
      <c r="R89" s="35"/>
      <c r="S89" s="35"/>
      <c r="T89" s="35"/>
      <c r="U89" s="35"/>
      <c r="V89" s="35"/>
      <c r="W89" s="35"/>
      <c r="X89" s="35"/>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row>
    <row r="90" spans="1:388" hidden="1" x14ac:dyDescent="0.2">
      <c r="A90" s="33"/>
      <c r="B90" s="34" t="str">
        <f>データ!AS6</f>
        <v>【102.5】</v>
      </c>
      <c r="C90" s="34" t="str">
        <f>データ!BD6</f>
        <v>【84.7】</v>
      </c>
      <c r="D90" s="34" t="str">
        <f>データ!BO6</f>
        <v>【69.3】</v>
      </c>
      <c r="E90" s="34" t="str">
        <f>データ!BZ6</f>
        <v>【67.2】</v>
      </c>
      <c r="F90" s="34" t="str">
        <f>データ!CK6</f>
        <v>【56,733】</v>
      </c>
      <c r="G90" s="34" t="str">
        <f>データ!CV6</f>
        <v>【16,778】</v>
      </c>
      <c r="H90" s="34" t="str">
        <f>データ!DG6</f>
        <v>【58.8】</v>
      </c>
      <c r="I90" s="34" t="str">
        <f>データ!DR6</f>
        <v>【24.8】</v>
      </c>
      <c r="J90" s="34" t="str">
        <f>データ!EC6</f>
        <v>【54.8】</v>
      </c>
      <c r="K90" s="34" t="str">
        <f>データ!EN6</f>
        <v>【70.3】</v>
      </c>
      <c r="L90" s="34" t="str">
        <f>データ!EY6</f>
        <v>【49,168,683】</v>
      </c>
      <c r="M90" s="35"/>
      <c r="N90" s="35"/>
      <c r="O90" s="35"/>
      <c r="P90" s="35"/>
      <c r="Q90" s="35"/>
      <c r="R90" s="35"/>
      <c r="S90" s="35"/>
      <c r="T90" s="35"/>
      <c r="U90" s="35"/>
      <c r="V90" s="35"/>
      <c r="W90" s="35"/>
      <c r="X90" s="35"/>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row>
    <row r="91" spans="1:388" x14ac:dyDescent="0.2">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row>
  </sheetData>
  <sheetProtection algorithmName="SHA-512" hashValue="vjC1N1J4SGP9xDmyHIBha4d/SvxiLoqy9JR1MNZCx8z1mhXe8RgBd+0iZjxzjrUU6QNlE4zDfILr3a4rAvFd8Q==" saltValue="6FHNq2JUuxbi0gZyh7mT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94</v>
      </c>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c r="EO1" s="36">
        <v>1</v>
      </c>
      <c r="EP1" s="36">
        <v>1</v>
      </c>
      <c r="EQ1" s="36">
        <v>1</v>
      </c>
      <c r="ER1" s="36">
        <v>1</v>
      </c>
      <c r="ES1" s="36">
        <v>1</v>
      </c>
      <c r="ET1" s="36">
        <v>1</v>
      </c>
      <c r="EU1" s="36">
        <v>1</v>
      </c>
      <c r="EV1" s="36">
        <v>1</v>
      </c>
      <c r="EW1" s="36">
        <v>1</v>
      </c>
      <c r="EX1" s="36">
        <v>1</v>
      </c>
      <c r="EY1" s="36"/>
    </row>
    <row r="2" spans="1:155" x14ac:dyDescent="0.2">
      <c r="A2" s="37" t="s">
        <v>95</v>
      </c>
      <c r="B2" s="37">
        <f>COLUMN()-1</f>
        <v>1</v>
      </c>
      <c r="C2" s="37">
        <f t="shared" ref="C2:EN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c r="DV2" s="37">
        <f t="shared" si="0"/>
        <v>125</v>
      </c>
      <c r="DW2" s="37">
        <f t="shared" si="0"/>
        <v>126</v>
      </c>
      <c r="DX2" s="37">
        <f t="shared" si="0"/>
        <v>127</v>
      </c>
      <c r="DY2" s="37">
        <f t="shared" si="0"/>
        <v>128</v>
      </c>
      <c r="DZ2" s="37">
        <f t="shared" si="0"/>
        <v>129</v>
      </c>
      <c r="EA2" s="37">
        <f t="shared" si="0"/>
        <v>130</v>
      </c>
      <c r="EB2" s="37">
        <f t="shared" si="0"/>
        <v>131</v>
      </c>
      <c r="EC2" s="37">
        <f t="shared" si="0"/>
        <v>132</v>
      </c>
      <c r="ED2" s="37">
        <f t="shared" si="0"/>
        <v>133</v>
      </c>
      <c r="EE2" s="37">
        <f t="shared" si="0"/>
        <v>134</v>
      </c>
      <c r="EF2" s="37">
        <f t="shared" si="0"/>
        <v>135</v>
      </c>
      <c r="EG2" s="37">
        <f t="shared" si="0"/>
        <v>136</v>
      </c>
      <c r="EH2" s="37">
        <f t="shared" si="0"/>
        <v>137</v>
      </c>
      <c r="EI2" s="37">
        <f t="shared" si="0"/>
        <v>138</v>
      </c>
      <c r="EJ2" s="37">
        <f t="shared" si="0"/>
        <v>139</v>
      </c>
      <c r="EK2" s="37">
        <f t="shared" si="0"/>
        <v>140</v>
      </c>
      <c r="EL2" s="37">
        <f t="shared" si="0"/>
        <v>141</v>
      </c>
      <c r="EM2" s="37">
        <f t="shared" si="0"/>
        <v>142</v>
      </c>
      <c r="EN2" s="37">
        <f t="shared" si="0"/>
        <v>143</v>
      </c>
      <c r="EO2" s="37">
        <f t="shared" ref="EO2:EY2" si="1">COLUMN()-1</f>
        <v>144</v>
      </c>
      <c r="EP2" s="37">
        <f t="shared" si="1"/>
        <v>145</v>
      </c>
      <c r="EQ2" s="37">
        <f t="shared" si="1"/>
        <v>146</v>
      </c>
      <c r="ER2" s="37">
        <f t="shared" si="1"/>
        <v>147</v>
      </c>
      <c r="ES2" s="37">
        <f t="shared" si="1"/>
        <v>148</v>
      </c>
      <c r="ET2" s="37">
        <f t="shared" si="1"/>
        <v>149</v>
      </c>
      <c r="EU2" s="37">
        <f t="shared" si="1"/>
        <v>150</v>
      </c>
      <c r="EV2" s="37">
        <f t="shared" si="1"/>
        <v>151</v>
      </c>
      <c r="EW2" s="37">
        <f t="shared" si="1"/>
        <v>152</v>
      </c>
      <c r="EX2" s="37">
        <f t="shared" si="1"/>
        <v>153</v>
      </c>
      <c r="EY2" s="37">
        <f t="shared" si="1"/>
        <v>154</v>
      </c>
    </row>
    <row r="3" spans="1:155" ht="13.15" customHeight="1" x14ac:dyDescent="0.2">
      <c r="A3" s="37" t="s">
        <v>96</v>
      </c>
      <c r="B3" s="38" t="s">
        <v>97</v>
      </c>
      <c r="C3" s="38" t="s">
        <v>98</v>
      </c>
      <c r="D3" s="38" t="s">
        <v>99</v>
      </c>
      <c r="E3" s="38" t="s">
        <v>100</v>
      </c>
      <c r="F3" s="38" t="s">
        <v>101</v>
      </c>
      <c r="G3" s="38" t="s">
        <v>102</v>
      </c>
      <c r="H3" s="39" t="s">
        <v>103</v>
      </c>
      <c r="I3" s="40"/>
      <c r="J3" s="40"/>
      <c r="K3" s="40"/>
      <c r="L3" s="40"/>
      <c r="M3" s="40"/>
      <c r="N3" s="40"/>
      <c r="O3" s="40"/>
      <c r="P3" s="40"/>
      <c r="Q3" s="40"/>
      <c r="R3" s="40"/>
      <c r="S3" s="40"/>
      <c r="T3" s="40"/>
      <c r="U3" s="40"/>
      <c r="V3" s="40"/>
      <c r="W3" s="40"/>
      <c r="X3" s="40"/>
      <c r="Y3" s="40"/>
      <c r="Z3" s="40"/>
      <c r="AA3" s="40"/>
      <c r="AB3" s="40"/>
      <c r="AC3" s="40"/>
      <c r="AD3" s="40"/>
      <c r="AE3" s="40"/>
      <c r="AF3" s="40"/>
      <c r="AG3" s="40"/>
      <c r="AH3" s="40"/>
      <c r="AI3" s="41" t="s">
        <v>104</v>
      </c>
      <c r="AJ3" s="42"/>
      <c r="AK3" s="42"/>
      <c r="AL3" s="42"/>
      <c r="AM3" s="42"/>
      <c r="AN3" s="42"/>
      <c r="AO3" s="42"/>
      <c r="AP3" s="42"/>
      <c r="AQ3" s="42"/>
      <c r="AR3" s="42"/>
      <c r="AS3" s="42"/>
      <c r="AT3" s="43"/>
      <c r="AU3" s="43"/>
      <c r="AV3" s="43"/>
      <c r="AW3" s="43"/>
      <c r="AX3" s="43"/>
      <c r="AY3" s="43"/>
      <c r="AZ3" s="43"/>
      <c r="BA3" s="43"/>
      <c r="BB3" s="43"/>
      <c r="BC3" s="43"/>
      <c r="BD3" s="43"/>
      <c r="BE3" s="43"/>
      <c r="BF3" s="43"/>
      <c r="BG3" s="43"/>
      <c r="BH3" s="43"/>
      <c r="BI3" s="43"/>
      <c r="BJ3" s="43"/>
      <c r="BK3" s="43"/>
      <c r="BL3" s="43"/>
      <c r="BM3" s="43"/>
      <c r="BN3" s="43"/>
      <c r="BO3" s="43"/>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4"/>
      <c r="DS3" s="41" t="s">
        <v>105</v>
      </c>
      <c r="DT3" s="42"/>
      <c r="DU3" s="42"/>
      <c r="DV3" s="42"/>
      <c r="DW3" s="42"/>
      <c r="DX3" s="42"/>
      <c r="DY3" s="42"/>
      <c r="DZ3" s="42"/>
      <c r="EA3" s="42"/>
      <c r="EB3" s="42"/>
      <c r="EC3" s="42"/>
      <c r="ED3" s="45"/>
      <c r="EE3" s="42"/>
      <c r="EF3" s="42"/>
      <c r="EG3" s="42"/>
      <c r="EH3" s="42"/>
      <c r="EI3" s="42"/>
      <c r="EJ3" s="42"/>
      <c r="EK3" s="42"/>
      <c r="EL3" s="42"/>
      <c r="EM3" s="42"/>
      <c r="EN3" s="42"/>
      <c r="EO3" s="43"/>
      <c r="EP3" s="43"/>
      <c r="EQ3" s="43"/>
      <c r="ER3" s="43"/>
      <c r="ES3" s="43"/>
      <c r="ET3" s="43"/>
      <c r="EU3" s="43"/>
      <c r="EV3" s="43"/>
      <c r="EW3" s="43"/>
      <c r="EX3" s="43"/>
      <c r="EY3" s="46"/>
    </row>
    <row r="4" spans="1:155" ht="13.5" customHeight="1" x14ac:dyDescent="0.2">
      <c r="A4" s="37" t="s">
        <v>106</v>
      </c>
      <c r="B4" s="47"/>
      <c r="C4" s="47"/>
      <c r="D4" s="47"/>
      <c r="E4" s="47"/>
      <c r="F4" s="47"/>
      <c r="G4" s="47"/>
      <c r="H4" s="48"/>
      <c r="I4" s="49"/>
      <c r="J4" s="49"/>
      <c r="K4" s="49"/>
      <c r="L4" s="49"/>
      <c r="M4" s="49"/>
      <c r="N4" s="49"/>
      <c r="O4" s="49"/>
      <c r="P4" s="49"/>
      <c r="Q4" s="49"/>
      <c r="R4" s="49"/>
      <c r="S4" s="49"/>
      <c r="T4" s="49"/>
      <c r="U4" s="49"/>
      <c r="V4" s="49"/>
      <c r="W4" s="49"/>
      <c r="X4" s="49"/>
      <c r="Y4" s="49"/>
      <c r="Z4" s="49"/>
      <c r="AA4" s="49"/>
      <c r="AB4" s="49"/>
      <c r="AC4" s="49"/>
      <c r="AD4" s="49"/>
      <c r="AE4" s="49"/>
      <c r="AF4" s="49"/>
      <c r="AG4" s="49"/>
      <c r="AH4" s="49"/>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37" t="s">
        <v>118</v>
      </c>
      <c r="B5" s="50"/>
      <c r="C5" s="50"/>
      <c r="D5" s="50"/>
      <c r="E5" s="50"/>
      <c r="F5" s="50"/>
      <c r="G5" s="50"/>
      <c r="H5" s="51" t="s">
        <v>119</v>
      </c>
      <c r="I5" s="51" t="s">
        <v>120</v>
      </c>
      <c r="J5" s="51" t="s">
        <v>121</v>
      </c>
      <c r="K5" s="51" t="s">
        <v>1</v>
      </c>
      <c r="L5" s="51" t="s">
        <v>2</v>
      </c>
      <c r="M5" s="51" t="s">
        <v>3</v>
      </c>
      <c r="N5" s="51" t="s">
        <v>122</v>
      </c>
      <c r="O5" s="51" t="s">
        <v>5</v>
      </c>
      <c r="P5" s="51" t="s">
        <v>123</v>
      </c>
      <c r="Q5" s="51" t="s">
        <v>124</v>
      </c>
      <c r="R5" s="51" t="s">
        <v>125</v>
      </c>
      <c r="S5" s="51" t="s">
        <v>126</v>
      </c>
      <c r="T5" s="51" t="s">
        <v>127</v>
      </c>
      <c r="U5" s="51" t="s">
        <v>128</v>
      </c>
      <c r="V5" s="51" t="s">
        <v>129</v>
      </c>
      <c r="W5" s="51" t="s">
        <v>130</v>
      </c>
      <c r="X5" s="51" t="s">
        <v>131</v>
      </c>
      <c r="Y5" s="51" t="s">
        <v>132</v>
      </c>
      <c r="Z5" s="51" t="s">
        <v>133</v>
      </c>
      <c r="AA5" s="51" t="s">
        <v>134</v>
      </c>
      <c r="AB5" s="51" t="s">
        <v>135</v>
      </c>
      <c r="AC5" s="51" t="s">
        <v>136</v>
      </c>
      <c r="AD5" s="51" t="s">
        <v>137</v>
      </c>
      <c r="AE5" s="51" t="s">
        <v>138</v>
      </c>
      <c r="AF5" s="51" t="s">
        <v>139</v>
      </c>
      <c r="AG5" s="51" t="s">
        <v>140</v>
      </c>
      <c r="AH5" s="51" t="s">
        <v>141</v>
      </c>
      <c r="AI5" s="51" t="s">
        <v>142</v>
      </c>
      <c r="AJ5" s="51" t="s">
        <v>143</v>
      </c>
      <c r="AK5" s="51" t="s">
        <v>144</v>
      </c>
      <c r="AL5" s="51" t="s">
        <v>145</v>
      </c>
      <c r="AM5" s="51" t="s">
        <v>146</v>
      </c>
      <c r="AN5" s="51" t="s">
        <v>147</v>
      </c>
      <c r="AO5" s="51" t="s">
        <v>148</v>
      </c>
      <c r="AP5" s="51" t="s">
        <v>149</v>
      </c>
      <c r="AQ5" s="51" t="s">
        <v>150</v>
      </c>
      <c r="AR5" s="51" t="s">
        <v>151</v>
      </c>
      <c r="AS5" s="51" t="s">
        <v>152</v>
      </c>
      <c r="AT5" s="51" t="s">
        <v>142</v>
      </c>
      <c r="AU5" s="51" t="s">
        <v>143</v>
      </c>
      <c r="AV5" s="51" t="s">
        <v>144</v>
      </c>
      <c r="AW5" s="51" t="s">
        <v>145</v>
      </c>
      <c r="AX5" s="51" t="s">
        <v>146</v>
      </c>
      <c r="AY5" s="51" t="s">
        <v>147</v>
      </c>
      <c r="AZ5" s="51" t="s">
        <v>148</v>
      </c>
      <c r="BA5" s="51" t="s">
        <v>149</v>
      </c>
      <c r="BB5" s="51" t="s">
        <v>150</v>
      </c>
      <c r="BC5" s="51" t="s">
        <v>151</v>
      </c>
      <c r="BD5" s="51" t="s">
        <v>152</v>
      </c>
      <c r="BE5" s="51" t="s">
        <v>142</v>
      </c>
      <c r="BF5" s="51" t="s">
        <v>143</v>
      </c>
      <c r="BG5" s="51" t="s">
        <v>144</v>
      </c>
      <c r="BH5" s="51" t="s">
        <v>145</v>
      </c>
      <c r="BI5" s="51" t="s">
        <v>146</v>
      </c>
      <c r="BJ5" s="51" t="s">
        <v>147</v>
      </c>
      <c r="BK5" s="51" t="s">
        <v>148</v>
      </c>
      <c r="BL5" s="51" t="s">
        <v>149</v>
      </c>
      <c r="BM5" s="51" t="s">
        <v>150</v>
      </c>
      <c r="BN5" s="51" t="s">
        <v>151</v>
      </c>
      <c r="BO5" s="51" t="s">
        <v>152</v>
      </c>
      <c r="BP5" s="51" t="s">
        <v>142</v>
      </c>
      <c r="BQ5" s="51" t="s">
        <v>143</v>
      </c>
      <c r="BR5" s="51" t="s">
        <v>144</v>
      </c>
      <c r="BS5" s="51" t="s">
        <v>145</v>
      </c>
      <c r="BT5" s="51" t="s">
        <v>146</v>
      </c>
      <c r="BU5" s="51" t="s">
        <v>147</v>
      </c>
      <c r="BV5" s="51" t="s">
        <v>148</v>
      </c>
      <c r="BW5" s="51" t="s">
        <v>149</v>
      </c>
      <c r="BX5" s="51" t="s">
        <v>150</v>
      </c>
      <c r="BY5" s="51" t="s">
        <v>151</v>
      </c>
      <c r="BZ5" s="51" t="s">
        <v>152</v>
      </c>
      <c r="CA5" s="51" t="s">
        <v>142</v>
      </c>
      <c r="CB5" s="51" t="s">
        <v>143</v>
      </c>
      <c r="CC5" s="51" t="s">
        <v>144</v>
      </c>
      <c r="CD5" s="51" t="s">
        <v>145</v>
      </c>
      <c r="CE5" s="51" t="s">
        <v>146</v>
      </c>
      <c r="CF5" s="51" t="s">
        <v>147</v>
      </c>
      <c r="CG5" s="51" t="s">
        <v>148</v>
      </c>
      <c r="CH5" s="51" t="s">
        <v>149</v>
      </c>
      <c r="CI5" s="51" t="s">
        <v>150</v>
      </c>
      <c r="CJ5" s="51" t="s">
        <v>151</v>
      </c>
      <c r="CK5" s="51" t="s">
        <v>152</v>
      </c>
      <c r="CL5" s="51" t="s">
        <v>142</v>
      </c>
      <c r="CM5" s="51" t="s">
        <v>143</v>
      </c>
      <c r="CN5" s="51" t="s">
        <v>144</v>
      </c>
      <c r="CO5" s="51" t="s">
        <v>145</v>
      </c>
      <c r="CP5" s="51" t="s">
        <v>146</v>
      </c>
      <c r="CQ5" s="51" t="s">
        <v>147</v>
      </c>
      <c r="CR5" s="51" t="s">
        <v>148</v>
      </c>
      <c r="CS5" s="51" t="s">
        <v>149</v>
      </c>
      <c r="CT5" s="51" t="s">
        <v>150</v>
      </c>
      <c r="CU5" s="51" t="s">
        <v>151</v>
      </c>
      <c r="CV5" s="51" t="s">
        <v>152</v>
      </c>
      <c r="CW5" s="51" t="s">
        <v>142</v>
      </c>
      <c r="CX5" s="51" t="s">
        <v>143</v>
      </c>
      <c r="CY5" s="51" t="s">
        <v>144</v>
      </c>
      <c r="CZ5" s="51" t="s">
        <v>145</v>
      </c>
      <c r="DA5" s="51" t="s">
        <v>146</v>
      </c>
      <c r="DB5" s="51" t="s">
        <v>147</v>
      </c>
      <c r="DC5" s="51" t="s">
        <v>148</v>
      </c>
      <c r="DD5" s="51" t="s">
        <v>149</v>
      </c>
      <c r="DE5" s="51" t="s">
        <v>150</v>
      </c>
      <c r="DF5" s="51" t="s">
        <v>151</v>
      </c>
      <c r="DG5" s="51" t="s">
        <v>152</v>
      </c>
      <c r="DH5" s="51" t="s">
        <v>142</v>
      </c>
      <c r="DI5" s="51" t="s">
        <v>143</v>
      </c>
      <c r="DJ5" s="51" t="s">
        <v>144</v>
      </c>
      <c r="DK5" s="51" t="s">
        <v>145</v>
      </c>
      <c r="DL5" s="51" t="s">
        <v>146</v>
      </c>
      <c r="DM5" s="51" t="s">
        <v>147</v>
      </c>
      <c r="DN5" s="51" t="s">
        <v>148</v>
      </c>
      <c r="DO5" s="51" t="s">
        <v>149</v>
      </c>
      <c r="DP5" s="51" t="s">
        <v>150</v>
      </c>
      <c r="DQ5" s="51" t="s">
        <v>151</v>
      </c>
      <c r="DR5" s="51" t="s">
        <v>152</v>
      </c>
      <c r="DS5" s="51" t="s">
        <v>142</v>
      </c>
      <c r="DT5" s="51" t="s">
        <v>143</v>
      </c>
      <c r="DU5" s="51" t="s">
        <v>144</v>
      </c>
      <c r="DV5" s="51" t="s">
        <v>145</v>
      </c>
      <c r="DW5" s="51" t="s">
        <v>146</v>
      </c>
      <c r="DX5" s="51" t="s">
        <v>147</v>
      </c>
      <c r="DY5" s="51" t="s">
        <v>148</v>
      </c>
      <c r="DZ5" s="51" t="s">
        <v>149</v>
      </c>
      <c r="EA5" s="51" t="s">
        <v>150</v>
      </c>
      <c r="EB5" s="51" t="s">
        <v>151</v>
      </c>
      <c r="EC5" s="51" t="s">
        <v>152</v>
      </c>
      <c r="ED5" s="51" t="s">
        <v>142</v>
      </c>
      <c r="EE5" s="51" t="s">
        <v>143</v>
      </c>
      <c r="EF5" s="51" t="s">
        <v>144</v>
      </c>
      <c r="EG5" s="51" t="s">
        <v>145</v>
      </c>
      <c r="EH5" s="51" t="s">
        <v>146</v>
      </c>
      <c r="EI5" s="51" t="s">
        <v>147</v>
      </c>
      <c r="EJ5" s="51" t="s">
        <v>148</v>
      </c>
      <c r="EK5" s="51" t="s">
        <v>149</v>
      </c>
      <c r="EL5" s="51" t="s">
        <v>150</v>
      </c>
      <c r="EM5" s="51" t="s">
        <v>151</v>
      </c>
      <c r="EN5" s="51" t="s">
        <v>153</v>
      </c>
      <c r="EO5" s="51" t="s">
        <v>142</v>
      </c>
      <c r="EP5" s="51" t="s">
        <v>143</v>
      </c>
      <c r="EQ5" s="51" t="s">
        <v>144</v>
      </c>
      <c r="ER5" s="51" t="s">
        <v>145</v>
      </c>
      <c r="ES5" s="51" t="s">
        <v>146</v>
      </c>
      <c r="ET5" s="51" t="s">
        <v>147</v>
      </c>
      <c r="EU5" s="51" t="s">
        <v>148</v>
      </c>
      <c r="EV5" s="51" t="s">
        <v>149</v>
      </c>
      <c r="EW5" s="51" t="s">
        <v>150</v>
      </c>
      <c r="EX5" s="51" t="s">
        <v>151</v>
      </c>
      <c r="EY5" s="51" t="s">
        <v>152</v>
      </c>
    </row>
    <row r="6" spans="1:155" s="56" customFormat="1" x14ac:dyDescent="0.2">
      <c r="A6" s="37" t="s">
        <v>154</v>
      </c>
      <c r="B6" s="52">
        <f>B8</f>
        <v>2020</v>
      </c>
      <c r="C6" s="52">
        <f t="shared" ref="C6:M6" si="2">C8</f>
        <v>252093</v>
      </c>
      <c r="D6" s="52">
        <f t="shared" si="2"/>
        <v>46</v>
      </c>
      <c r="E6" s="52">
        <f t="shared" si="2"/>
        <v>6</v>
      </c>
      <c r="F6" s="52">
        <f t="shared" si="2"/>
        <v>0</v>
      </c>
      <c r="G6" s="52">
        <f t="shared" si="2"/>
        <v>1</v>
      </c>
      <c r="H6" s="161" t="str">
        <f>IF(H8&lt;&gt;I8,H8,"")&amp;IF(I8&lt;&gt;J8,I8,"")&amp;"　"&amp;J8</f>
        <v>滋賀県甲賀市　信楽中央病院</v>
      </c>
      <c r="I6" s="162"/>
      <c r="J6" s="163"/>
      <c r="K6" s="52" t="str">
        <f t="shared" si="2"/>
        <v>当然財務</v>
      </c>
      <c r="L6" s="52" t="str">
        <f t="shared" si="2"/>
        <v>病院事業</v>
      </c>
      <c r="M6" s="52" t="str">
        <f t="shared" si="2"/>
        <v>一般病院</v>
      </c>
      <c r="N6" s="52" t="str">
        <f>N8</f>
        <v>50床未満</v>
      </c>
      <c r="O6" s="52" t="str">
        <f>O8</f>
        <v>非設置</v>
      </c>
      <c r="P6" s="52" t="str">
        <f>P8</f>
        <v>直営</v>
      </c>
      <c r="Q6" s="53">
        <f t="shared" ref="Q6:AH6" si="3">Q8</f>
        <v>6</v>
      </c>
      <c r="R6" s="52" t="str">
        <f t="shared" si="3"/>
        <v>-</v>
      </c>
      <c r="S6" s="52" t="str">
        <f t="shared" si="3"/>
        <v>ド</v>
      </c>
      <c r="T6" s="52" t="str">
        <f t="shared" si="3"/>
        <v>救</v>
      </c>
      <c r="U6" s="53">
        <f>U8</f>
        <v>90194</v>
      </c>
      <c r="V6" s="53">
        <f>V8</f>
        <v>3244</v>
      </c>
      <c r="W6" s="52" t="str">
        <f>W8</f>
        <v>第２種該当</v>
      </c>
      <c r="X6" s="52" t="str">
        <f t="shared" ref="X6" si="4">X8</f>
        <v>-</v>
      </c>
      <c r="Y6" s="52" t="str">
        <f t="shared" si="3"/>
        <v>１３：１</v>
      </c>
      <c r="Z6" s="53">
        <f t="shared" si="3"/>
        <v>40</v>
      </c>
      <c r="AA6" s="53" t="str">
        <f t="shared" si="3"/>
        <v>-</v>
      </c>
      <c r="AB6" s="53" t="str">
        <f t="shared" si="3"/>
        <v>-</v>
      </c>
      <c r="AC6" s="53" t="str">
        <f t="shared" si="3"/>
        <v>-</v>
      </c>
      <c r="AD6" s="53" t="str">
        <f t="shared" si="3"/>
        <v>-</v>
      </c>
      <c r="AE6" s="53">
        <f t="shared" si="3"/>
        <v>40</v>
      </c>
      <c r="AF6" s="53">
        <f t="shared" si="3"/>
        <v>40</v>
      </c>
      <c r="AG6" s="53" t="str">
        <f t="shared" si="3"/>
        <v>-</v>
      </c>
      <c r="AH6" s="53">
        <f t="shared" si="3"/>
        <v>40</v>
      </c>
      <c r="AI6" s="54">
        <f>IF(AI8="-",NA(),AI8)</f>
        <v>91.3</v>
      </c>
      <c r="AJ6" s="54">
        <f t="shared" ref="AJ6:AR6" si="5">IF(AJ8="-",NA(),AJ8)</f>
        <v>92.9</v>
      </c>
      <c r="AK6" s="54">
        <f t="shared" si="5"/>
        <v>90.1</v>
      </c>
      <c r="AL6" s="54">
        <f t="shared" si="5"/>
        <v>93.1</v>
      </c>
      <c r="AM6" s="54">
        <f t="shared" si="5"/>
        <v>93</v>
      </c>
      <c r="AN6" s="54">
        <f t="shared" si="5"/>
        <v>96.2</v>
      </c>
      <c r="AO6" s="54">
        <f t="shared" si="5"/>
        <v>94.8</v>
      </c>
      <c r="AP6" s="54">
        <f t="shared" si="5"/>
        <v>96.1</v>
      </c>
      <c r="AQ6" s="54">
        <f t="shared" si="5"/>
        <v>96.7</v>
      </c>
      <c r="AR6" s="54">
        <f t="shared" si="5"/>
        <v>98</v>
      </c>
      <c r="AS6" s="54" t="str">
        <f>IF(AS8="-","【-】","【"&amp;SUBSTITUTE(TEXT(AS8,"#,##0.0"),"-","△")&amp;"】")</f>
        <v>【102.5】</v>
      </c>
      <c r="AT6" s="54">
        <f>IF(AT8="-",NA(),AT8)</f>
        <v>74.900000000000006</v>
      </c>
      <c r="AU6" s="54">
        <f t="shared" ref="AU6:BC6" si="6">IF(AU8="-",NA(),AU8)</f>
        <v>77</v>
      </c>
      <c r="AV6" s="54">
        <f t="shared" si="6"/>
        <v>70</v>
      </c>
      <c r="AW6" s="54">
        <f t="shared" si="6"/>
        <v>72.7</v>
      </c>
      <c r="AX6" s="54">
        <f t="shared" si="6"/>
        <v>66.099999999999994</v>
      </c>
      <c r="AY6" s="54">
        <f t="shared" si="6"/>
        <v>69.5</v>
      </c>
      <c r="AZ6" s="54">
        <f t="shared" si="6"/>
        <v>67.7</v>
      </c>
      <c r="BA6" s="54">
        <f t="shared" si="6"/>
        <v>66.8</v>
      </c>
      <c r="BB6" s="54">
        <f t="shared" si="6"/>
        <v>67.8</v>
      </c>
      <c r="BC6" s="54">
        <f t="shared" si="6"/>
        <v>65</v>
      </c>
      <c r="BD6" s="54" t="str">
        <f>IF(BD8="-","【-】","【"&amp;SUBSTITUTE(TEXT(BD8,"#,##0.0"),"-","△")&amp;"】")</f>
        <v>【84.7】</v>
      </c>
      <c r="BE6" s="54">
        <f>IF(BE8="-",NA(),BE8)</f>
        <v>76.400000000000006</v>
      </c>
      <c r="BF6" s="54">
        <f t="shared" ref="BF6:BN6" si="7">IF(BF8="-",NA(),BF8)</f>
        <v>84.6</v>
      </c>
      <c r="BG6" s="54">
        <f t="shared" si="7"/>
        <v>126.2</v>
      </c>
      <c r="BH6" s="54">
        <f t="shared" si="7"/>
        <v>136.69999999999999</v>
      </c>
      <c r="BI6" s="54">
        <f t="shared" si="7"/>
        <v>162.80000000000001</v>
      </c>
      <c r="BJ6" s="54">
        <f t="shared" si="7"/>
        <v>156.6</v>
      </c>
      <c r="BK6" s="54">
        <f t="shared" si="7"/>
        <v>106</v>
      </c>
      <c r="BL6" s="54">
        <f t="shared" si="7"/>
        <v>118.7</v>
      </c>
      <c r="BM6" s="54">
        <f t="shared" si="7"/>
        <v>121.7</v>
      </c>
      <c r="BN6" s="54">
        <f t="shared" si="7"/>
        <v>132.30000000000001</v>
      </c>
      <c r="BO6" s="54" t="str">
        <f>IF(BO8="-","【-】","【"&amp;SUBSTITUTE(TEXT(BO8,"#,##0.0"),"-","△")&amp;"】")</f>
        <v>【69.3】</v>
      </c>
      <c r="BP6" s="54">
        <f>IF(BP8="-",NA(),BP8)</f>
        <v>54.4</v>
      </c>
      <c r="BQ6" s="54">
        <f t="shared" ref="BQ6:BY6" si="8">IF(BQ8="-",NA(),BQ8)</f>
        <v>57.3</v>
      </c>
      <c r="BR6" s="54">
        <f t="shared" si="8"/>
        <v>53.8</v>
      </c>
      <c r="BS6" s="54">
        <f t="shared" si="8"/>
        <v>60.8</v>
      </c>
      <c r="BT6" s="54">
        <f t="shared" si="8"/>
        <v>52.5</v>
      </c>
      <c r="BU6" s="54">
        <f t="shared" si="8"/>
        <v>63.4</v>
      </c>
      <c r="BV6" s="54">
        <f t="shared" si="8"/>
        <v>62.3</v>
      </c>
      <c r="BW6" s="54">
        <f t="shared" si="8"/>
        <v>59.4</v>
      </c>
      <c r="BX6" s="54">
        <f t="shared" si="8"/>
        <v>61.4</v>
      </c>
      <c r="BY6" s="54">
        <f t="shared" si="8"/>
        <v>55.9</v>
      </c>
      <c r="BZ6" s="54" t="str">
        <f>IF(BZ8="-","【-】","【"&amp;SUBSTITUTE(TEXT(BZ8,"#,##0.0"),"-","△")&amp;"】")</f>
        <v>【67.2】</v>
      </c>
      <c r="CA6" s="55">
        <f>IF(CA8="-",NA(),CA8)</f>
        <v>23941</v>
      </c>
      <c r="CB6" s="55">
        <f t="shared" ref="CB6:CJ6" si="9">IF(CB8="-",NA(),CB8)</f>
        <v>24211</v>
      </c>
      <c r="CC6" s="55">
        <f t="shared" si="9"/>
        <v>26098</v>
      </c>
      <c r="CD6" s="55">
        <f t="shared" si="9"/>
        <v>26419</v>
      </c>
      <c r="CE6" s="55">
        <f t="shared" si="9"/>
        <v>25424</v>
      </c>
      <c r="CF6" s="55">
        <f t="shared" si="9"/>
        <v>24479</v>
      </c>
      <c r="CG6" s="55">
        <f t="shared" si="9"/>
        <v>25136</v>
      </c>
      <c r="CH6" s="55">
        <f t="shared" si="9"/>
        <v>26485</v>
      </c>
      <c r="CI6" s="55">
        <f t="shared" si="9"/>
        <v>27761</v>
      </c>
      <c r="CJ6" s="55">
        <f t="shared" si="9"/>
        <v>29162</v>
      </c>
      <c r="CK6" s="54" t="str">
        <f>IF(CK8="-","【-】","【"&amp;SUBSTITUTE(TEXT(CK8,"#,##0"),"-","△")&amp;"】")</f>
        <v>【56,733】</v>
      </c>
      <c r="CL6" s="55">
        <f>IF(CL8="-",NA(),CL8)</f>
        <v>14492</v>
      </c>
      <c r="CM6" s="55">
        <f t="shared" ref="CM6:CU6" si="10">IF(CM8="-",NA(),CM8)</f>
        <v>14733</v>
      </c>
      <c r="CN6" s="55">
        <f t="shared" si="10"/>
        <v>8677</v>
      </c>
      <c r="CO6" s="55">
        <f t="shared" si="10"/>
        <v>8627</v>
      </c>
      <c r="CP6" s="55">
        <f t="shared" si="10"/>
        <v>9289</v>
      </c>
      <c r="CQ6" s="55">
        <f t="shared" si="10"/>
        <v>8000</v>
      </c>
      <c r="CR6" s="55">
        <f t="shared" si="10"/>
        <v>8023</v>
      </c>
      <c r="CS6" s="55">
        <f t="shared" si="10"/>
        <v>8109</v>
      </c>
      <c r="CT6" s="55">
        <f t="shared" si="10"/>
        <v>8307</v>
      </c>
      <c r="CU6" s="55">
        <f t="shared" si="10"/>
        <v>8904</v>
      </c>
      <c r="CV6" s="54" t="str">
        <f>IF(CV8="-","【-】","【"&amp;SUBSTITUTE(TEXT(CV8,"#,##0"),"-","△")&amp;"】")</f>
        <v>【16,778】</v>
      </c>
      <c r="CW6" s="54">
        <f>IF(CW8="-",NA(),CW8)</f>
        <v>78</v>
      </c>
      <c r="CX6" s="54">
        <f t="shared" ref="CX6:DF6" si="11">IF(CX8="-",NA(),CX8)</f>
        <v>74.5</v>
      </c>
      <c r="CY6" s="54">
        <f t="shared" si="11"/>
        <v>99.6</v>
      </c>
      <c r="CZ6" s="54">
        <f t="shared" si="11"/>
        <v>95.9</v>
      </c>
      <c r="DA6" s="54">
        <f t="shared" si="11"/>
        <v>102.9</v>
      </c>
      <c r="DB6" s="54">
        <f t="shared" si="11"/>
        <v>79.5</v>
      </c>
      <c r="DC6" s="54">
        <f t="shared" si="11"/>
        <v>81.099999999999994</v>
      </c>
      <c r="DD6" s="54">
        <f t="shared" si="11"/>
        <v>81.599999999999994</v>
      </c>
      <c r="DE6" s="54">
        <f t="shared" si="11"/>
        <v>80.099999999999994</v>
      </c>
      <c r="DF6" s="54">
        <f t="shared" si="11"/>
        <v>87.1</v>
      </c>
      <c r="DG6" s="54" t="str">
        <f>IF(DG8="-","【-】","【"&amp;SUBSTITUTE(TEXT(DG8,"#,##0.0"),"-","△")&amp;"】")</f>
        <v>【58.8】</v>
      </c>
      <c r="DH6" s="54">
        <f>IF(DH8="-",NA(),DH8)</f>
        <v>34.6</v>
      </c>
      <c r="DI6" s="54">
        <f t="shared" ref="DI6:DQ6" si="12">IF(DI8="-",NA(),DI8)</f>
        <v>35</v>
      </c>
      <c r="DJ6" s="54">
        <f t="shared" si="12"/>
        <v>16.3</v>
      </c>
      <c r="DK6" s="54">
        <f t="shared" si="12"/>
        <v>15.1</v>
      </c>
      <c r="DL6" s="54">
        <f t="shared" si="12"/>
        <v>16.8</v>
      </c>
      <c r="DM6" s="54">
        <f t="shared" si="12"/>
        <v>17.600000000000001</v>
      </c>
      <c r="DN6" s="54">
        <f t="shared" si="12"/>
        <v>17.399999999999999</v>
      </c>
      <c r="DO6" s="54">
        <f t="shared" si="12"/>
        <v>16</v>
      </c>
      <c r="DP6" s="54">
        <f t="shared" si="12"/>
        <v>16</v>
      </c>
      <c r="DQ6" s="54">
        <f t="shared" si="12"/>
        <v>15.9</v>
      </c>
      <c r="DR6" s="54" t="str">
        <f>IF(DR8="-","【-】","【"&amp;SUBSTITUTE(TEXT(DR8,"#,##0.0"),"-","△")&amp;"】")</f>
        <v>【24.8】</v>
      </c>
      <c r="DS6" s="54">
        <f>IF(DS8="-",NA(),DS8)</f>
        <v>57.9</v>
      </c>
      <c r="DT6" s="54">
        <f t="shared" ref="DT6:EB6" si="13">IF(DT8="-",NA(),DT8)</f>
        <v>60</v>
      </c>
      <c r="DU6" s="54">
        <f t="shared" si="13"/>
        <v>61</v>
      </c>
      <c r="DV6" s="54">
        <f t="shared" si="13"/>
        <v>62</v>
      </c>
      <c r="DW6" s="54">
        <f t="shared" si="13"/>
        <v>64.5</v>
      </c>
      <c r="DX6" s="54">
        <f t="shared" si="13"/>
        <v>52.7</v>
      </c>
      <c r="DY6" s="54">
        <f t="shared" si="13"/>
        <v>52.8</v>
      </c>
      <c r="DZ6" s="54">
        <f t="shared" si="13"/>
        <v>54.2</v>
      </c>
      <c r="EA6" s="54">
        <f t="shared" si="13"/>
        <v>55.4</v>
      </c>
      <c r="EB6" s="54">
        <f t="shared" si="13"/>
        <v>57.6</v>
      </c>
      <c r="EC6" s="54" t="str">
        <f>IF(EC8="-","【-】","【"&amp;SUBSTITUTE(TEXT(EC8,"#,##0.0"),"-","△")&amp;"】")</f>
        <v>【54.8】</v>
      </c>
      <c r="ED6" s="54">
        <f>IF(ED8="-",NA(),ED8)</f>
        <v>77.599999999999994</v>
      </c>
      <c r="EE6" s="54">
        <f t="shared" ref="EE6:EM6" si="14">IF(EE8="-",NA(),EE8)</f>
        <v>80.5</v>
      </c>
      <c r="EF6" s="54">
        <f t="shared" si="14"/>
        <v>78.8</v>
      </c>
      <c r="EG6" s="54">
        <f t="shared" si="14"/>
        <v>80.8</v>
      </c>
      <c r="EH6" s="54">
        <f t="shared" si="14"/>
        <v>83.7</v>
      </c>
      <c r="EI6" s="54">
        <f t="shared" si="14"/>
        <v>70.5</v>
      </c>
      <c r="EJ6" s="54">
        <f t="shared" si="14"/>
        <v>68.900000000000006</v>
      </c>
      <c r="EK6" s="54">
        <f t="shared" si="14"/>
        <v>70.2</v>
      </c>
      <c r="EL6" s="54">
        <f t="shared" si="14"/>
        <v>72</v>
      </c>
      <c r="EM6" s="54">
        <f t="shared" si="14"/>
        <v>72.3</v>
      </c>
      <c r="EN6" s="54" t="str">
        <f>IF(EN8="-","【-】","【"&amp;SUBSTITUTE(TEXT(EN8,"#,##0.0"),"-","△")&amp;"】")</f>
        <v>【70.3】</v>
      </c>
      <c r="EO6" s="55">
        <f>IF(EO8="-",NA(),EO8)</f>
        <v>41382600</v>
      </c>
      <c r="EP6" s="55">
        <f t="shared" ref="EP6:EX6" si="15">IF(EP8="-",NA(),EP8)</f>
        <v>40913600</v>
      </c>
      <c r="EQ6" s="55">
        <f t="shared" si="15"/>
        <v>41947825</v>
      </c>
      <c r="ER6" s="55">
        <f t="shared" si="15"/>
        <v>41459450</v>
      </c>
      <c r="ES6" s="55">
        <f t="shared" si="15"/>
        <v>41610325</v>
      </c>
      <c r="ET6" s="55">
        <f t="shared" si="15"/>
        <v>41785853</v>
      </c>
      <c r="EU6" s="55">
        <f t="shared" si="15"/>
        <v>44571078</v>
      </c>
      <c r="EV6" s="55">
        <f t="shared" si="15"/>
        <v>45346697</v>
      </c>
      <c r="EW6" s="55">
        <f t="shared" si="15"/>
        <v>44774257</v>
      </c>
      <c r="EX6" s="55">
        <f t="shared" si="15"/>
        <v>46069366</v>
      </c>
      <c r="EY6" s="55" t="str">
        <f>IF(EY8="-","【-】","【"&amp;SUBSTITUTE(TEXT(EY8,"#,##0"),"-","△")&amp;"】")</f>
        <v>【49,168,683】</v>
      </c>
    </row>
    <row r="7" spans="1:155" s="56" customFormat="1" x14ac:dyDescent="0.2">
      <c r="A7" s="37" t="s">
        <v>155</v>
      </c>
      <c r="B7" s="52">
        <f t="shared" ref="B7:AH7" si="16">B8</f>
        <v>2020</v>
      </c>
      <c r="C7" s="52">
        <f t="shared" si="16"/>
        <v>252093</v>
      </c>
      <c r="D7" s="52">
        <f t="shared" si="16"/>
        <v>46</v>
      </c>
      <c r="E7" s="52">
        <f t="shared" si="16"/>
        <v>6</v>
      </c>
      <c r="F7" s="52">
        <f t="shared" si="16"/>
        <v>0</v>
      </c>
      <c r="G7" s="52">
        <f t="shared" si="16"/>
        <v>1</v>
      </c>
      <c r="H7" s="52"/>
      <c r="I7" s="52"/>
      <c r="J7" s="52"/>
      <c r="K7" s="52" t="str">
        <f t="shared" si="16"/>
        <v>当然財務</v>
      </c>
      <c r="L7" s="52" t="str">
        <f t="shared" si="16"/>
        <v>病院事業</v>
      </c>
      <c r="M7" s="52" t="str">
        <f t="shared" si="16"/>
        <v>一般病院</v>
      </c>
      <c r="N7" s="52" t="str">
        <f>N8</f>
        <v>50床未満</v>
      </c>
      <c r="O7" s="52" t="str">
        <f>O8</f>
        <v>非設置</v>
      </c>
      <c r="P7" s="52" t="str">
        <f>P8</f>
        <v>直営</v>
      </c>
      <c r="Q7" s="53">
        <f t="shared" si="16"/>
        <v>6</v>
      </c>
      <c r="R7" s="52" t="str">
        <f t="shared" si="16"/>
        <v>-</v>
      </c>
      <c r="S7" s="52" t="str">
        <f t="shared" si="16"/>
        <v>ド</v>
      </c>
      <c r="T7" s="52" t="str">
        <f t="shared" si="16"/>
        <v>救</v>
      </c>
      <c r="U7" s="53">
        <f>U8</f>
        <v>90194</v>
      </c>
      <c r="V7" s="53">
        <f>V8</f>
        <v>3244</v>
      </c>
      <c r="W7" s="52" t="str">
        <f>W8</f>
        <v>第２種該当</v>
      </c>
      <c r="X7" s="52" t="str">
        <f t="shared" si="16"/>
        <v>-</v>
      </c>
      <c r="Y7" s="52" t="str">
        <f t="shared" si="16"/>
        <v>１３：１</v>
      </c>
      <c r="Z7" s="53">
        <f t="shared" si="16"/>
        <v>40</v>
      </c>
      <c r="AA7" s="53" t="str">
        <f t="shared" si="16"/>
        <v>-</v>
      </c>
      <c r="AB7" s="53" t="str">
        <f t="shared" si="16"/>
        <v>-</v>
      </c>
      <c r="AC7" s="53" t="str">
        <f t="shared" si="16"/>
        <v>-</v>
      </c>
      <c r="AD7" s="53" t="str">
        <f t="shared" si="16"/>
        <v>-</v>
      </c>
      <c r="AE7" s="53">
        <f t="shared" si="16"/>
        <v>40</v>
      </c>
      <c r="AF7" s="53">
        <f t="shared" si="16"/>
        <v>40</v>
      </c>
      <c r="AG7" s="53" t="str">
        <f t="shared" si="16"/>
        <v>-</v>
      </c>
      <c r="AH7" s="53">
        <f t="shared" si="16"/>
        <v>40</v>
      </c>
      <c r="AI7" s="54">
        <f>AI8</f>
        <v>91.3</v>
      </c>
      <c r="AJ7" s="54">
        <f t="shared" ref="AJ7:AR7" si="17">AJ8</f>
        <v>92.9</v>
      </c>
      <c r="AK7" s="54">
        <f t="shared" si="17"/>
        <v>90.1</v>
      </c>
      <c r="AL7" s="54">
        <f t="shared" si="17"/>
        <v>93.1</v>
      </c>
      <c r="AM7" s="54">
        <f t="shared" si="17"/>
        <v>93</v>
      </c>
      <c r="AN7" s="54">
        <f t="shared" si="17"/>
        <v>96.2</v>
      </c>
      <c r="AO7" s="54">
        <f t="shared" si="17"/>
        <v>94.8</v>
      </c>
      <c r="AP7" s="54">
        <f t="shared" si="17"/>
        <v>96.1</v>
      </c>
      <c r="AQ7" s="54">
        <f t="shared" si="17"/>
        <v>96.7</v>
      </c>
      <c r="AR7" s="54">
        <f t="shared" si="17"/>
        <v>98</v>
      </c>
      <c r="AS7" s="54"/>
      <c r="AT7" s="54">
        <f>AT8</f>
        <v>74.900000000000006</v>
      </c>
      <c r="AU7" s="54">
        <f t="shared" ref="AU7:BC7" si="18">AU8</f>
        <v>77</v>
      </c>
      <c r="AV7" s="54">
        <f t="shared" si="18"/>
        <v>70</v>
      </c>
      <c r="AW7" s="54">
        <f t="shared" si="18"/>
        <v>72.7</v>
      </c>
      <c r="AX7" s="54">
        <f t="shared" si="18"/>
        <v>66.099999999999994</v>
      </c>
      <c r="AY7" s="54">
        <f t="shared" si="18"/>
        <v>69.5</v>
      </c>
      <c r="AZ7" s="54">
        <f t="shared" si="18"/>
        <v>67.7</v>
      </c>
      <c r="BA7" s="54">
        <f t="shared" si="18"/>
        <v>66.8</v>
      </c>
      <c r="BB7" s="54">
        <f t="shared" si="18"/>
        <v>67.8</v>
      </c>
      <c r="BC7" s="54">
        <f t="shared" si="18"/>
        <v>65</v>
      </c>
      <c r="BD7" s="54"/>
      <c r="BE7" s="54">
        <f>BE8</f>
        <v>76.400000000000006</v>
      </c>
      <c r="BF7" s="54">
        <f t="shared" ref="BF7:BN7" si="19">BF8</f>
        <v>84.6</v>
      </c>
      <c r="BG7" s="54">
        <f t="shared" si="19"/>
        <v>126.2</v>
      </c>
      <c r="BH7" s="54">
        <f t="shared" si="19"/>
        <v>136.69999999999999</v>
      </c>
      <c r="BI7" s="54">
        <f t="shared" si="19"/>
        <v>162.80000000000001</v>
      </c>
      <c r="BJ7" s="54">
        <f t="shared" si="19"/>
        <v>156.6</v>
      </c>
      <c r="BK7" s="54">
        <f t="shared" si="19"/>
        <v>106</v>
      </c>
      <c r="BL7" s="54">
        <f t="shared" si="19"/>
        <v>118.7</v>
      </c>
      <c r="BM7" s="54">
        <f t="shared" si="19"/>
        <v>121.7</v>
      </c>
      <c r="BN7" s="54">
        <f t="shared" si="19"/>
        <v>132.30000000000001</v>
      </c>
      <c r="BO7" s="54"/>
      <c r="BP7" s="54">
        <f>BP8</f>
        <v>54.4</v>
      </c>
      <c r="BQ7" s="54">
        <f t="shared" ref="BQ7:BY7" si="20">BQ8</f>
        <v>57.3</v>
      </c>
      <c r="BR7" s="54">
        <f t="shared" si="20"/>
        <v>53.8</v>
      </c>
      <c r="BS7" s="54">
        <f t="shared" si="20"/>
        <v>60.8</v>
      </c>
      <c r="BT7" s="54">
        <f t="shared" si="20"/>
        <v>52.5</v>
      </c>
      <c r="BU7" s="54">
        <f t="shared" si="20"/>
        <v>63.4</v>
      </c>
      <c r="BV7" s="54">
        <f t="shared" si="20"/>
        <v>62.3</v>
      </c>
      <c r="BW7" s="54">
        <f t="shared" si="20"/>
        <v>59.4</v>
      </c>
      <c r="BX7" s="54">
        <f t="shared" si="20"/>
        <v>61.4</v>
      </c>
      <c r="BY7" s="54">
        <f t="shared" si="20"/>
        <v>55.9</v>
      </c>
      <c r="BZ7" s="54"/>
      <c r="CA7" s="55">
        <f>CA8</f>
        <v>23941</v>
      </c>
      <c r="CB7" s="55">
        <f t="shared" ref="CB7:CJ7" si="21">CB8</f>
        <v>24211</v>
      </c>
      <c r="CC7" s="55">
        <f t="shared" si="21"/>
        <v>26098</v>
      </c>
      <c r="CD7" s="55">
        <f t="shared" si="21"/>
        <v>26419</v>
      </c>
      <c r="CE7" s="55">
        <f t="shared" si="21"/>
        <v>25424</v>
      </c>
      <c r="CF7" s="55">
        <f t="shared" si="21"/>
        <v>24479</v>
      </c>
      <c r="CG7" s="55">
        <f t="shared" si="21"/>
        <v>25136</v>
      </c>
      <c r="CH7" s="55">
        <f t="shared" si="21"/>
        <v>26485</v>
      </c>
      <c r="CI7" s="55">
        <f t="shared" si="21"/>
        <v>27761</v>
      </c>
      <c r="CJ7" s="55">
        <f t="shared" si="21"/>
        <v>29162</v>
      </c>
      <c r="CK7" s="54"/>
      <c r="CL7" s="55">
        <f>CL8</f>
        <v>14492</v>
      </c>
      <c r="CM7" s="55">
        <f t="shared" ref="CM7:CU7" si="22">CM8</f>
        <v>14733</v>
      </c>
      <c r="CN7" s="55">
        <f t="shared" si="22"/>
        <v>8677</v>
      </c>
      <c r="CO7" s="55">
        <f t="shared" si="22"/>
        <v>8627</v>
      </c>
      <c r="CP7" s="55">
        <f t="shared" si="22"/>
        <v>9289</v>
      </c>
      <c r="CQ7" s="55">
        <f t="shared" si="22"/>
        <v>8000</v>
      </c>
      <c r="CR7" s="55">
        <f t="shared" si="22"/>
        <v>8023</v>
      </c>
      <c r="CS7" s="55">
        <f t="shared" si="22"/>
        <v>8109</v>
      </c>
      <c r="CT7" s="55">
        <f t="shared" si="22"/>
        <v>8307</v>
      </c>
      <c r="CU7" s="55">
        <f t="shared" si="22"/>
        <v>8904</v>
      </c>
      <c r="CV7" s="54"/>
      <c r="CW7" s="54">
        <f>CW8</f>
        <v>78</v>
      </c>
      <c r="CX7" s="54">
        <f t="shared" ref="CX7:DF7" si="23">CX8</f>
        <v>74.5</v>
      </c>
      <c r="CY7" s="54">
        <f t="shared" si="23"/>
        <v>99.6</v>
      </c>
      <c r="CZ7" s="54">
        <f t="shared" si="23"/>
        <v>95.9</v>
      </c>
      <c r="DA7" s="54">
        <f t="shared" si="23"/>
        <v>102.9</v>
      </c>
      <c r="DB7" s="54">
        <f t="shared" si="23"/>
        <v>79.5</v>
      </c>
      <c r="DC7" s="54">
        <f t="shared" si="23"/>
        <v>81.099999999999994</v>
      </c>
      <c r="DD7" s="54">
        <f t="shared" si="23"/>
        <v>81.599999999999994</v>
      </c>
      <c r="DE7" s="54">
        <f t="shared" si="23"/>
        <v>80.099999999999994</v>
      </c>
      <c r="DF7" s="54">
        <f t="shared" si="23"/>
        <v>87.1</v>
      </c>
      <c r="DG7" s="54"/>
      <c r="DH7" s="54">
        <f>DH8</f>
        <v>34.6</v>
      </c>
      <c r="DI7" s="54">
        <f t="shared" ref="DI7:DQ7" si="24">DI8</f>
        <v>35</v>
      </c>
      <c r="DJ7" s="54">
        <f t="shared" si="24"/>
        <v>16.3</v>
      </c>
      <c r="DK7" s="54">
        <f t="shared" si="24"/>
        <v>15.1</v>
      </c>
      <c r="DL7" s="54">
        <f t="shared" si="24"/>
        <v>16.8</v>
      </c>
      <c r="DM7" s="54">
        <f t="shared" si="24"/>
        <v>17.600000000000001</v>
      </c>
      <c r="DN7" s="54">
        <f t="shared" si="24"/>
        <v>17.399999999999999</v>
      </c>
      <c r="DO7" s="54">
        <f t="shared" si="24"/>
        <v>16</v>
      </c>
      <c r="DP7" s="54">
        <f t="shared" si="24"/>
        <v>16</v>
      </c>
      <c r="DQ7" s="54">
        <f t="shared" si="24"/>
        <v>15.9</v>
      </c>
      <c r="DR7" s="54"/>
      <c r="DS7" s="54">
        <f>DS8</f>
        <v>57.9</v>
      </c>
      <c r="DT7" s="54">
        <f t="shared" ref="DT7:EB7" si="25">DT8</f>
        <v>60</v>
      </c>
      <c r="DU7" s="54">
        <f t="shared" si="25"/>
        <v>61</v>
      </c>
      <c r="DV7" s="54">
        <f t="shared" si="25"/>
        <v>62</v>
      </c>
      <c r="DW7" s="54">
        <f t="shared" si="25"/>
        <v>64.5</v>
      </c>
      <c r="DX7" s="54">
        <f t="shared" si="25"/>
        <v>52.7</v>
      </c>
      <c r="DY7" s="54">
        <f t="shared" si="25"/>
        <v>52.8</v>
      </c>
      <c r="DZ7" s="54">
        <f t="shared" si="25"/>
        <v>54.2</v>
      </c>
      <c r="EA7" s="54">
        <f t="shared" si="25"/>
        <v>55.4</v>
      </c>
      <c r="EB7" s="54">
        <f t="shared" si="25"/>
        <v>57.6</v>
      </c>
      <c r="EC7" s="54"/>
      <c r="ED7" s="54">
        <f>ED8</f>
        <v>77.599999999999994</v>
      </c>
      <c r="EE7" s="54">
        <f t="shared" ref="EE7:EM7" si="26">EE8</f>
        <v>80.5</v>
      </c>
      <c r="EF7" s="54">
        <f t="shared" si="26"/>
        <v>78.8</v>
      </c>
      <c r="EG7" s="54">
        <f t="shared" si="26"/>
        <v>80.8</v>
      </c>
      <c r="EH7" s="54">
        <f t="shared" si="26"/>
        <v>83.7</v>
      </c>
      <c r="EI7" s="54">
        <f t="shared" si="26"/>
        <v>70.5</v>
      </c>
      <c r="EJ7" s="54">
        <f t="shared" si="26"/>
        <v>68.900000000000006</v>
      </c>
      <c r="EK7" s="54">
        <f t="shared" si="26"/>
        <v>70.2</v>
      </c>
      <c r="EL7" s="54">
        <f t="shared" si="26"/>
        <v>72</v>
      </c>
      <c r="EM7" s="54">
        <f t="shared" si="26"/>
        <v>72.3</v>
      </c>
      <c r="EN7" s="54"/>
      <c r="EO7" s="55">
        <f>EO8</f>
        <v>41382600</v>
      </c>
      <c r="EP7" s="55">
        <f t="shared" ref="EP7:EX7" si="27">EP8</f>
        <v>40913600</v>
      </c>
      <c r="EQ7" s="55">
        <f t="shared" si="27"/>
        <v>41947825</v>
      </c>
      <c r="ER7" s="55">
        <f t="shared" si="27"/>
        <v>41459450</v>
      </c>
      <c r="ES7" s="55">
        <f t="shared" si="27"/>
        <v>41610325</v>
      </c>
      <c r="ET7" s="55">
        <f t="shared" si="27"/>
        <v>41785853</v>
      </c>
      <c r="EU7" s="55">
        <f t="shared" si="27"/>
        <v>44571078</v>
      </c>
      <c r="EV7" s="55">
        <f t="shared" si="27"/>
        <v>45346697</v>
      </c>
      <c r="EW7" s="55">
        <f t="shared" si="27"/>
        <v>44774257</v>
      </c>
      <c r="EX7" s="55">
        <f t="shared" si="27"/>
        <v>46069366</v>
      </c>
      <c r="EY7" s="55"/>
    </row>
    <row r="8" spans="1:155" s="56" customFormat="1" x14ac:dyDescent="0.2">
      <c r="A8" s="37"/>
      <c r="B8" s="57">
        <v>2020</v>
      </c>
      <c r="C8" s="57">
        <v>252093</v>
      </c>
      <c r="D8" s="57">
        <v>46</v>
      </c>
      <c r="E8" s="57">
        <v>6</v>
      </c>
      <c r="F8" s="57">
        <v>0</v>
      </c>
      <c r="G8" s="57">
        <v>1</v>
      </c>
      <c r="H8" s="57" t="s">
        <v>156</v>
      </c>
      <c r="I8" s="57" t="s">
        <v>157</v>
      </c>
      <c r="J8" s="57" t="s">
        <v>158</v>
      </c>
      <c r="K8" s="57" t="s">
        <v>159</v>
      </c>
      <c r="L8" s="57" t="s">
        <v>160</v>
      </c>
      <c r="M8" s="57" t="s">
        <v>161</v>
      </c>
      <c r="N8" s="57" t="s">
        <v>162</v>
      </c>
      <c r="O8" s="57" t="s">
        <v>163</v>
      </c>
      <c r="P8" s="57" t="s">
        <v>164</v>
      </c>
      <c r="Q8" s="58">
        <v>6</v>
      </c>
      <c r="R8" s="57" t="s">
        <v>39</v>
      </c>
      <c r="S8" s="57" t="s">
        <v>165</v>
      </c>
      <c r="T8" s="57" t="s">
        <v>166</v>
      </c>
      <c r="U8" s="58">
        <v>90194</v>
      </c>
      <c r="V8" s="58">
        <v>3244</v>
      </c>
      <c r="W8" s="57" t="s">
        <v>167</v>
      </c>
      <c r="X8" s="57" t="s">
        <v>39</v>
      </c>
      <c r="Y8" s="59" t="s">
        <v>168</v>
      </c>
      <c r="Z8" s="58">
        <v>40</v>
      </c>
      <c r="AA8" s="58" t="s">
        <v>39</v>
      </c>
      <c r="AB8" s="58" t="s">
        <v>39</v>
      </c>
      <c r="AC8" s="58" t="s">
        <v>39</v>
      </c>
      <c r="AD8" s="58" t="s">
        <v>39</v>
      </c>
      <c r="AE8" s="58">
        <v>40</v>
      </c>
      <c r="AF8" s="58">
        <v>40</v>
      </c>
      <c r="AG8" s="58" t="s">
        <v>39</v>
      </c>
      <c r="AH8" s="58">
        <v>40</v>
      </c>
      <c r="AI8" s="60">
        <v>91.3</v>
      </c>
      <c r="AJ8" s="60">
        <v>92.9</v>
      </c>
      <c r="AK8" s="60">
        <v>90.1</v>
      </c>
      <c r="AL8" s="60">
        <v>93.1</v>
      </c>
      <c r="AM8" s="60">
        <v>93</v>
      </c>
      <c r="AN8" s="60">
        <v>96.2</v>
      </c>
      <c r="AO8" s="60">
        <v>94.8</v>
      </c>
      <c r="AP8" s="60">
        <v>96.1</v>
      </c>
      <c r="AQ8" s="60">
        <v>96.7</v>
      </c>
      <c r="AR8" s="60">
        <v>98</v>
      </c>
      <c r="AS8" s="60">
        <v>102.5</v>
      </c>
      <c r="AT8" s="60">
        <v>74.900000000000006</v>
      </c>
      <c r="AU8" s="60">
        <v>77</v>
      </c>
      <c r="AV8" s="60">
        <v>70</v>
      </c>
      <c r="AW8" s="60">
        <v>72.7</v>
      </c>
      <c r="AX8" s="60">
        <v>66.099999999999994</v>
      </c>
      <c r="AY8" s="60">
        <v>69.5</v>
      </c>
      <c r="AZ8" s="60">
        <v>67.7</v>
      </c>
      <c r="BA8" s="60">
        <v>66.8</v>
      </c>
      <c r="BB8" s="60">
        <v>67.8</v>
      </c>
      <c r="BC8" s="60">
        <v>65</v>
      </c>
      <c r="BD8" s="60">
        <v>84.7</v>
      </c>
      <c r="BE8" s="61">
        <v>76.400000000000006</v>
      </c>
      <c r="BF8" s="61">
        <v>84.6</v>
      </c>
      <c r="BG8" s="61">
        <v>126.2</v>
      </c>
      <c r="BH8" s="61">
        <v>136.69999999999999</v>
      </c>
      <c r="BI8" s="61">
        <v>162.80000000000001</v>
      </c>
      <c r="BJ8" s="61">
        <v>156.6</v>
      </c>
      <c r="BK8" s="61">
        <v>106</v>
      </c>
      <c r="BL8" s="61">
        <v>118.7</v>
      </c>
      <c r="BM8" s="61">
        <v>121.7</v>
      </c>
      <c r="BN8" s="61">
        <v>132.30000000000001</v>
      </c>
      <c r="BO8" s="61">
        <v>69.3</v>
      </c>
      <c r="BP8" s="60">
        <v>54.4</v>
      </c>
      <c r="BQ8" s="60">
        <v>57.3</v>
      </c>
      <c r="BR8" s="60">
        <v>53.8</v>
      </c>
      <c r="BS8" s="60">
        <v>60.8</v>
      </c>
      <c r="BT8" s="60">
        <v>52.5</v>
      </c>
      <c r="BU8" s="60">
        <v>63.4</v>
      </c>
      <c r="BV8" s="60">
        <v>62.3</v>
      </c>
      <c r="BW8" s="60">
        <v>59.4</v>
      </c>
      <c r="BX8" s="60">
        <v>61.4</v>
      </c>
      <c r="BY8" s="60">
        <v>55.9</v>
      </c>
      <c r="BZ8" s="60">
        <v>67.2</v>
      </c>
      <c r="CA8" s="61">
        <v>23941</v>
      </c>
      <c r="CB8" s="61">
        <v>24211</v>
      </c>
      <c r="CC8" s="61">
        <v>26098</v>
      </c>
      <c r="CD8" s="61">
        <v>26419</v>
      </c>
      <c r="CE8" s="61">
        <v>25424</v>
      </c>
      <c r="CF8" s="61">
        <v>24479</v>
      </c>
      <c r="CG8" s="61">
        <v>25136</v>
      </c>
      <c r="CH8" s="61">
        <v>26485</v>
      </c>
      <c r="CI8" s="61">
        <v>27761</v>
      </c>
      <c r="CJ8" s="61">
        <v>29162</v>
      </c>
      <c r="CK8" s="60">
        <v>56733</v>
      </c>
      <c r="CL8" s="61">
        <v>14492</v>
      </c>
      <c r="CM8" s="61">
        <v>14733</v>
      </c>
      <c r="CN8" s="61">
        <v>8677</v>
      </c>
      <c r="CO8" s="61">
        <v>8627</v>
      </c>
      <c r="CP8" s="61">
        <v>9289</v>
      </c>
      <c r="CQ8" s="61">
        <v>8000</v>
      </c>
      <c r="CR8" s="61">
        <v>8023</v>
      </c>
      <c r="CS8" s="61">
        <v>8109</v>
      </c>
      <c r="CT8" s="61">
        <v>8307</v>
      </c>
      <c r="CU8" s="61">
        <v>8904</v>
      </c>
      <c r="CV8" s="60">
        <v>16778</v>
      </c>
      <c r="CW8" s="61">
        <v>78</v>
      </c>
      <c r="CX8" s="61">
        <v>74.5</v>
      </c>
      <c r="CY8" s="61">
        <v>99.6</v>
      </c>
      <c r="CZ8" s="61">
        <v>95.9</v>
      </c>
      <c r="DA8" s="61">
        <v>102.9</v>
      </c>
      <c r="DB8" s="61">
        <v>79.5</v>
      </c>
      <c r="DC8" s="61">
        <v>81.099999999999994</v>
      </c>
      <c r="DD8" s="61">
        <v>81.599999999999994</v>
      </c>
      <c r="DE8" s="61">
        <v>80.099999999999994</v>
      </c>
      <c r="DF8" s="61">
        <v>87.1</v>
      </c>
      <c r="DG8" s="61">
        <v>58.8</v>
      </c>
      <c r="DH8" s="61">
        <v>34.6</v>
      </c>
      <c r="DI8" s="61">
        <v>35</v>
      </c>
      <c r="DJ8" s="61">
        <v>16.3</v>
      </c>
      <c r="DK8" s="61">
        <v>15.1</v>
      </c>
      <c r="DL8" s="61">
        <v>16.8</v>
      </c>
      <c r="DM8" s="61">
        <v>17.600000000000001</v>
      </c>
      <c r="DN8" s="61">
        <v>17.399999999999999</v>
      </c>
      <c r="DO8" s="61">
        <v>16</v>
      </c>
      <c r="DP8" s="61">
        <v>16</v>
      </c>
      <c r="DQ8" s="61">
        <v>15.9</v>
      </c>
      <c r="DR8" s="61">
        <v>24.8</v>
      </c>
      <c r="DS8" s="60">
        <v>57.9</v>
      </c>
      <c r="DT8" s="60">
        <v>60</v>
      </c>
      <c r="DU8" s="60">
        <v>61</v>
      </c>
      <c r="DV8" s="60">
        <v>62</v>
      </c>
      <c r="DW8" s="60">
        <v>64.5</v>
      </c>
      <c r="DX8" s="60">
        <v>52.7</v>
      </c>
      <c r="DY8" s="60">
        <v>52.8</v>
      </c>
      <c r="DZ8" s="60">
        <v>54.2</v>
      </c>
      <c r="EA8" s="60">
        <v>55.4</v>
      </c>
      <c r="EB8" s="60">
        <v>57.6</v>
      </c>
      <c r="EC8" s="60">
        <v>54.8</v>
      </c>
      <c r="ED8" s="60">
        <v>77.599999999999994</v>
      </c>
      <c r="EE8" s="60">
        <v>80.5</v>
      </c>
      <c r="EF8" s="60">
        <v>78.8</v>
      </c>
      <c r="EG8" s="60">
        <v>80.8</v>
      </c>
      <c r="EH8" s="60">
        <v>83.7</v>
      </c>
      <c r="EI8" s="60">
        <v>70.5</v>
      </c>
      <c r="EJ8" s="60">
        <v>68.900000000000006</v>
      </c>
      <c r="EK8" s="60">
        <v>70.2</v>
      </c>
      <c r="EL8" s="60">
        <v>72</v>
      </c>
      <c r="EM8" s="60">
        <v>72.3</v>
      </c>
      <c r="EN8" s="60">
        <v>70.3</v>
      </c>
      <c r="EO8" s="61">
        <v>41382600</v>
      </c>
      <c r="EP8" s="61">
        <v>40913600</v>
      </c>
      <c r="EQ8" s="61">
        <v>41947825</v>
      </c>
      <c r="ER8" s="61">
        <v>41459450</v>
      </c>
      <c r="ES8" s="61">
        <v>41610325</v>
      </c>
      <c r="ET8" s="61">
        <v>41785853</v>
      </c>
      <c r="EU8" s="61">
        <v>44571078</v>
      </c>
      <c r="EV8" s="61">
        <v>45346697</v>
      </c>
      <c r="EW8" s="61">
        <v>44774257</v>
      </c>
      <c r="EX8" s="61">
        <v>46069366</v>
      </c>
      <c r="EY8" s="61">
        <v>49168683</v>
      </c>
    </row>
    <row r="9" spans="1:155" x14ac:dyDescent="0.2">
      <c r="N9" s="62"/>
      <c r="P9" s="62"/>
      <c r="S9" s="62"/>
      <c r="T9" s="62"/>
      <c r="U9" s="62"/>
      <c r="W9" s="62"/>
      <c r="X9" s="62"/>
      <c r="Y9" s="62"/>
      <c r="Z9" s="62"/>
      <c r="AA9" s="62"/>
      <c r="AB9" s="62"/>
      <c r="AC9" s="62"/>
      <c r="AD9" s="62"/>
      <c r="AE9" s="62"/>
      <c r="AF9" s="62"/>
      <c r="AG9" s="62"/>
      <c r="AH9" s="62"/>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4"/>
      <c r="BT9" s="64"/>
      <c r="BU9" s="63"/>
      <c r="BV9" s="63"/>
      <c r="BW9" s="63"/>
      <c r="BX9" s="63"/>
      <c r="BY9" s="63"/>
      <c r="BZ9" s="63"/>
      <c r="CA9" s="63"/>
      <c r="CB9" s="63"/>
      <c r="CC9" s="63"/>
      <c r="CD9" s="64"/>
      <c r="CE9" s="64"/>
      <c r="CF9" s="63"/>
      <c r="CG9" s="63"/>
      <c r="CH9" s="63"/>
      <c r="CI9" s="63"/>
      <c r="CJ9" s="63"/>
      <c r="CK9" s="63"/>
      <c r="CL9" s="63"/>
      <c r="CM9" s="63"/>
      <c r="CN9" s="63"/>
      <c r="CO9" s="65"/>
      <c r="CP9" s="65"/>
      <c r="CQ9" s="63"/>
      <c r="CR9" s="63"/>
      <c r="CS9" s="63"/>
      <c r="CT9" s="63"/>
      <c r="CU9" s="63"/>
      <c r="CV9" s="63"/>
      <c r="CW9" s="63"/>
      <c r="CX9" s="63"/>
      <c r="CY9" s="63"/>
      <c r="CZ9" s="64"/>
      <c r="DA9" s="64"/>
      <c r="DB9" s="63"/>
      <c r="DC9" s="63"/>
      <c r="DD9" s="63"/>
      <c r="DE9" s="63"/>
      <c r="DF9" s="63"/>
      <c r="DG9" s="63"/>
      <c r="DH9" s="63"/>
      <c r="DI9" s="63"/>
      <c r="DJ9" s="63"/>
      <c r="DK9" s="64"/>
      <c r="DL9" s="64"/>
      <c r="DM9" s="63"/>
      <c r="DN9" s="63"/>
      <c r="DO9" s="63"/>
      <c r="DP9" s="63"/>
      <c r="DQ9" s="63"/>
      <c r="DR9" s="63"/>
      <c r="DS9" s="63"/>
      <c r="DT9" s="63"/>
      <c r="DU9" s="63"/>
      <c r="DV9" s="64"/>
      <c r="DW9" s="64"/>
      <c r="DX9" s="63"/>
      <c r="DY9" s="63"/>
      <c r="DZ9" s="63"/>
      <c r="EA9" s="63"/>
      <c r="EB9" s="63"/>
      <c r="EC9" s="63"/>
      <c r="ED9" s="63"/>
      <c r="EE9" s="63"/>
      <c r="EF9" s="63"/>
      <c r="EG9" s="64"/>
      <c r="EH9" s="64"/>
      <c r="EI9" s="63"/>
      <c r="EJ9" s="63"/>
      <c r="EK9" s="63"/>
      <c r="EL9" s="63"/>
      <c r="EM9" s="63"/>
      <c r="EN9" s="63"/>
      <c r="EO9" s="63"/>
      <c r="EP9" s="63"/>
      <c r="EQ9" s="63"/>
      <c r="ER9" s="63"/>
      <c r="ES9" s="63"/>
      <c r="ET9" s="63"/>
      <c r="EU9" s="63"/>
      <c r="EV9" s="63"/>
      <c r="EW9" s="63"/>
      <c r="EX9" s="63"/>
      <c r="EY9" s="63"/>
    </row>
    <row r="10" spans="1:155" x14ac:dyDescent="0.2">
      <c r="A10" s="66"/>
      <c r="B10" s="66" t="s">
        <v>169</v>
      </c>
      <c r="C10" s="66" t="s">
        <v>170</v>
      </c>
      <c r="D10" s="66" t="s">
        <v>171</v>
      </c>
      <c r="E10" s="66" t="s">
        <v>172</v>
      </c>
      <c r="F10" s="66" t="s">
        <v>173</v>
      </c>
      <c r="N10" s="62"/>
      <c r="P10" s="63"/>
      <c r="S10" s="62"/>
      <c r="T10" s="62"/>
      <c r="U10" s="62"/>
      <c r="W10" s="62"/>
      <c r="X10" s="62"/>
      <c r="Y10" s="62"/>
      <c r="Z10" s="62"/>
      <c r="AA10" s="62"/>
      <c r="AB10" s="62"/>
      <c r="AC10" s="62"/>
      <c r="AD10" s="62"/>
      <c r="AE10" s="62"/>
      <c r="AF10" s="62"/>
      <c r="AG10" s="62"/>
      <c r="AH10" s="62"/>
      <c r="AI10" s="63"/>
      <c r="AJ10" s="63"/>
      <c r="AK10" s="63"/>
      <c r="AL10" s="63"/>
      <c r="AM10" s="63"/>
      <c r="AN10" s="63"/>
      <c r="AO10" s="63"/>
      <c r="AP10" s="63"/>
      <c r="AQ10" s="63"/>
      <c r="AR10" s="62"/>
      <c r="AS10" s="63"/>
      <c r="AT10" s="63"/>
      <c r="AU10" s="63"/>
      <c r="AV10" s="63"/>
      <c r="AW10" s="63"/>
      <c r="AX10" s="63"/>
      <c r="AY10" s="63"/>
      <c r="AZ10" s="63"/>
      <c r="BA10" s="63"/>
      <c r="BB10" s="63"/>
      <c r="BC10" s="62"/>
      <c r="BD10" s="63"/>
      <c r="BE10" s="63"/>
      <c r="BF10" s="63"/>
      <c r="BG10" s="63"/>
      <c r="BH10" s="63"/>
      <c r="BI10" s="63"/>
      <c r="BJ10" s="63"/>
      <c r="BK10" s="63"/>
      <c r="BL10" s="63"/>
      <c r="BM10" s="63"/>
      <c r="BN10" s="62"/>
      <c r="BO10" s="62"/>
      <c r="BP10" s="62"/>
      <c r="BQ10" s="63"/>
      <c r="BR10" s="63"/>
      <c r="BS10" s="63"/>
      <c r="BT10" s="63"/>
      <c r="BU10" s="63"/>
      <c r="BV10" s="63"/>
      <c r="BW10" s="63"/>
      <c r="BX10" s="63"/>
      <c r="BY10" s="62"/>
      <c r="BZ10" s="63"/>
      <c r="CA10" s="62"/>
      <c r="CB10" s="63"/>
      <c r="CC10" s="63"/>
      <c r="CD10" s="63"/>
      <c r="CE10" s="63"/>
      <c r="CF10" s="63"/>
      <c r="CG10" s="63"/>
      <c r="CH10" s="63"/>
      <c r="CI10" s="63"/>
      <c r="CJ10" s="62"/>
      <c r="CK10" s="63"/>
      <c r="CL10" s="62"/>
      <c r="CM10" s="63"/>
      <c r="CN10" s="63"/>
      <c r="CO10" s="63"/>
      <c r="CP10" s="63"/>
      <c r="CQ10" s="63"/>
      <c r="CR10" s="63"/>
      <c r="CS10" s="63"/>
      <c r="CT10" s="63"/>
      <c r="CU10" s="62"/>
      <c r="CV10" s="63"/>
      <c r="CW10" s="63"/>
      <c r="CX10" s="63"/>
      <c r="CY10" s="63"/>
      <c r="CZ10" s="63"/>
      <c r="DA10" s="63"/>
      <c r="DB10" s="63"/>
      <c r="DC10" s="63"/>
      <c r="DD10" s="63"/>
      <c r="DE10" s="63"/>
      <c r="DF10" s="62"/>
      <c r="DG10" s="63"/>
      <c r="DH10" s="63"/>
      <c r="DI10" s="63"/>
      <c r="DJ10" s="63"/>
      <c r="DK10" s="63"/>
      <c r="DL10" s="63"/>
      <c r="DM10" s="63"/>
      <c r="DN10" s="63"/>
      <c r="DO10" s="63"/>
      <c r="DP10" s="63"/>
      <c r="DQ10" s="62"/>
      <c r="DR10" s="63"/>
      <c r="DS10" s="63"/>
      <c r="DT10" s="63"/>
      <c r="DU10" s="63"/>
      <c r="DV10" s="63"/>
      <c r="DW10" s="63"/>
      <c r="DX10" s="63"/>
      <c r="DY10" s="63"/>
      <c r="DZ10" s="63"/>
      <c r="EA10" s="63"/>
      <c r="EB10" s="62"/>
      <c r="EC10" s="63"/>
      <c r="ED10" s="63"/>
      <c r="EE10" s="63"/>
      <c r="EF10" s="63"/>
      <c r="EG10" s="63"/>
      <c r="EH10" s="63"/>
      <c r="EI10" s="63"/>
      <c r="EJ10" s="63"/>
      <c r="EK10" s="63"/>
      <c r="EL10" s="63"/>
      <c r="EM10" s="62"/>
      <c r="EN10" s="63"/>
      <c r="EO10" s="63"/>
      <c r="EP10" s="63"/>
      <c r="EQ10" s="63"/>
      <c r="ER10" s="63"/>
      <c r="ES10" s="63"/>
      <c r="ET10" s="63"/>
      <c r="EU10" s="63"/>
      <c r="EV10" s="63"/>
      <c r="EW10" s="63"/>
      <c r="EX10" s="62"/>
      <c r="EY10" s="63"/>
    </row>
    <row r="11" spans="1:155" x14ac:dyDescent="0.2">
      <c r="A11" s="66" t="s">
        <v>40</v>
      </c>
      <c r="B11" s="67" t="str">
        <f>IF(VALUE($B$6)=0,"",IF(VALUE($B$6)&gt;2022,"R"&amp;TEXT(VALUE($B$6)-2022,"00"),"H"&amp;VALUE($B$6)-1992))</f>
        <v>H28</v>
      </c>
      <c r="C11" s="67" t="str">
        <f>IF(VALUE($B$6)=0,"",IF(VALUE($B$6)&gt;2021,"R"&amp;TEXT(VALUE($B$6)-2021,"00"),"H"&amp;VALUE($B$6)-1991))</f>
        <v>H29</v>
      </c>
      <c r="D11" s="67" t="str">
        <f>IF(VALUE($B$6)=0,"",IF(VALUE($B$6)&gt;2020,"R"&amp;TEXT(VALUE($B$6)-2020,"00"),"H"&amp;VALUE($B$6)-1990))</f>
        <v>H30</v>
      </c>
      <c r="E11" s="67" t="str">
        <f>IF(VALUE($B$6)=0,"",IF(VALUE($B$6)&gt;2019,"R"&amp;TEXT(VALUE($B$6)-2019,"00"),"H"&amp;VALUE($B$6)-1989))</f>
        <v>R01</v>
      </c>
      <c r="F11" s="67" t="str">
        <f>IF(VALUE($B$6)=0,"",IF(VALUE($B$6)&gt;2018,"R"&amp;TEXT(VALUE($B$6)-2018,"00"),"H"&amp;VALUE($B$6)-1988))</f>
        <v>R02</v>
      </c>
      <c r="N11" s="62"/>
      <c r="P11" s="62"/>
      <c r="S11" s="62"/>
      <c r="T11" s="62"/>
      <c r="U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3"/>
      <c r="BF11" s="62"/>
      <c r="BG11" s="62"/>
      <c r="BH11" s="62"/>
      <c r="BI11" s="62"/>
      <c r="BJ11" s="62"/>
      <c r="BK11" s="62"/>
      <c r="BL11" s="62"/>
      <c r="BM11" s="62"/>
      <c r="BN11" s="62"/>
      <c r="BO11" s="62"/>
      <c r="BP11" s="63"/>
      <c r="BQ11" s="62"/>
      <c r="BR11" s="62"/>
      <c r="BS11" s="62"/>
      <c r="BT11" s="62"/>
      <c r="BU11" s="62"/>
      <c r="BV11" s="62"/>
      <c r="BW11" s="62"/>
      <c r="BX11" s="62"/>
      <c r="BY11" s="62"/>
      <c r="BZ11" s="62"/>
      <c r="CA11" s="63"/>
      <c r="CB11" s="62"/>
      <c r="CC11" s="62"/>
      <c r="CD11" s="62"/>
      <c r="CE11" s="62"/>
      <c r="CF11" s="62"/>
      <c r="CG11" s="62"/>
      <c r="CH11" s="62"/>
      <c r="CI11" s="62"/>
      <c r="CJ11" s="62"/>
      <c r="CK11" s="62"/>
      <c r="CL11" s="63"/>
      <c r="CM11" s="62"/>
      <c r="CN11" s="62"/>
      <c r="CO11" s="62"/>
      <c r="CP11" s="62"/>
      <c r="CQ11" s="62"/>
      <c r="CR11" s="62"/>
      <c r="CS11" s="62"/>
      <c r="CT11" s="62"/>
      <c r="CU11" s="62"/>
      <c r="CV11" s="62"/>
      <c r="CW11" s="63"/>
      <c r="CX11" s="62"/>
      <c r="CY11" s="62"/>
      <c r="CZ11" s="62"/>
      <c r="DA11" s="62"/>
      <c r="DB11" s="62"/>
      <c r="DC11" s="62"/>
      <c r="DD11" s="62"/>
      <c r="DE11" s="62"/>
      <c r="DF11" s="62"/>
      <c r="DG11" s="62"/>
      <c r="DH11" s="63"/>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row>
    <row r="12" spans="1:155" x14ac:dyDescent="0.2">
      <c r="N12" s="62"/>
      <c r="P12" s="62"/>
      <c r="S12" s="62"/>
      <c r="T12" s="62"/>
      <c r="U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row>
    <row r="13" spans="1:155" x14ac:dyDescent="0.2">
      <c r="N13" s="62"/>
      <c r="P13" s="62"/>
      <c r="S13" s="62"/>
      <c r="T13" s="62"/>
      <c r="U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row>
    <row r="14" spans="1:155" x14ac:dyDescent="0.2">
      <c r="N14" s="62"/>
      <c r="P14" s="62"/>
      <c r="S14" s="62"/>
      <c r="T14" s="62"/>
      <c r="U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row>
    <row r="15" spans="1:155" x14ac:dyDescent="0.2">
      <c r="N15" s="62"/>
      <c r="P15" s="62"/>
      <c r="S15" s="62"/>
      <c r="T15" s="62"/>
      <c r="U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row>
    <row r="16" spans="1:155" x14ac:dyDescent="0.2">
      <c r="N16" s="62"/>
      <c r="P16" s="62"/>
      <c r="S16" s="62"/>
      <c r="T16" s="62"/>
      <c r="U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row>
    <row r="17" spans="14:155" x14ac:dyDescent="0.2">
      <c r="N17" s="62"/>
      <c r="P17" s="62"/>
      <c r="S17" s="62"/>
      <c r="T17" s="62"/>
      <c r="U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row>
    <row r="18" spans="14:155" x14ac:dyDescent="0.2">
      <c r="N18" s="62"/>
      <c r="P18" s="62"/>
      <c r="S18" s="62"/>
      <c r="T18" s="62"/>
      <c r="U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row>
    <row r="19" spans="14:155" x14ac:dyDescent="0.2">
      <c r="N19" s="62"/>
      <c r="P19" s="62"/>
      <c r="S19" s="62"/>
      <c r="T19" s="62"/>
      <c r="U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row>
    <row r="20" spans="14:155" x14ac:dyDescent="0.2">
      <c r="N20" s="62"/>
      <c r="P20" s="62"/>
      <c r="S20" s="62"/>
      <c r="T20" s="62"/>
      <c r="U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茉奈美</cp:lastModifiedBy>
  <cp:lastPrinted>2022-01-27T05:49:52Z</cp:lastPrinted>
  <dcterms:created xsi:type="dcterms:W3CDTF">2021-12-03T08:48:10Z</dcterms:created>
  <dcterms:modified xsi:type="dcterms:W3CDTF">2022-01-27T05:54:40Z</dcterms:modified>
  <cp:category/>
</cp:coreProperties>
</file>