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mori-file4.mrym.city.moriyama.shiga.jp\共有\上下水道事業所\【新事業所フォルダ案】\02経営総務課\01課共有\03比較経営分析表\R02分析\02 県提出\"/>
    </mc:Choice>
  </mc:AlternateContent>
  <workbookProtection workbookAlgorithmName="SHA-512" workbookHashValue="xflCy30thNl+fr0R08Q6KsYx3WfIyK5hP+R6rxIcY1kVkMTUQOfd4rXch3CCj7XlB2LjJLTW/i8gSlNKr1wmjA==" workbookSaltValue="po6gpsr7swH/+DvUOFzSRQ==" workbookSpinCount="100000" lockStructure="1"/>
  <bookViews>
    <workbookView xWindow="0" yWindow="0" windowWidth="20490" windowHeight="753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alcChain>
</file>

<file path=xl/sharedStrings.xml><?xml version="1.0" encoding="utf-8"?>
<sst xmlns="http://schemas.openxmlformats.org/spreadsheetml/2006/main" count="236" uniqueCount="119">
  <si>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</si>
  <si>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</si>
  <si>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</si>
  <si>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</si>
  <si>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</si>
  <si>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</si>
  <si>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</si>
  <si>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</si>
  <si>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</si>
  <si>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</si>
  <si>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</si>
  <si>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</si>
  <si>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</si>
  <si>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</si>
  <si>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</si>
  <si>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</si>
  <si>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</si>
  <si>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</si>
  <si>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</si>
  <si>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</si>
  <si>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</si>
  <si>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</si>
  <si>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</si>
  <si>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</si>
  <si>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</si>
  <si>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</si>
  <si>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</si>
  <si>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</si>
  <si>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</si>
  <si>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</si>
  <si>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</si>
  <si>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</si>
  <si>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</si>
  <si>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</si>
  <si>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</si>
  <si>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</si>
  <si>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</si>
  <si>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</si>
  <si>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</si>
  <si>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</si>
  <si>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</si>
  <si>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</si>
  <si>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</si>
  <si>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</si>
  <si>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</si>
  <si>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</si>
  <si>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</si>
  <si>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</si>
  <si>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</si>
  <si>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</si>
  <si>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</si>
  <si>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</si>
  <si>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</si>
  <si>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</si>
  <si>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</si>
  <si>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</si>
  <si>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</si>
  <si>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</si>
  <si>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</si>
  <si>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</si>
  <si>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</si>
  <si>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</si>
  <si>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</si>
  <si>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</si>
  <si>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</si>
  <si>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</si>
  <si>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</si>
  <si>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</si>
  <si>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</si>
  <si>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</si>
  <si>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</si>
  <si>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</si>
  <si>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</si>
  <si>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</si>
  <si>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</si>
  <si>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</si>
  <si>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</si>
  <si>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</si>
  <si>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</si>
  <si>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</si>
  <si>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</si>
  <si>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</si>
  <si>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</si>
  <si>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</si>
  <si>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</si>
  <si>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</si>
  <si>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</si>
  <si>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</si>
  <si>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</si>
  <si>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</si>
  <si>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</si>
  <si>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</si>
  <si>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</si>
  <si>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</si>
  <si>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</si>
  <si>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</si>
  <si>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</si>
  <si>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</si>
  <si>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守山市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</si>
  <si>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</si>
  <si>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</si>
  <si>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</si>
  <si>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</si>
  <si>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</si>
  <si>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</si>
  <si>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</si>
  <si>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</si>
  <si>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</si>
  <si>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</si>
  <si>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</si>
  <si>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</si>
  <si>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</si>
  <si>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</si>
  <si>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</si>
  <si>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</si>
  <si>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</si>
  <si>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管渠改善率は、管路敷設から経過年数が短く、現在のところ更新を認識するまでには至っていないが、将来的な更新需要について把握する必要がある。</t>
    <rPh sb="1" eb="3">
      <t>カンキョ</t>
    </rPh>
    <rPh sb="3" eb="5">
      <t>カイゼン</t>
    </rPh>
    <rPh sb="5" eb="6">
      <t>リツ</t>
    </rPh>
    <rPh sb="8" eb="10">
      <t>カンロ</t>
    </rPh>
    <rPh sb="10" eb="11">
      <t>シ</t>
    </rPh>
    <rPh sb="14" eb="16">
      <t>ケイカ</t>
    </rPh>
    <rPh sb="16" eb="18">
      <t>ネンスウ</t>
    </rPh>
    <rPh sb="19" eb="20">
      <t>ミジカ</t>
    </rPh>
    <rPh sb="22" eb="24">
      <t>ゲンザイ</t>
    </rPh>
    <rPh sb="28" eb="30">
      <t>コウシン</t>
    </rPh>
    <rPh sb="31" eb="33">
      <t>ニンシキ</t>
    </rPh>
    <rPh sb="39" eb="40">
      <t>イタ</t>
    </rPh>
    <rPh sb="47" eb="50">
      <t>ショウライテキ</t>
    </rPh>
    <rPh sb="51" eb="53">
      <t>コウシン</t>
    </rPh>
    <rPh sb="53" eb="55">
      <t>ジュヨウ</t>
    </rPh>
    <rPh sb="59" eb="61">
      <t>ハアク</t>
    </rPh>
    <rPh sb="63" eb="65">
      <t>ヒツヨウ</t>
    </rPh>
    <phoneticPr fontId="4"/>
  </si>
  <si>
    <t>　各種指標は良好な状況ではないものの、農業集落排水施設の廃止・公共下水道への接続替えを計画的に進めており、令和３年度末をもってすべての農業集落排水施設を廃止する予定である。</t>
    <rPh sb="1" eb="3">
      <t>カクシュ</t>
    </rPh>
    <rPh sb="3" eb="5">
      <t>シヒョウ</t>
    </rPh>
    <rPh sb="6" eb="8">
      <t>リョウコウ</t>
    </rPh>
    <rPh sb="9" eb="11">
      <t>ジョウキョウ</t>
    </rPh>
    <rPh sb="19" eb="21">
      <t>ノウギョウ</t>
    </rPh>
    <rPh sb="21" eb="23">
      <t>シュウラク</t>
    </rPh>
    <rPh sb="23" eb="25">
      <t>ハイスイ</t>
    </rPh>
    <rPh sb="25" eb="27">
      <t>シセツ</t>
    </rPh>
    <rPh sb="28" eb="30">
      <t>ハイシ</t>
    </rPh>
    <rPh sb="31" eb="33">
      <t>コウキョウ</t>
    </rPh>
    <rPh sb="33" eb="36">
      <t>ゲスイドウ</t>
    </rPh>
    <rPh sb="38" eb="40">
      <t>セツゾク</t>
    </rPh>
    <rPh sb="40" eb="41">
      <t>カ</t>
    </rPh>
    <rPh sb="43" eb="45">
      <t>ケイカク</t>
    </rPh>
    <rPh sb="45" eb="46">
      <t>テキ</t>
    </rPh>
    <rPh sb="47" eb="48">
      <t>スス</t>
    </rPh>
    <rPh sb="53" eb="55">
      <t>レイワ</t>
    </rPh>
    <rPh sb="56" eb="58">
      <t>ネンド</t>
    </rPh>
    <rPh sb="58" eb="59">
      <t>マツ</t>
    </rPh>
    <rPh sb="67" eb="69">
      <t>ノウギョウ</t>
    </rPh>
    <rPh sb="69" eb="71">
      <t>シュウラク</t>
    </rPh>
    <rPh sb="71" eb="73">
      <t>ハイスイ</t>
    </rPh>
    <rPh sb="73" eb="75">
      <t>シセツ</t>
    </rPh>
    <rPh sb="76" eb="78">
      <t>ハイシ</t>
    </rPh>
    <rPh sb="80" eb="82">
      <t>ヨテイ</t>
    </rPh>
    <phoneticPr fontId="4"/>
  </si>
  <si>
    <t>①収益的収支比率は100％を割り込んでおり、一般会計からの繰入金等使用料収入以外の収入に依存している状況である。
④企業債残高対事業規模比率は農業集落排水施設の廃止・公共下水道への接続替えを進めていることから、接続替えが終わった地域の使用料収入が皆減したことにより比率が増加した。
⑤経費回収率は汚水処理原価の増加により数値が悪化しており、類似団体と比較しても非常に低い水準となっており、一般会計からの繰入金等使用料収入以外の収入に依存している状況である。
⑥汚水処理原価は、近年大きく増加しているが、これは、現在、農業集落排水施設の廃止・公共下水道への接続替えを進めており、施設数は減少しているものの、維持管理費等の減少分よりも有収水量の減少分が大きいためである。
⑦施設利用率は、類似団体と比較して同程度であり、概ね適切な規模で施設利用ができていると考えられる。
⑧水洗化率は、水洗化率の低い地域から農業集落排水施設の廃止・公共下水道への接続替えを進めており、水洗化率の高い地域の農業集落排水施設が農業集落排水事業に残っていることから前年度よりも上昇している。</t>
    <rPh sb="1" eb="3">
      <t>シュウエキ</t>
    </rPh>
    <rPh sb="3" eb="4">
      <t>テキ</t>
    </rPh>
    <rPh sb="4" eb="6">
      <t>シュウシ</t>
    </rPh>
    <rPh sb="6" eb="8">
      <t>ヒリツ</t>
    </rPh>
    <rPh sb="14" eb="15">
      <t>ワ</t>
    </rPh>
    <rPh sb="16" eb="17">
      <t>コ</t>
    </rPh>
    <rPh sb="22" eb="24">
      <t>イッパン</t>
    </rPh>
    <rPh sb="24" eb="26">
      <t>カイケイ</t>
    </rPh>
    <rPh sb="29" eb="31">
      <t>クリイレ</t>
    </rPh>
    <rPh sb="31" eb="32">
      <t>キン</t>
    </rPh>
    <rPh sb="32" eb="33">
      <t>トウ</t>
    </rPh>
    <rPh sb="33" eb="36">
      <t>シヨウリョウ</t>
    </rPh>
    <rPh sb="36" eb="38">
      <t>シュウニュウ</t>
    </rPh>
    <rPh sb="38" eb="40">
      <t>イガイ</t>
    </rPh>
    <rPh sb="41" eb="43">
      <t>シュウニュウ</t>
    </rPh>
    <rPh sb="44" eb="46">
      <t>イゾン</t>
    </rPh>
    <rPh sb="50" eb="52">
      <t>ジョウキョウ</t>
    </rPh>
    <rPh sb="58" eb="60">
      <t>キギョウ</t>
    </rPh>
    <rPh sb="60" eb="61">
      <t>サイ</t>
    </rPh>
    <rPh sb="61" eb="63">
      <t>ザンダカ</t>
    </rPh>
    <rPh sb="63" eb="64">
      <t>タイ</t>
    </rPh>
    <rPh sb="64" eb="66">
      <t>ジギョウ</t>
    </rPh>
    <rPh sb="66" eb="68">
      <t>キボ</t>
    </rPh>
    <rPh sb="68" eb="70">
      <t>ヒリツ</t>
    </rPh>
    <rPh sb="71" eb="73">
      <t>ノウギョウ</t>
    </rPh>
    <rPh sb="73" eb="75">
      <t>シュウラク</t>
    </rPh>
    <rPh sb="75" eb="77">
      <t>ハイスイ</t>
    </rPh>
    <rPh sb="77" eb="79">
      <t>シセツ</t>
    </rPh>
    <rPh sb="80" eb="82">
      <t>ハイシ</t>
    </rPh>
    <rPh sb="83" eb="85">
      <t>コウキョウ</t>
    </rPh>
    <rPh sb="85" eb="88">
      <t>ゲスイドウ</t>
    </rPh>
    <rPh sb="90" eb="92">
      <t>セツゾク</t>
    </rPh>
    <rPh sb="92" eb="93">
      <t>カ</t>
    </rPh>
    <rPh sb="95" eb="96">
      <t>スス</t>
    </rPh>
    <rPh sb="105" eb="107">
      <t>セツゾク</t>
    </rPh>
    <rPh sb="107" eb="108">
      <t>カ</t>
    </rPh>
    <rPh sb="110" eb="111">
      <t>オ</t>
    </rPh>
    <rPh sb="114" eb="116">
      <t>チイキ</t>
    </rPh>
    <rPh sb="117" eb="120">
      <t>シヨウリョウ</t>
    </rPh>
    <rPh sb="120" eb="122">
      <t>シュウニュウ</t>
    </rPh>
    <rPh sb="123" eb="125">
      <t>カイゲン</t>
    </rPh>
    <rPh sb="132" eb="134">
      <t>ヒリツ</t>
    </rPh>
    <rPh sb="135" eb="137">
      <t>ゾウカ</t>
    </rPh>
    <rPh sb="142" eb="144">
      <t>ケイヒ</t>
    </rPh>
    <rPh sb="144" eb="146">
      <t>カイシュウ</t>
    </rPh>
    <rPh sb="146" eb="147">
      <t>リツ</t>
    </rPh>
    <rPh sb="148" eb="150">
      <t>オスイ</t>
    </rPh>
    <rPh sb="150" eb="152">
      <t>ショリ</t>
    </rPh>
    <rPh sb="152" eb="154">
      <t>ゲンカ</t>
    </rPh>
    <rPh sb="155" eb="157">
      <t>ゾウカ</t>
    </rPh>
    <rPh sb="160" eb="162">
      <t>スウチ</t>
    </rPh>
    <rPh sb="163" eb="165">
      <t>アッカ</t>
    </rPh>
    <rPh sb="170" eb="172">
      <t>ルイジ</t>
    </rPh>
    <rPh sb="172" eb="174">
      <t>ダンタイ</t>
    </rPh>
    <rPh sb="175" eb="177">
      <t>ヒカク</t>
    </rPh>
    <rPh sb="180" eb="182">
      <t>ヒジョウ</t>
    </rPh>
    <rPh sb="183" eb="184">
      <t>ヒク</t>
    </rPh>
    <rPh sb="185" eb="187">
      <t>スイジュン</t>
    </rPh>
    <rPh sb="194" eb="196">
      <t>イッパン</t>
    </rPh>
    <rPh sb="196" eb="198">
      <t>カイケイ</t>
    </rPh>
    <rPh sb="201" eb="203">
      <t>クリイレ</t>
    </rPh>
    <rPh sb="203" eb="204">
      <t>キン</t>
    </rPh>
    <rPh sb="204" eb="205">
      <t>トウ</t>
    </rPh>
    <rPh sb="205" eb="208">
      <t>シヨウリョウ</t>
    </rPh>
    <rPh sb="208" eb="210">
      <t>シュウニュウ</t>
    </rPh>
    <rPh sb="210" eb="212">
      <t>イガイ</t>
    </rPh>
    <rPh sb="213" eb="215">
      <t>シュウニュウ</t>
    </rPh>
    <rPh sb="216" eb="218">
      <t>イゾン</t>
    </rPh>
    <rPh sb="222" eb="224">
      <t>ジョウキョウ</t>
    </rPh>
    <rPh sb="230" eb="232">
      <t>オスイ</t>
    </rPh>
    <rPh sb="232" eb="234">
      <t>ショリ</t>
    </rPh>
    <rPh sb="234" eb="236">
      <t>ゲンカ</t>
    </rPh>
    <rPh sb="238" eb="240">
      <t>キンネン</t>
    </rPh>
    <rPh sb="240" eb="241">
      <t>オオ</t>
    </rPh>
    <rPh sb="243" eb="245">
      <t>ゾウカ</t>
    </rPh>
    <rPh sb="255" eb="257">
      <t>ゲンザイ</t>
    </rPh>
    <rPh sb="288" eb="290">
      <t>シセツ</t>
    </rPh>
    <rPh sb="290" eb="291">
      <t>カズ</t>
    </rPh>
    <rPh sb="292" eb="294">
      <t>ゲンショウ</t>
    </rPh>
    <rPh sb="302" eb="304">
      <t>イジ</t>
    </rPh>
    <rPh sb="304" eb="307">
      <t>カンリヒ</t>
    </rPh>
    <rPh sb="307" eb="308">
      <t>トウ</t>
    </rPh>
    <rPh sb="309" eb="311">
      <t>ゲンショウ</t>
    </rPh>
    <rPh sb="311" eb="312">
      <t>フン</t>
    </rPh>
    <rPh sb="315" eb="317">
      <t>ユウシュウ</t>
    </rPh>
    <rPh sb="317" eb="319">
      <t>スイリョウ</t>
    </rPh>
    <rPh sb="320" eb="322">
      <t>ゲンショウ</t>
    </rPh>
    <rPh sb="322" eb="323">
      <t>フン</t>
    </rPh>
    <rPh sb="324" eb="325">
      <t>オオ</t>
    </rPh>
    <rPh sb="335" eb="337">
      <t>シセツ</t>
    </rPh>
    <rPh sb="337" eb="339">
      <t>リヨウ</t>
    </rPh>
    <rPh sb="339" eb="340">
      <t>リツ</t>
    </rPh>
    <rPh sb="342" eb="344">
      <t>ルイジ</t>
    </rPh>
    <rPh sb="344" eb="346">
      <t>ダンタイ</t>
    </rPh>
    <rPh sb="347" eb="349">
      <t>ヒカク</t>
    </rPh>
    <rPh sb="351" eb="354">
      <t>ドウテイド</t>
    </rPh>
    <rPh sb="358" eb="359">
      <t>オオム</t>
    </rPh>
    <rPh sb="360" eb="362">
      <t>テキセツ</t>
    </rPh>
    <rPh sb="363" eb="365">
      <t>キボ</t>
    </rPh>
    <rPh sb="366" eb="368">
      <t>シセツ</t>
    </rPh>
    <rPh sb="368" eb="370">
      <t>リヨウ</t>
    </rPh>
    <rPh sb="377" eb="378">
      <t>カンガ</t>
    </rPh>
    <rPh sb="385" eb="388">
      <t>スイセンカ</t>
    </rPh>
    <rPh sb="388" eb="389">
      <t>リツ</t>
    </rPh>
    <rPh sb="391" eb="394">
      <t>スイセンカ</t>
    </rPh>
    <rPh sb="394" eb="395">
      <t>リツ</t>
    </rPh>
    <rPh sb="396" eb="397">
      <t>ヒク</t>
    </rPh>
    <rPh sb="398" eb="400">
      <t>チイキ</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</si>
</sst>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D28-4DD5-859E-596CD096FC75}"/>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2.0499999999999998</c:v>
                </c:pt>
                <c:pt idx="1">
                  <c:v>0.01</c:v>
                </c:pt>
                <c:pt idx="2">
                  <c:v>0.01</c:v>
                </c:pt>
                <c:pt idx="3">
                  <c:v>0.02</c:v>
                </c:pt>
                <c:pt idx="4">
                  <c:v>0.25</c:v>
                </c:pt>
              </c:numCache>
            </c:numRef>
          </c:val>
          <c:smooth val="0"/>
          <c:extLst>
            <c:ext xmlns:c16="http://schemas.microsoft.com/office/drawing/2014/chart" uri="{C3380CC4-5D6E-409C-BE32-E72D297353CC}">
              <c16:uniqueId val="{00000001-BD28-4DD5-859E-596CD096FC75}"/>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49.48</c:v>
                </c:pt>
                <c:pt idx="1">
                  <c:v>48.4</c:v>
                </c:pt>
                <c:pt idx="2">
                  <c:v>48.03</c:v>
                </c:pt>
                <c:pt idx="3">
                  <c:v>54.56</c:v>
                </c:pt>
                <c:pt idx="4">
                  <c:v>56.14</c:v>
                </c:pt>
              </c:numCache>
            </c:numRef>
          </c:val>
          <c:extLst>
            <c:ext xmlns:c16="http://schemas.microsoft.com/office/drawing/2014/chart" uri="{C3380CC4-5D6E-409C-BE32-E72D297353CC}">
              <c16:uniqueId val="{00000000-0CB3-4647-83BF-65A8BE809D88}"/>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60.65</c:v>
                </c:pt>
                <c:pt idx="1">
                  <c:v>51.75</c:v>
                </c:pt>
                <c:pt idx="2">
                  <c:v>50.68</c:v>
                </c:pt>
                <c:pt idx="3">
                  <c:v>50.14</c:v>
                </c:pt>
                <c:pt idx="4">
                  <c:v>54.83</c:v>
                </c:pt>
              </c:numCache>
            </c:numRef>
          </c:val>
          <c:smooth val="0"/>
          <c:extLst>
            <c:ext xmlns:c16="http://schemas.microsoft.com/office/drawing/2014/chart" uri="{C3380CC4-5D6E-409C-BE32-E72D297353CC}">
              <c16:uniqueId val="{00000001-0CB3-4647-83BF-65A8BE809D88}"/>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91.78</c:v>
                </c:pt>
                <c:pt idx="1">
                  <c:v>91.62</c:v>
                </c:pt>
                <c:pt idx="2">
                  <c:v>92.07</c:v>
                </c:pt>
                <c:pt idx="3">
                  <c:v>94.6</c:v>
                </c:pt>
                <c:pt idx="4">
                  <c:v>98.85</c:v>
                </c:pt>
              </c:numCache>
            </c:numRef>
          </c:val>
          <c:extLst>
            <c:ext xmlns:c16="http://schemas.microsoft.com/office/drawing/2014/chart" uri="{C3380CC4-5D6E-409C-BE32-E72D297353CC}">
              <c16:uniqueId val="{00000000-4FB0-44B5-A9BE-68D204462EA0}"/>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84.58</c:v>
                </c:pt>
                <c:pt idx="1">
                  <c:v>84.84</c:v>
                </c:pt>
                <c:pt idx="2">
                  <c:v>84.86</c:v>
                </c:pt>
                <c:pt idx="3">
                  <c:v>84.98</c:v>
                </c:pt>
                <c:pt idx="4">
                  <c:v>84.7</c:v>
                </c:pt>
              </c:numCache>
            </c:numRef>
          </c:val>
          <c:smooth val="0"/>
          <c:extLst>
            <c:ext xmlns:c16="http://schemas.microsoft.com/office/drawing/2014/chart" uri="{C3380CC4-5D6E-409C-BE32-E72D297353CC}">
              <c16:uniqueId val="{00000001-4FB0-44B5-A9BE-68D204462EA0}"/>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74.790000000000006</c:v>
                </c:pt>
                <c:pt idx="1">
                  <c:v>70.58</c:v>
                </c:pt>
                <c:pt idx="2">
                  <c:v>71.39</c:v>
                </c:pt>
                <c:pt idx="3">
                  <c:v>73.239999999999995</c:v>
                </c:pt>
                <c:pt idx="4">
                  <c:v>71.56</c:v>
                </c:pt>
              </c:numCache>
            </c:numRef>
          </c:val>
          <c:extLst>
            <c:ext xmlns:c16="http://schemas.microsoft.com/office/drawing/2014/chart" uri="{C3380CC4-5D6E-409C-BE32-E72D297353CC}">
              <c16:uniqueId val="{00000000-8027-42F6-B2CC-203380B4D836}"/>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027-42F6-B2CC-203380B4D836}"/>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11F-4601-9628-49C5511F4D26}"/>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11F-4601-9628-49C5511F4D26}"/>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889-4854-AE59-B16984B22EEA}"/>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889-4854-AE59-B16984B22EEA}"/>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CCB-4FB3-8370-A1DFA1650A80}"/>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CCB-4FB3-8370-A1DFA1650A80}"/>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C20-465F-80F3-498249F230A6}"/>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C20-465F-80F3-498249F230A6}"/>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817.94</c:v>
                </c:pt>
                <c:pt idx="1">
                  <c:v>787.46</c:v>
                </c:pt>
                <c:pt idx="2">
                  <c:v>680.55</c:v>
                </c:pt>
                <c:pt idx="3">
                  <c:v>638.80999999999995</c:v>
                </c:pt>
                <c:pt idx="4">
                  <c:v>920.07</c:v>
                </c:pt>
              </c:numCache>
            </c:numRef>
          </c:val>
          <c:extLst>
            <c:ext xmlns:c16="http://schemas.microsoft.com/office/drawing/2014/chart" uri="{C3380CC4-5D6E-409C-BE32-E72D297353CC}">
              <c16:uniqueId val="{00000000-A579-4C6B-A278-C41BC2B06AA3}"/>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974.93</c:v>
                </c:pt>
                <c:pt idx="1">
                  <c:v>855.8</c:v>
                </c:pt>
                <c:pt idx="2">
                  <c:v>789.46</c:v>
                </c:pt>
                <c:pt idx="3">
                  <c:v>826.83</c:v>
                </c:pt>
                <c:pt idx="4">
                  <c:v>867.83</c:v>
                </c:pt>
              </c:numCache>
            </c:numRef>
          </c:val>
          <c:smooth val="0"/>
          <c:extLst>
            <c:ext xmlns:c16="http://schemas.microsoft.com/office/drawing/2014/chart" uri="{C3380CC4-5D6E-409C-BE32-E72D297353CC}">
              <c16:uniqueId val="{00000001-A579-4C6B-A278-C41BC2B06AA3}"/>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26.02</c:v>
                </c:pt>
                <c:pt idx="1">
                  <c:v>29.93</c:v>
                </c:pt>
                <c:pt idx="2">
                  <c:v>28.82</c:v>
                </c:pt>
                <c:pt idx="3">
                  <c:v>18.850000000000001</c:v>
                </c:pt>
                <c:pt idx="4">
                  <c:v>14.52</c:v>
                </c:pt>
              </c:numCache>
            </c:numRef>
          </c:val>
          <c:extLst>
            <c:ext xmlns:c16="http://schemas.microsoft.com/office/drawing/2014/chart" uri="{C3380CC4-5D6E-409C-BE32-E72D297353CC}">
              <c16:uniqueId val="{00000000-111B-4194-8EBC-D9ACE837F9F2}"/>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55.32</c:v>
                </c:pt>
                <c:pt idx="1">
                  <c:v>59.8</c:v>
                </c:pt>
                <c:pt idx="2">
                  <c:v>57.77</c:v>
                </c:pt>
                <c:pt idx="3">
                  <c:v>57.31</c:v>
                </c:pt>
                <c:pt idx="4">
                  <c:v>57.08</c:v>
                </c:pt>
              </c:numCache>
            </c:numRef>
          </c:val>
          <c:smooth val="0"/>
          <c:extLst>
            <c:ext xmlns:c16="http://schemas.microsoft.com/office/drawing/2014/chart" uri="{C3380CC4-5D6E-409C-BE32-E72D297353CC}">
              <c16:uniqueId val="{00000001-111B-4194-8EBC-D9ACE837F9F2}"/>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565.22</c:v>
                </c:pt>
                <c:pt idx="1">
                  <c:v>461.11</c:v>
                </c:pt>
                <c:pt idx="2">
                  <c:v>477.47</c:v>
                </c:pt>
                <c:pt idx="3">
                  <c:v>765.31</c:v>
                </c:pt>
                <c:pt idx="4">
                  <c:v>984.55</c:v>
                </c:pt>
              </c:numCache>
            </c:numRef>
          </c:val>
          <c:extLst>
            <c:ext xmlns:c16="http://schemas.microsoft.com/office/drawing/2014/chart" uri="{C3380CC4-5D6E-409C-BE32-E72D297353CC}">
              <c16:uniqueId val="{00000000-632B-4964-B531-1642963CC7CB}"/>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283.17</c:v>
                </c:pt>
                <c:pt idx="1">
                  <c:v>263.76</c:v>
                </c:pt>
                <c:pt idx="2">
                  <c:v>274.35000000000002</c:v>
                </c:pt>
                <c:pt idx="3">
                  <c:v>273.52</c:v>
                </c:pt>
                <c:pt idx="4">
                  <c:v>274.99</c:v>
                </c:pt>
              </c:numCache>
            </c:numRef>
          </c:val>
          <c:smooth val="0"/>
          <c:extLst>
            <c:ext xmlns:c16="http://schemas.microsoft.com/office/drawing/2014/chart" uri="{C3380CC4-5D6E-409C-BE32-E72D297353CC}">
              <c16:uniqueId val="{00000001-632B-4964-B531-1642963CC7CB}"/>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【832.52】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【60.94】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21"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滋賀県　守山市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F2</v>
      </c>
      <c r="X8" s="49"/>
      <c r="Y8" s="49"/>
      <c r="Z8" s="49"/>
      <c r="AA8" s="49"/>
      <c r="AB8" s="49"/>
      <c r="AC8" s="49"/>
      <c r="AD8" s="50" t="str">
        <f>データ!$M$6</f>
        <v>非設置</v>
      </c>
      <c r="AE8" s="50"/>
      <c r="AF8" s="50"/>
      <c r="AG8" s="50"/>
      <c r="AH8" s="50"/>
      <c r="AI8" s="50"/>
      <c r="AJ8" s="50"/>
      <c r="AK8" s="3"/>
      <c r="AL8" s="51">
        <f>データ!S6</f>
        <v>84511</v>
      </c>
      <c r="AM8" s="51"/>
      <c r="AN8" s="51"/>
      <c r="AO8" s="51"/>
      <c r="AP8" s="51"/>
      <c r="AQ8" s="51"/>
      <c r="AR8" s="51"/>
      <c r="AS8" s="51"/>
      <c r="AT8" s="46">
        <f>データ!T6</f>
        <v>55.74</v>
      </c>
      <c r="AU8" s="46"/>
      <c r="AV8" s="46"/>
      <c r="AW8" s="46"/>
      <c r="AX8" s="46"/>
      <c r="AY8" s="46"/>
      <c r="AZ8" s="46"/>
      <c r="BA8" s="46"/>
      <c r="BB8" s="46">
        <f>データ!U6</f>
        <v>1516.16</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1.95</v>
      </c>
      <c r="Q10" s="46"/>
      <c r="R10" s="46"/>
      <c r="S10" s="46"/>
      <c r="T10" s="46"/>
      <c r="U10" s="46"/>
      <c r="V10" s="46"/>
      <c r="W10" s="46">
        <f>データ!Q6</f>
        <v>96.72</v>
      </c>
      <c r="X10" s="46"/>
      <c r="Y10" s="46"/>
      <c r="Z10" s="46"/>
      <c r="AA10" s="46"/>
      <c r="AB10" s="46"/>
      <c r="AC10" s="46"/>
      <c r="AD10" s="51">
        <f>データ!R6</f>
        <v>2640</v>
      </c>
      <c r="AE10" s="51"/>
      <c r="AF10" s="51"/>
      <c r="AG10" s="51"/>
      <c r="AH10" s="51"/>
      <c r="AI10" s="51"/>
      <c r="AJ10" s="51"/>
      <c r="AK10" s="2"/>
      <c r="AL10" s="51">
        <f>データ!V6</f>
        <v>1651</v>
      </c>
      <c r="AM10" s="51"/>
      <c r="AN10" s="51"/>
      <c r="AO10" s="51"/>
      <c r="AP10" s="51"/>
      <c r="AQ10" s="51"/>
      <c r="AR10" s="51"/>
      <c r="AS10" s="51"/>
      <c r="AT10" s="46">
        <f>データ!W6</f>
        <v>0.37</v>
      </c>
      <c r="AU10" s="46"/>
      <c r="AV10" s="46"/>
      <c r="AW10" s="46"/>
      <c r="AX10" s="46"/>
      <c r="AY10" s="46"/>
      <c r="AZ10" s="46"/>
      <c r="BA10" s="46"/>
      <c r="BB10" s="46">
        <f>データ!X6</f>
        <v>4462.16</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118</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116</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117</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【832.52】</v>
      </c>
      <c r="I86" s="26" t="str">
        <f>データ!CA6</f>
        <v>【60.94】</v>
      </c>
      <c r="J86" s="26" t="str">
        <f>データ!CL6</f>
        <v>【253.04】</v>
      </c>
      <c r="K86" s="26" t="str">
        <f>データ!CW6</f>
        <v>【54.84】</v>
      </c>
      <c r="L86" s="26" t="str">
        <f>データ!DH6</f>
        <v>【86.60】</v>
      </c>
      <c r="M86" s="26" t="s">
        <v>44</v>
      </c>
      <c r="N86" s="26" t="s">
        <v>44</v>
      </c>
      <c r="O86" s="26" t="str">
        <f>データ!EO6</f>
        <v>【0.16】</v>
      </c>
    </row>
  </sheetData>
  <sheetProtection algorithmName="SHA-512" hashValue="J7bVZOdUXEvAyzV4z80B557I5AQzk+L21cM2RAxG/3viqYY51FBmu3PvZNFXFF2RJu2eiJ430GDlw6EwjPQo8A==" saltValue="z2dex85oFb5grX6IfXJnL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2020</v>
      </c>
      <c r="C6" s="33">
        <f t="shared" ref="C6:X6" si="3">C7</f>
        <v>252077</v>
      </c>
      <c r="D6" s="33">
        <f t="shared" si="3"/>
        <v>47</v>
      </c>
      <c r="E6" s="33">
        <f t="shared" si="3"/>
        <v>17</v>
      </c>
      <c r="F6" s="33">
        <f t="shared" si="3"/>
        <v>5</v>
      </c>
      <c r="G6" s="33">
        <f t="shared" si="3"/>
        <v>0</v>
      </c>
      <c r="H6" s="33" t="str">
        <f t="shared" si="3"/>
        <v>滋賀県　守山市</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1.95</v>
      </c>
      <c r="Q6" s="34">
        <f t="shared" si="3"/>
        <v>96.72</v>
      </c>
      <c r="R6" s="34">
        <f t="shared" si="3"/>
        <v>2640</v>
      </c>
      <c r="S6" s="34">
        <f t="shared" si="3"/>
        <v>84511</v>
      </c>
      <c r="T6" s="34">
        <f t="shared" si="3"/>
        <v>55.74</v>
      </c>
      <c r="U6" s="34">
        <f t="shared" si="3"/>
        <v>1516.16</v>
      </c>
      <c r="V6" s="34">
        <f t="shared" si="3"/>
        <v>1651</v>
      </c>
      <c r="W6" s="34">
        <f t="shared" si="3"/>
        <v>0.37</v>
      </c>
      <c r="X6" s="34">
        <f t="shared" si="3"/>
        <v>4462.16</v>
      </c>
      <c r="Y6" s="35">
        <f>IF(Y7="",NA(),Y7)</f>
        <v>74.790000000000006</v>
      </c>
      <c r="Z6" s="35">
        <f t="shared" ref="Z6:AH6" si="4">IF(Z7="",NA(),Z7)</f>
        <v>70.58</v>
      </c>
      <c r="AA6" s="35">
        <f t="shared" si="4"/>
        <v>71.39</v>
      </c>
      <c r="AB6" s="35">
        <f t="shared" si="4"/>
        <v>73.239999999999995</v>
      </c>
      <c r="AC6" s="35">
        <f t="shared" si="4"/>
        <v>71.56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817.94</v>
      </c>
      <c r="BG6" s="35">
        <f t="shared" ref="BG6:BO6" si="7">IF(BG7="",NA(),BG7)</f>
        <v>787.46</v>
      </c>
      <c r="BH6" s="35">
        <f t="shared" si="7"/>
        <v>680.55</v>
      </c>
      <c r="BI6" s="35">
        <f t="shared" si="7"/>
        <v>638.80999999999995</v>
      </c>
      <c r="BJ6" s="35">
        <f t="shared" si="7"/>
        <v>920.07</v>
      </c>
      <c r="BK6" s="35">
        <f t="shared" si="7"/>
        <v>974.93</v>
      </c>
      <c r="BL6" s="35">
        <f t="shared" si="7"/>
        <v>855.8</v>
      </c>
      <c r="BM6" s="35">
        <f t="shared" si="7"/>
        <v>789.46</v>
      </c>
      <c r="BN6" s="35">
        <f t="shared" si="7"/>
        <v>826.83</v>
      </c>
      <c r="BO6" s="35">
        <f t="shared" si="7"/>
        <v>867.83</v>
      </c>
      <c r="BP6" s="34" t="str">
        <f>IF(BP7="","",IF(BP7="-","【-】","【"&amp;SUBSTITUTE(TEXT(BP7,"#,##0.00"),"-","△")&amp;"】"))</f>
        <v>【832.52】</v>
      </c>
      <c r="BQ6" s="35">
        <f>IF(BQ7="",NA(),BQ7)</f>
        <v>26.02</v>
      </c>
      <c r="BR6" s="35">
        <f t="shared" ref="BR6:BZ6" si="8">IF(BR7="",NA(),BR7)</f>
        <v>29.93</v>
      </c>
      <c r="BS6" s="35">
        <f t="shared" si="8"/>
        <v>28.82</v>
      </c>
      <c r="BT6" s="35">
        <f t="shared" si="8"/>
        <v>18.850000000000001</v>
      </c>
      <c r="BU6" s="35">
        <f t="shared" si="8"/>
        <v>14.52</v>
      </c>
      <c r="BV6" s="35">
        <f t="shared" si="8"/>
        <v>55.32</v>
      </c>
      <c r="BW6" s="35">
        <f t="shared" si="8"/>
        <v>59.8</v>
      </c>
      <c r="BX6" s="35">
        <f t="shared" si="8"/>
        <v>57.77</v>
      </c>
      <c r="BY6" s="35">
        <f t="shared" si="8"/>
        <v>57.31</v>
      </c>
      <c r="BZ6" s="35">
        <f t="shared" si="8"/>
        <v>57.08</v>
      </c>
      <c r="CA6" s="34" t="str">
        <f>IF(CA7="","",IF(CA7="-","【-】","【"&amp;SUBSTITUTE(TEXT(CA7,"#,##0.00"),"-","△")&amp;"】"))</f>
        <v>【60.94】</v>
      </c>
      <c r="CB6" s="35">
        <f>IF(CB7="",NA(),CB7)</f>
        <v>565.22</v>
      </c>
      <c r="CC6" s="35">
        <f t="shared" ref="CC6:CK6" si="9">IF(CC7="",NA(),CC7)</f>
        <v>461.11</v>
      </c>
      <c r="CD6" s="35">
        <f t="shared" si="9"/>
        <v>477.47</v>
      </c>
      <c r="CE6" s="35">
        <f t="shared" si="9"/>
        <v>765.31</v>
      </c>
      <c r="CF6" s="35">
        <f t="shared" si="9"/>
        <v>984.55</v>
      </c>
      <c r="CG6" s="35">
        <f t="shared" si="9"/>
        <v>283.17</v>
      </c>
      <c r="CH6" s="35">
        <f t="shared" si="9"/>
        <v>263.76</v>
      </c>
      <c r="CI6" s="35">
        <f t="shared" si="9"/>
        <v>274.35000000000002</v>
      </c>
      <c r="CJ6" s="35">
        <f t="shared" si="9"/>
        <v>273.52</v>
      </c>
      <c r="CK6" s="35">
        <f t="shared" si="9"/>
        <v>274.99</v>
      </c>
      <c r="CL6" s="34" t="str">
        <f>IF(CL7="","",IF(CL7="-","【-】","【"&amp;SUBSTITUTE(TEXT(CL7,"#,##0.00"),"-","△")&amp;"】"))</f>
        <v>【253.04】</v>
      </c>
      <c r="CM6" s="35">
        <f>IF(CM7="",NA(),CM7)</f>
        <v>49.48</v>
      </c>
      <c r="CN6" s="35">
        <f t="shared" ref="CN6:CV6" si="10">IF(CN7="",NA(),CN7)</f>
        <v>48.4</v>
      </c>
      <c r="CO6" s="35">
        <f t="shared" si="10"/>
        <v>48.03</v>
      </c>
      <c r="CP6" s="35">
        <f t="shared" si="10"/>
        <v>54.56</v>
      </c>
      <c r="CQ6" s="35">
        <f t="shared" si="10"/>
        <v>56.14</v>
      </c>
      <c r="CR6" s="35">
        <f t="shared" si="10"/>
        <v>60.65</v>
      </c>
      <c r="CS6" s="35">
        <f t="shared" si="10"/>
        <v>51.75</v>
      </c>
      <c r="CT6" s="35">
        <f t="shared" si="10"/>
        <v>50.68</v>
      </c>
      <c r="CU6" s="35">
        <f t="shared" si="10"/>
        <v>50.14</v>
      </c>
      <c r="CV6" s="35">
        <f t="shared" si="10"/>
        <v>54.83</v>
      </c>
      <c r="CW6" s="34" t="str">
        <f>IF(CW7="","",IF(CW7="-","【-】","【"&amp;SUBSTITUTE(TEXT(CW7,"#,##0.00"),"-","△")&amp;"】"))</f>
        <v>【54.84】</v>
      </c>
      <c r="CX6" s="35">
        <f>IF(CX7="",NA(),CX7)</f>
        <v>91.78</v>
      </c>
      <c r="CY6" s="35">
        <f t="shared" ref="CY6:DG6" si="11">IF(CY7="",NA(),CY7)</f>
        <v>91.62</v>
      </c>
      <c r="CZ6" s="35">
        <f t="shared" si="11"/>
        <v>92.07</v>
      </c>
      <c r="DA6" s="35">
        <f t="shared" si="11"/>
        <v>94.6</v>
      </c>
      <c r="DB6" s="35">
        <f t="shared" si="11"/>
        <v>98.85</v>
      </c>
      <c r="DC6" s="35">
        <f t="shared" si="11"/>
        <v>84.58</v>
      </c>
      <c r="DD6" s="35">
        <f t="shared" si="11"/>
        <v>84.84</v>
      </c>
      <c r="DE6" s="35">
        <f t="shared" si="11"/>
        <v>84.86</v>
      </c>
      <c r="DF6" s="35">
        <f t="shared" si="11"/>
        <v>84.98</v>
      </c>
      <c r="DG6" s="35">
        <f t="shared" si="11"/>
        <v>84.7</v>
      </c>
      <c r="DH6" s="34" t="str">
        <f>IF(DH7="","",IF(DH7="-","【-】","【"&amp;SUBSTITUTE(TEXT(DH7,"#,##0.00"),"-","△")&amp;"】"))</f>
        <v>【86.60】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2.0499999999999998</v>
      </c>
      <c r="EK6" s="35">
        <f t="shared" si="14"/>
        <v>0.01</v>
      </c>
      <c r="EL6" s="35">
        <f t="shared" si="14"/>
        <v>0.01</v>
      </c>
      <c r="EM6" s="35">
        <f t="shared" si="14"/>
        <v>0.02</v>
      </c>
      <c r="EN6" s="35">
        <f t="shared" si="14"/>
        <v>0.25</v>
      </c>
      <c r="EO6" s="34" t="str">
        <f>IF(EO7="","",IF(EO7="-","【-】","【"&amp;SUBSTITUTE(TEXT(EO7,"#,##0.00"),"-","△")&amp;"】"))</f>
        <v>【0.16】</v>
      </c>
    </row>
    <row r="7" spans="1:145" s="36" customFormat="1" x14ac:dyDescent="0.15">
      <c r="A7" s="28"/>
      <c r="B7" s="37">
        <v>2020</v>
      </c>
      <c r="C7" s="37">
        <v>252077</v>
      </c>
      <c r="D7" s="37">
        <v>47</v>
      </c>
      <c r="E7" s="37">
        <v>17</v>
      </c>
      <c r="F7" s="37">
        <v>5</v>
      </c>
      <c r="G7" s="37">
        <v>0</v>
      </c>
      <c r="H7" s="37" t="s">
        <v>98</v>
      </c>
      <c r="I7" s="37" t="s">
        <v>99</v>
      </c>
      <c r="J7" s="37" t="s">
        <v>100</v>
      </c>
      <c r="K7" s="37" t="s">
        <v>101</v>
      </c>
      <c r="L7" s="37" t="s">
        <v>102</v>
      </c>
      <c r="M7" s="37" t="s">
        <v>103</v>
      </c>
      <c r="N7" s="38" t="s">
        <v>104</v>
      </c>
      <c r="O7" s="38" t="s">
        <v>105</v>
      </c>
      <c r="P7" s="38">
        <v>1.95</v>
      </c>
      <c r="Q7" s="38">
        <v>96.72</v>
      </c>
      <c r="R7" s="38">
        <v>2640</v>
      </c>
      <c r="S7" s="38">
        <v>84511</v>
      </c>
      <c r="T7" s="38">
        <v>55.74</v>
      </c>
      <c r="U7" s="38">
        <v>1516.16</v>
      </c>
      <c r="V7" s="38">
        <v>1651</v>
      </c>
      <c r="W7" s="38">
        <v>0.37</v>
      </c>
      <c r="X7" s="38">
        <v>4462.16</v>
      </c>
      <c r="Y7" s="38">
        <v>74.790000000000006</v>
      </c>
      <c r="Z7" s="38">
        <v>70.58</v>
      </c>
      <c r="AA7" s="38">
        <v>71.39</v>
      </c>
      <c r="AB7" s="38">
        <v>73.239999999999995</v>
      </c>
      <c r="AC7" s="38">
        <v>71.56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817.94</v>
      </c>
      <c r="BG7" s="38">
        <v>787.46</v>
      </c>
      <c r="BH7" s="38">
        <v>680.55</v>
      </c>
      <c r="BI7" s="38">
        <v>638.80999999999995</v>
      </c>
      <c r="BJ7" s="38">
        <v>920.07</v>
      </c>
      <c r="BK7" s="38">
        <v>974.93</v>
      </c>
      <c r="BL7" s="38">
        <v>855.8</v>
      </c>
      <c r="BM7" s="38">
        <v>789.46</v>
      </c>
      <c r="BN7" s="38">
        <v>826.83</v>
      </c>
      <c r="BO7" s="38">
        <v>867.83</v>
      </c>
      <c r="BP7" s="38">
        <v>832.52</v>
      </c>
      <c r="BQ7" s="38">
        <v>26.02</v>
      </c>
      <c r="BR7" s="38">
        <v>29.93</v>
      </c>
      <c r="BS7" s="38">
        <v>28.82</v>
      </c>
      <c r="BT7" s="38">
        <v>18.850000000000001</v>
      </c>
      <c r="BU7" s="38">
        <v>14.52</v>
      </c>
      <c r="BV7" s="38">
        <v>55.32</v>
      </c>
      <c r="BW7" s="38">
        <v>59.8</v>
      </c>
      <c r="BX7" s="38">
        <v>57.77</v>
      </c>
      <c r="BY7" s="38">
        <v>57.31</v>
      </c>
      <c r="BZ7" s="38">
        <v>57.08</v>
      </c>
      <c r="CA7" s="38">
        <v>60.94</v>
      </c>
      <c r="CB7" s="38">
        <v>565.22</v>
      </c>
      <c r="CC7" s="38">
        <v>461.11</v>
      </c>
      <c r="CD7" s="38">
        <v>477.47</v>
      </c>
      <c r="CE7" s="38">
        <v>765.31</v>
      </c>
      <c r="CF7" s="38">
        <v>984.55</v>
      </c>
      <c r="CG7" s="38">
        <v>283.17</v>
      </c>
      <c r="CH7" s="38">
        <v>263.76</v>
      </c>
      <c r="CI7" s="38">
        <v>274.35000000000002</v>
      </c>
      <c r="CJ7" s="38">
        <v>273.52</v>
      </c>
      <c r="CK7" s="38">
        <v>274.99</v>
      </c>
      <c r="CL7" s="38">
        <v>253.04</v>
      </c>
      <c r="CM7" s="38">
        <v>49.48</v>
      </c>
      <c r="CN7" s="38">
        <v>48.4</v>
      </c>
      <c r="CO7" s="38">
        <v>48.03</v>
      </c>
      <c r="CP7" s="38">
        <v>54.56</v>
      </c>
      <c r="CQ7" s="38">
        <v>56.14</v>
      </c>
      <c r="CR7" s="38">
        <v>60.65</v>
      </c>
      <c r="CS7" s="38">
        <v>51.75</v>
      </c>
      <c r="CT7" s="38">
        <v>50.68</v>
      </c>
      <c r="CU7" s="38">
        <v>50.14</v>
      </c>
      <c r="CV7" s="38">
        <v>54.83</v>
      </c>
      <c r="CW7" s="38">
        <v>54.84</v>
      </c>
      <c r="CX7" s="38">
        <v>91.78</v>
      </c>
      <c r="CY7" s="38">
        <v>91.62</v>
      </c>
      <c r="CZ7" s="38">
        <v>92.07</v>
      </c>
      <c r="DA7" s="38">
        <v>94.6</v>
      </c>
      <c r="DB7" s="38">
        <v>98.85</v>
      </c>
      <c r="DC7" s="38">
        <v>84.58</v>
      </c>
      <c r="DD7" s="38">
        <v>84.84</v>
      </c>
      <c r="DE7" s="38">
        <v>84.86</v>
      </c>
      <c r="DF7" s="38">
        <v>84.98</v>
      </c>
      <c r="DG7" s="38">
        <v>84.7</v>
      </c>
      <c r="DH7" s="38">
        <v>86.6</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2.0499999999999998</v>
      </c>
      <c r="EK7" s="38">
        <v>0.01</v>
      </c>
      <c r="EL7" s="38">
        <v>0.01</v>
      </c>
      <c r="EM7" s="38">
        <v>0.02</v>
      </c>
      <c r="EN7" s="38">
        <v>0.25</v>
      </c>
      <c r="EO7" s="38">
        <v>0.16</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111</v>
      </c>
    </row>
    <row r="12" spans="1:145" x14ac:dyDescent="0.15">
      <c r="B12">
        <v>1</v>
      </c>
      <c r="C12">
        <v>1</v>
      </c>
      <c r="D12">
        <v>1</v>
      </c>
      <c r="E12">
        <v>1</v>
      </c>
      <c r="F12">
        <v>2</v>
      </c>
      <c r="G12" t="s">
        <v>112</v>
      </c>
    </row>
    <row r="13" spans="1:145" x14ac:dyDescent="0.15">
      <c r="B13" t="s">
        <v>113</v>
      </c>
      <c r="C13" t="s">
        <v>113</v>
      </c>
      <c r="D13" t="s">
        <v>113</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補足</cp:lastModifiedBy>
  <cp:lastPrinted>2022-01-18T02:33:59Z</cp:lastPrinted>
  <dcterms:created xsi:type="dcterms:W3CDTF">2021-12-03T07:59:47Z</dcterms:created>
  <dcterms:modified xsi:type="dcterms:W3CDTF">2022-01-18T02:35:17Z</dcterms:modified>
  <cp:category/>
</cp:coreProperties>
</file>