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下水道事業部\下水道事業部 下水道総務課\経理\A 00 決算統計関係\令和2年度決算統計\★経営比較分析表\"/>
    </mc:Choice>
  </mc:AlternateContent>
  <xr:revisionPtr revIDLastSave="0" documentId="8_{F5607A7C-852C-460B-9D21-077516A4F8C5}" xr6:coauthVersionLast="36" xr6:coauthVersionMax="36" xr10:uidLastSave="{00000000-0000-0000-0000-000000000000}"/>
  <workbookProtection workbookAlgorithmName="SHA-512" workbookHashValue="yFEDtZrJ3Eb0I16AdV+4VkWJAprm52BYRueA0w71/8PSn1dgtnltlR5Ys3xLxf+gjOokPBY5jk4G/0dEUIURQw==" workbookSaltValue="xNrZdIybLVWZx3Vxi97Ynw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AL10" i="4"/>
  <c r="AD10" i="4"/>
  <c r="W10" i="4"/>
  <c r="I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<sst xmlns="http://schemas.openxmlformats.org/spreadsheetml/2006/main" count="247" uniqueCount="120">
  <si>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</si>
  <si>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</si>
  <si>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</si>
  <si>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</si>
  <si>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</si>
  <si>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</si>
  <si>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</si>
  <si>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</si>
  <si>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</si>
  <si>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</si>
  <si>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</si>
  <si>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</si>
  <si>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</si>
  <si>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</si>
  <si>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</si>
  <si>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</si>
  <si>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</si>
  <si>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</si>
  <si>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</si>
  <si>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</si>
  <si>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</si>
  <si>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</si>
  <si>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</si>
  <si>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</si>
  <si>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</si>
  <si>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</si>
  <si>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</si>
  <si>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</si>
  <si>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</si>
  <si>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</si>
  <si>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</si>
  <si>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</si>
  <si>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</si>
  <si>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</si>
  <si>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</si>
  <si>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</si>
  <si>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</si>
  <si>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</si>
  <si>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</si>
  <si>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</si>
  <si>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</si>
  <si>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</si>
  <si>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</si>
  <si>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</si>
  <si>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</si>
  <si>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</si>
  <si>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</si>
  <si>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</si>
  <si>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</si>
  <si>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</si>
  <si>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</si>
  <si>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</si>
  <si>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</si>
  <si>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</si>
  <si>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</si>
  <si>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</si>
  <si>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</si>
  <si>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</si>
  <si>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</si>
  <si>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</si>
  <si>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</si>
  <si>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</si>
  <si>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</si>
  <si>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</si>
  <si>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</si>
  <si>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</si>
  <si>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</si>
  <si>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</si>
  <si>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</si>
  <si>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</si>
  <si>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</si>
  <si>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</si>
  <si>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</si>
  <si>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</si>
  <si>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</si>
  <si>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</si>
  <si>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</si>
  <si>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</si>
  <si>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</si>
  <si>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</si>
  <si>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</si>
  <si>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</si>
  <si>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</si>
  <si>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</si>
  <si>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</si>
  <si>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</si>
  <si>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</si>
  <si>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</si>
  <si>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</si>
  <si>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</si>
  <si>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</si>
  <si>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</si>
  <si>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</si>
  <si>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</si>
  <si>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</si>
  <si>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</si>
  <si>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</si>
  <si>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</si>
  <si>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</si>
  <si>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</si>
  <si>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</si>
  <si>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</si>
  <si>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</si>
  <si>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</si>
  <si>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</si>
  <si>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</si>
  <si>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</si>
  <si>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</si>
  <si>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</si>
  <si>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</si>
  <si>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</si>
  <si>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</si>
  <si>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</si>
  <si>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</si>
  <si>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</si>
  <si>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</si>
  <si>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</si>
  <si>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経費回収率については、前年と同水準を維持しており、処理人口がわずかであるため、一般会計からの繰入金に依存している状況が続いている。
　汚水処理原価については、昨年度より増加しており、処理人口が少ない中、合併浄化槽の老朽化が進んでいるため、類似団体との平均に比べても依然高額な状況が続いている。
　施設利用率については、過疎化の影響で処理人口は減少傾向にあり、今後は徐々に下がっていくことが予想される。
　水洗化率については、100％であり、類似団体の平均を大きく上回っている。</t>
    <phoneticPr fontId="4"/>
  </si>
  <si>
    <t>　供用開始後16年が経過し、今後の処理機能の維持については、下水道事業審議会の答申を踏まえ、次期下水道ビジョンにて計画的な更新について検討していく。</t>
    <phoneticPr fontId="4"/>
  </si>
  <si>
    <t>　長浜市の個別排水処理事業は、１地区のみの経営で、処理人口も20人に満たないということもあり、使用料収入が見込めないため、類似団体と比較しても、汚水処理原価は高く、経費回収率は低い状況にある。
　今後も当該地区の人口減少は否めず、経営状況はますます厳しくなることが予想されるため、次期下水道ビジョン作成時に対策案を検討していく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</si>
</sst>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A9E-982C-F24B5CA1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3-4A9E-982C-F24B5CA1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46.67</c:v>
                </c:pt>
                <c:pt idx="2">
                  <c:v>46.67</c:v>
                </c:pt>
                <c:pt idx="3">
                  <c:v>46.67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4-4FCF-B7E8-13B82794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41.51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4-4FCF-B7E8-13B82794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5-4157-BDB8-DC62AED3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68.72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5-4157-BDB8-DC62AED3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C-4AC6-8323-066B5582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C-4AC6-8323-066B5582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F-42C5-9118-B174B556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F-42C5-9118-B174B556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1-4BD0-8B17-7168BCAE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1-4BD0-8B17-7168BCAE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0-4F3B-8995-8C8028F6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0-4F3B-8995-8C8028F6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9-48BA-AB09-AE3F12FD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9-48BA-AB09-AE3F12FD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6-4C4A-BEE8-DDADBC6B9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503.8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6-4C4A-BEE8-DDADBC6B9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29.8</c:v>
                </c:pt>
                <c:pt idx="1">
                  <c:v>30.87</c:v>
                </c:pt>
                <c:pt idx="2">
                  <c:v>31.79</c:v>
                </c:pt>
                <c:pt idx="3">
                  <c:v>29.46</c:v>
                </c:pt>
                <c:pt idx="4">
                  <c:v>29.26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5-4722-901C-7E71C73D8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51.58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5-4722-901C-7E71C73D8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532.85</c:v>
                </c:pt>
                <c:pt idx="1">
                  <c:v>522.01</c:v>
                </c:pt>
                <c:pt idx="2">
                  <c:v>554.79</c:v>
                </c:pt>
                <c:pt idx="3">
                  <c:v>581.21</c:v>
                </c:pt>
                <c:pt idx="4">
                  <c:v>596.84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A-49EF-907D-00DA38123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333.58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A-49EF-907D-00DA38123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滋賀県　長浜市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116840</v>
      </c>
      <c r="AM8" s="69"/>
      <c r="AN8" s="69"/>
      <c r="AO8" s="69"/>
      <c r="AP8" s="69"/>
      <c r="AQ8" s="69"/>
      <c r="AR8" s="69"/>
      <c r="AS8" s="69"/>
      <c r="AT8" s="68">
        <f>データ!T6</f>
        <v>681.02</v>
      </c>
      <c r="AU8" s="68"/>
      <c r="AV8" s="68"/>
      <c r="AW8" s="68"/>
      <c r="AX8" s="68"/>
      <c r="AY8" s="68"/>
      <c r="AZ8" s="68"/>
      <c r="BA8" s="68"/>
      <c r="BB8" s="68">
        <f>データ!U6</f>
        <v>171.57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0.02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2780</v>
      </c>
      <c r="AE10" s="69"/>
      <c r="AF10" s="69"/>
      <c r="AG10" s="69"/>
      <c r="AH10" s="69"/>
      <c r="AI10" s="69"/>
      <c r="AJ10" s="69"/>
      <c r="AK10" s="2"/>
      <c r="AL10" s="69">
        <f>データ!V6</f>
        <v>18</v>
      </c>
      <c r="AM10" s="69"/>
      <c r="AN10" s="69"/>
      <c r="AO10" s="69"/>
      <c r="AP10" s="69"/>
      <c r="AQ10" s="69"/>
      <c r="AR10" s="69"/>
      <c r="AS10" s="69"/>
      <c r="AT10" s="68">
        <f>データ!W6</f>
        <v>0.02</v>
      </c>
      <c r="AU10" s="68"/>
      <c r="AV10" s="68"/>
      <c r="AW10" s="68"/>
      <c r="AX10" s="68"/>
      <c r="AY10" s="68"/>
      <c r="AZ10" s="68"/>
      <c r="BA10" s="68"/>
      <c r="BB10" s="68">
        <f>データ!X6</f>
        <v>900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44</v>
      </c>
      <c r="N86" s="26" t="s">
        <v>43</v>
      </c>
      <c r="O86" s="26" t="str">
        <f>データ!EO6</f>
        <v>【-】</v>
      </c>
    </row>
  </sheetData>
  <sheetProtection algorithmName="SHA-512" hashValue="+5HrExWyiKvvKISWNaOQanoDb0FqD5sv0ApeoAvKdILtLehI7BWH252hlC6LHFho0A2QAEHeZP7aesheZtDqCw==" saltValue="041QYiuTPAXMkp8Q/CdJB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2780</v>
      </c>
      <c r="S6" s="34">
        <f t="shared" si="3"/>
        <v>116840</v>
      </c>
      <c r="T6" s="34">
        <f t="shared" si="3"/>
        <v>681.02</v>
      </c>
      <c r="U6" s="34">
        <f t="shared" si="3"/>
        <v>171.57</v>
      </c>
      <c r="V6" s="34">
        <f t="shared" si="3"/>
        <v>18</v>
      </c>
      <c r="W6" s="34">
        <f t="shared" si="3"/>
        <v>0.02</v>
      </c>
      <c r="X6" s="34">
        <f t="shared" si="3"/>
        <v>900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503.8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29.8</v>
      </c>
      <c r="BR6" s="35">
        <f t="shared" ref="BR6:BZ6" si="8">IF(BR7="",NA(),BR7)</f>
        <v>30.87</v>
      </c>
      <c r="BS6" s="35">
        <f t="shared" si="8"/>
        <v>31.79</v>
      </c>
      <c r="BT6" s="35">
        <f t="shared" si="8"/>
        <v>29.46</v>
      </c>
      <c r="BU6" s="35">
        <f t="shared" si="8"/>
        <v>29.26</v>
      </c>
      <c r="BV6" s="35">
        <f t="shared" si="8"/>
        <v>51.58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532.85</v>
      </c>
      <c r="CC6" s="35">
        <f t="shared" ref="CC6:CK6" si="9">IF(CC7="",NA(),CC7)</f>
        <v>522.01</v>
      </c>
      <c r="CD6" s="35">
        <f t="shared" si="9"/>
        <v>554.79</v>
      </c>
      <c r="CE6" s="35">
        <f t="shared" si="9"/>
        <v>581.21</v>
      </c>
      <c r="CF6" s="35">
        <f t="shared" si="9"/>
        <v>596.84</v>
      </c>
      <c r="CG6" s="35">
        <f t="shared" si="9"/>
        <v>333.58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46.67</v>
      </c>
      <c r="CN6" s="35">
        <f t="shared" ref="CN6:CV6" si="10">IF(CN7="",NA(),CN7)</f>
        <v>46.67</v>
      </c>
      <c r="CO6" s="35">
        <f t="shared" si="10"/>
        <v>46.67</v>
      </c>
      <c r="CP6" s="35">
        <f t="shared" si="10"/>
        <v>46.67</v>
      </c>
      <c r="CQ6" s="35">
        <f t="shared" si="10"/>
        <v>40</v>
      </c>
      <c r="CR6" s="35">
        <f t="shared" si="10"/>
        <v>41.51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68.72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0.02</v>
      </c>
      <c r="Q7" s="38">
        <v>100</v>
      </c>
      <c r="R7" s="38">
        <v>2780</v>
      </c>
      <c r="S7" s="38">
        <v>116840</v>
      </c>
      <c r="T7" s="38">
        <v>681.02</v>
      </c>
      <c r="U7" s="38">
        <v>171.57</v>
      </c>
      <c r="V7" s="38">
        <v>18</v>
      </c>
      <c r="W7" s="38">
        <v>0.02</v>
      </c>
      <c r="X7" s="38">
        <v>900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503.8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29.8</v>
      </c>
      <c r="BR7" s="38">
        <v>30.87</v>
      </c>
      <c r="BS7" s="38">
        <v>31.79</v>
      </c>
      <c r="BT7" s="38">
        <v>29.46</v>
      </c>
      <c r="BU7" s="38">
        <v>29.26</v>
      </c>
      <c r="BV7" s="38">
        <v>51.58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532.85</v>
      </c>
      <c r="CC7" s="38">
        <v>522.01</v>
      </c>
      <c r="CD7" s="38">
        <v>554.79</v>
      </c>
      <c r="CE7" s="38">
        <v>581.21</v>
      </c>
      <c r="CF7" s="38">
        <v>596.84</v>
      </c>
      <c r="CG7" s="38">
        <v>333.58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46.67</v>
      </c>
      <c r="CN7" s="38">
        <v>46.67</v>
      </c>
      <c r="CO7" s="38">
        <v>46.67</v>
      </c>
      <c r="CP7" s="38">
        <v>46.67</v>
      </c>
      <c r="CQ7" s="38">
        <v>40</v>
      </c>
      <c r="CR7" s="38">
        <v>41.51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68.72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渡邉 利隆</cp:lastModifiedBy>
  <dcterms:created xsi:type="dcterms:W3CDTF">2021-12-03T08:13:56Z</dcterms:created>
  <dcterms:modified xsi:type="dcterms:W3CDTF">2022-01-07T02:02:54Z</dcterms:modified>
  <cp:category/>
</cp:coreProperties>
</file>