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8"/>
  <workbookPr/>
  <mc:AlternateContent xmlns:mc="http://schemas.openxmlformats.org/markup-compatibility/2006">
    <mc:Choice Requires="x15">
      <x15ac:absPath xmlns:x15ac="http://schemas.microsoft.com/office/spreadsheetml/2010/11/ac" url="\\2n01sv05\部署用フォルダ\下水道事業部\下水道事業部 下水道総務課\経理\A 00 決算統計関係\令和2年度決算統計\★経営比較分析表\"/>
    </mc:Choice>
  </mc:AlternateContent>
  <xr:revisionPtr revIDLastSave="0" documentId="13_ncr:1_{74A44EC1-7F30-4616-9DD8-68F5060441A1}" xr6:coauthVersionLast="36" xr6:coauthVersionMax="36" xr10:uidLastSave="{00000000-0000-0000-0000-000000000000}"/>
  <workbookProtection workbookAlgorithmName="SHA-512" workbookHashValue="lQ7O55citqVg3oaUQBoY75lLP8haIFi4Kh/g0BX4LvGqb/yoVEVIVCfhvsFTpgjlu3DPMCtM9GetkS/JzG8vUQ==" workbookSaltValue="P4o+D9Eyv/righMtIdYHlw==" workbookSpinCount="100000" lockStructure="1"/>
  <bookViews>
    <workbookView xWindow="0" yWindow="0" windowWidth="20490" windowHeight="745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AL8" i="4" s="1"/>
  <c r="R6" i="5"/>
  <c r="Q6" i="5"/>
  <c r="W10" i="4" s="1"/>
  <c r="P6" i="5"/>
  <c r="O6" i="5"/>
  <c r="I10" i="4" s="1"/>
  <c r="N6" i="5"/>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E85" i="4"/>
  <c r="BB10" i="4"/>
  <c r="AT10" i="4"/>
  <c r="AD10" i="4"/>
  <c r="P10" i="4"/>
  <c r="B10" i="4"/>
  <c r="BB8" i="4"/>
  <c r="AT8" i="4"/>
  <c r="W8" i="4"/>
  <c r="P8" i="4"/>
  <c r="B6" i="4"/>
</calcChain>
</file>

<file path=xl/sharedStrings.xml><?xml version="1.0" encoding="utf-8"?>
<sst xmlns="http://schemas.openxmlformats.org/spreadsheetml/2006/main" count="278" uniqueCount="117">
  <si>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</si>
  <si>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</si>
  <si>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</si>
  <si>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</si>
  <si>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</si>
  <si>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</si>
  <si>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</si>
  <si>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</si>
  <si>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</si>
  <si>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</si>
  <si>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</si>
  <si>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</si>
  <si>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</si>
  <si>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</si>
  <si>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</si>
  <si>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</si>
  <si>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</si>
  <si>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</si>
  <si>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</si>
  <si>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</si>
  <si>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</si>
  <si>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</si>
  <si>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</si>
  <si>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</si>
  <si>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</si>
  <si>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</si>
  <si>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</si>
  <si>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</si>
  <si>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</si>
  <si>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</si>
  <si>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</si>
  <si>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</si>
  <si>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</si>
  <si>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</si>
  <si>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</si>
  <si>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</si>
  <si>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</si>
  <si>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</si>
  <si>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</si>
  <si>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</si>
  <si>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</si>
  <si>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</si>
  <si>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</si>
  <si>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</si>
  <si>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</si>
  <si>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</si>
  <si>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</si>
  <si>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</si>
  <si>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</si>
  <si>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</si>
  <si>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</si>
  <si>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</si>
  <si>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</si>
  <si>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</si>
  <si>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</si>
  <si>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</si>
  <si>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</si>
  <si>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</si>
  <si>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</si>
  <si>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</si>
  <si>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</si>
  <si>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</si>
  <si>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</si>
  <si>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</si>
  <si>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</si>
  <si>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</si>
  <si>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</si>
  <si>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</si>
  <si>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</si>
  <si>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</si>
  <si>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</si>
  <si>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</si>
  <si>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</si>
  <si>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</si>
  <si>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</si>
  <si>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</si>
  <si>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</si>
  <si>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</si>
  <si>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</si>
  <si>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</si>
  <si>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</si>
  <si>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</si>
  <si>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</si>
  <si>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</si>
  <si>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</si>
  <si>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</si>
  <si>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</si>
  <si>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</si>
  <si>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</si>
  <si>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</si>
  <si>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</si>
  <si>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</si>
  <si>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</si>
  <si>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</si>
  <si>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</si>
  <si>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</si>
  <si>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長浜市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</si>
  <si>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</si>
  <si>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</si>
  <si>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</si>
  <si>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</si>
  <si>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</si>
  <si>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</si>
  <si>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</si>
  <si>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</si>
  <si>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</si>
  <si>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</si>
  <si>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</si>
  <si>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</si>
  <si>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</si>
  <si>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</si>
  <si>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</si>
  <si>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</si>
  <si>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</si>
  <si>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有形固定資産減価償却率については、類似団体と比較して高い水準となっているが、法定耐用年数を超えた管渠延長の割合を表す管渠老朽化率は0％となっている。
　今後は、流域下水道関連公共下水道事業として整備を進める中で、管路調査及びマンホールポンプの更新需要に対して、長浜市下水道ストックマネジメント計画に基づき、計画的な更新を行っていく。</t>
    <phoneticPr fontId="4"/>
  </si>
  <si>
    <t>　長浜市の特定環境保全公共下水道事業は、昭和58年に事業着手し、平成19年度をもって概ね市内全域の整備は完成しており、現在は、老朽化した農業集落排水事業の公共下水道事業への接続を中心に整備を行っている。今後は、人口減少とともに使用料収入も伸び悩むことから、厳しい経営状況になることが予想される。
　このため、現在進めている農業集落排水施設の流域接続を順次実施することで、下水道事業全体の経営基盤の強化を図っていく。
　また、一般会計繰入金において、企業債償還と減価償却費の差について、一部基準外繰入を要求せざるを得ない状況となっている。計画的な企業債残高の縮減を進め、基準外繰入金の削減を図っていく。</t>
    <phoneticPr fontId="4"/>
  </si>
  <si>
    <t>　平成30年4月1日より地方公営企業法の適用をしたため、3か年のグラフとなっている。
　経常収支比率については、100％を上回っており、単年度収支が黒字となっている。
　流動比率については、100％を大幅に下回っており、類似団体平均値より更に低い数値となっている。主な要因は企業債償還であるが、年々預金が増加してきており、今後は改善が予想される。
　企業債残高対事業規模比率については、類似団体平均値を上回っている。現在農業集落排水施設の流域下水道への接続事業を進めているため、経営状況に鑑みて平準化等の計画的な借入を検討すべきと考える。
　経費回収率については、類似団体の平均を上回っているものの、人口や特定排水の減少による使用料収入の伸び悩みの克服が課題である。
　汚水処理原価については、流域下水道における処理区域全体で汚水処理費（処理水量）が抑えられていることから、類似団体の平均に比べ安価なものとなっている。
　水洗化率については、類似団体に比べ、高い水準にあるが、一部地域で普及の余地がある。</t>
    <rPh sb="147" eb="149">
      <t>ネンネン</t>
    </rPh>
    <rPh sb="149" eb="151">
      <t>ヨキン</t>
    </rPh>
    <rPh sb="152" eb="154">
      <t>ゾウカ</t>
    </rPh>
    <rPh sb="164" eb="166">
      <t>カイゼン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</si>
</sst>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2.48</c:v>
                </c:pt>
                <c:pt idx="3">
                  <c:v>2.69</c:v>
                </c:pt>
                <c:pt idx="4">
                  <c:v>1.07</c:v>
                </c:pt>
              </c:numCache>
            </c:numRef>
          </c:val>
          <c:extLst>
            <c:ext xmlns:c16="http://schemas.microsoft.com/office/drawing/2014/chart" uri="{C3380CC4-5D6E-409C-BE32-E72D297353CC}">
              <c16:uniqueId val="{00000000-05A2-4E7A-95DB-903DE8852925}"/>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0.13</c:v>
                </c:pt>
                <c:pt idx="3">
                  <c:v>0.36</c:v>
                </c:pt>
                <c:pt idx="4">
                  <c:v>0.39</c:v>
                </c:pt>
              </c:numCache>
            </c:numRef>
          </c:val>
          <c:smooth val="0"/>
          <c:extLst>
            <c:ext xmlns:c16="http://schemas.microsoft.com/office/drawing/2014/chart" uri="{C3380CC4-5D6E-409C-BE32-E72D297353CC}">
              <c16:uniqueId val="{00000001-05A2-4E7A-95DB-903DE8852925}"/>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0DA-44C7-B18F-0C4679B15965}"/>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42.56</c:v>
                </c:pt>
                <c:pt idx="3">
                  <c:v>42.47</c:v>
                </c:pt>
                <c:pt idx="4">
                  <c:v>42.4</c:v>
                </c:pt>
              </c:numCache>
            </c:numRef>
          </c:val>
          <c:smooth val="0"/>
          <c:extLst>
            <c:ext xmlns:c16="http://schemas.microsoft.com/office/drawing/2014/chart" uri="{C3380CC4-5D6E-409C-BE32-E72D297353CC}">
              <c16:uniqueId val="{00000001-90DA-44C7-B18F-0C4679B15965}"/>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90.76</c:v>
                </c:pt>
                <c:pt idx="3">
                  <c:v>91.19</c:v>
                </c:pt>
                <c:pt idx="4">
                  <c:v>91.5</c:v>
                </c:pt>
              </c:numCache>
            </c:numRef>
          </c:val>
          <c:extLst>
            <c:ext xmlns:c16="http://schemas.microsoft.com/office/drawing/2014/chart" uri="{C3380CC4-5D6E-409C-BE32-E72D297353CC}">
              <c16:uniqueId val="{00000000-B6E7-4715-A606-3B1C553BE430}"/>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83.32</c:v>
                </c:pt>
                <c:pt idx="3">
                  <c:v>83.75</c:v>
                </c:pt>
                <c:pt idx="4">
                  <c:v>84.19</c:v>
                </c:pt>
              </c:numCache>
            </c:numRef>
          </c:val>
          <c:smooth val="0"/>
          <c:extLst>
            <c:ext xmlns:c16="http://schemas.microsoft.com/office/drawing/2014/chart" uri="{C3380CC4-5D6E-409C-BE32-E72D297353CC}">
              <c16:uniqueId val="{00000001-B6E7-4715-A606-3B1C553BE430}"/>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112.5</c:v>
                </c:pt>
                <c:pt idx="3">
                  <c:v>113.83</c:v>
                </c:pt>
                <c:pt idx="4">
                  <c:v>115.1</c:v>
                </c:pt>
              </c:numCache>
            </c:numRef>
          </c:val>
          <c:extLst>
            <c:ext xmlns:c16="http://schemas.microsoft.com/office/drawing/2014/chart" uri="{C3380CC4-5D6E-409C-BE32-E72D297353CC}">
              <c16:uniqueId val="{00000000-5ACA-4246-8544-8B9B2C8F788F}"/>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101.72</c:v>
                </c:pt>
                <c:pt idx="3">
                  <c:v>102.73</c:v>
                </c:pt>
                <c:pt idx="4">
                  <c:v>105.78</c:v>
                </c:pt>
              </c:numCache>
            </c:numRef>
          </c:val>
          <c:smooth val="0"/>
          <c:extLst>
            <c:ext xmlns:c16="http://schemas.microsoft.com/office/drawing/2014/chart" uri="{C3380CC4-5D6E-409C-BE32-E72D297353CC}">
              <c16:uniqueId val="{00000001-5ACA-4246-8544-8B9B2C8F788F}"/>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35.65</c:v>
                </c:pt>
                <c:pt idx="3">
                  <c:v>37.06</c:v>
                </c:pt>
                <c:pt idx="4">
                  <c:v>38.79</c:v>
                </c:pt>
              </c:numCache>
            </c:numRef>
          </c:val>
          <c:extLst>
            <c:ext xmlns:c16="http://schemas.microsoft.com/office/drawing/2014/chart" uri="{C3380CC4-5D6E-409C-BE32-E72D297353CC}">
              <c16:uniqueId val="{00000000-68E3-4E70-A653-F8C4E447E3BF}"/>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24.68</c:v>
                </c:pt>
                <c:pt idx="3">
                  <c:v>24.68</c:v>
                </c:pt>
                <c:pt idx="4">
                  <c:v>21.36</c:v>
                </c:pt>
              </c:numCache>
            </c:numRef>
          </c:val>
          <c:smooth val="0"/>
          <c:extLst>
            <c:ext xmlns:c16="http://schemas.microsoft.com/office/drawing/2014/chart" uri="{C3380CC4-5D6E-409C-BE32-E72D297353CC}">
              <c16:uniqueId val="{00000001-68E3-4E70-A653-F8C4E447E3BF}"/>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E893-4D06-AA80-4B7190581580}"/>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0.01</c:v>
                </c:pt>
                <c:pt idx="3">
                  <c:v>8.6199999999999992</c:v>
                </c:pt>
                <c:pt idx="4">
                  <c:v>0.01</c:v>
                </c:pt>
              </c:numCache>
            </c:numRef>
          </c:val>
          <c:smooth val="0"/>
          <c:extLst>
            <c:ext xmlns:c16="http://schemas.microsoft.com/office/drawing/2014/chart" uri="{C3380CC4-5D6E-409C-BE32-E72D297353CC}">
              <c16:uniqueId val="{00000001-E893-4D06-AA80-4B7190581580}"/>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7674-45CC-8273-05CF94BDA710}"/>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112.88</c:v>
                </c:pt>
                <c:pt idx="3">
                  <c:v>94.97</c:v>
                </c:pt>
                <c:pt idx="4">
                  <c:v>63.96</c:v>
                </c:pt>
              </c:numCache>
            </c:numRef>
          </c:val>
          <c:smooth val="0"/>
          <c:extLst>
            <c:ext xmlns:c16="http://schemas.microsoft.com/office/drawing/2014/chart" uri="{C3380CC4-5D6E-409C-BE32-E72D297353CC}">
              <c16:uniqueId val="{00000001-7674-45CC-8273-05CF94BDA710}"/>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37.19</c:v>
                </c:pt>
                <c:pt idx="3">
                  <c:v>43.15</c:v>
                </c:pt>
                <c:pt idx="4">
                  <c:v>41.16</c:v>
                </c:pt>
              </c:numCache>
            </c:numRef>
          </c:val>
          <c:extLst>
            <c:ext xmlns:c16="http://schemas.microsoft.com/office/drawing/2014/chart" uri="{C3380CC4-5D6E-409C-BE32-E72D297353CC}">
              <c16:uniqueId val="{00000000-D44E-41A9-92F0-7B3AA98FB861}"/>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49.18</c:v>
                </c:pt>
                <c:pt idx="3">
                  <c:v>47.72</c:v>
                </c:pt>
                <c:pt idx="4">
                  <c:v>44.24</c:v>
                </c:pt>
              </c:numCache>
            </c:numRef>
          </c:val>
          <c:smooth val="0"/>
          <c:extLst>
            <c:ext xmlns:c16="http://schemas.microsoft.com/office/drawing/2014/chart" uri="{C3380CC4-5D6E-409C-BE32-E72D297353CC}">
              <c16:uniqueId val="{00000001-D44E-41A9-92F0-7B3AA98FB861}"/>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1421.22</c:v>
                </c:pt>
                <c:pt idx="3">
                  <c:v>1501.03</c:v>
                </c:pt>
                <c:pt idx="4">
                  <c:v>1431.87</c:v>
                </c:pt>
              </c:numCache>
            </c:numRef>
          </c:val>
          <c:extLst>
            <c:ext xmlns:c16="http://schemas.microsoft.com/office/drawing/2014/chart" uri="{C3380CC4-5D6E-409C-BE32-E72D297353CC}">
              <c16:uniqueId val="{00000000-29B8-4F67-A142-8B14CD8B68FE}"/>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1194.1500000000001</c:v>
                </c:pt>
                <c:pt idx="3">
                  <c:v>1206.79</c:v>
                </c:pt>
                <c:pt idx="4">
                  <c:v>1258.43</c:v>
                </c:pt>
              </c:numCache>
            </c:numRef>
          </c:val>
          <c:smooth val="0"/>
          <c:extLst>
            <c:ext xmlns:c16="http://schemas.microsoft.com/office/drawing/2014/chart" uri="{C3380CC4-5D6E-409C-BE32-E72D297353CC}">
              <c16:uniqueId val="{00000001-29B8-4F67-A142-8B14CD8B68FE}"/>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99.81</c:v>
                </c:pt>
                <c:pt idx="3">
                  <c:v>99.76</c:v>
                </c:pt>
                <c:pt idx="4">
                  <c:v>99.87</c:v>
                </c:pt>
              </c:numCache>
            </c:numRef>
          </c:val>
          <c:extLst>
            <c:ext xmlns:c16="http://schemas.microsoft.com/office/drawing/2014/chart" uri="{C3380CC4-5D6E-409C-BE32-E72D297353CC}">
              <c16:uniqueId val="{00000000-AA0E-46E7-A260-D6BFB7EB32DB}"/>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72.260000000000005</c:v>
                </c:pt>
                <c:pt idx="3">
                  <c:v>71.84</c:v>
                </c:pt>
                <c:pt idx="4">
                  <c:v>73.36</c:v>
                </c:pt>
              </c:numCache>
            </c:numRef>
          </c:val>
          <c:smooth val="0"/>
          <c:extLst>
            <c:ext xmlns:c16="http://schemas.microsoft.com/office/drawing/2014/chart" uri="{C3380CC4-5D6E-409C-BE32-E72D297353CC}">
              <c16:uniqueId val="{00000001-AA0E-46E7-A260-D6BFB7EB32DB}"/>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157.22999999999999</c:v>
                </c:pt>
                <c:pt idx="3">
                  <c:v>156.30000000000001</c:v>
                </c:pt>
                <c:pt idx="4">
                  <c:v>154.18</c:v>
                </c:pt>
              </c:numCache>
            </c:numRef>
          </c:val>
          <c:extLst>
            <c:ext xmlns:c16="http://schemas.microsoft.com/office/drawing/2014/chart" uri="{C3380CC4-5D6E-409C-BE32-E72D297353CC}">
              <c16:uniqueId val="{00000000-4A67-458B-A3FC-BB200342F4C3}"/>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230.02</c:v>
                </c:pt>
                <c:pt idx="3">
                  <c:v>228.47</c:v>
                </c:pt>
                <c:pt idx="4">
                  <c:v>224.88</c:v>
                </c:pt>
              </c:numCache>
            </c:numRef>
          </c:val>
          <c:smooth val="0"/>
          <c:extLst>
            <c:ext xmlns:c16="http://schemas.microsoft.com/office/drawing/2014/chart" uri="{C3380CC4-5D6E-409C-BE32-E72D297353CC}">
              <c16:uniqueId val="{00000001-4A67-458B-A3FC-BB200342F4C3}"/>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【61.55】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【1,260.21】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【215.41】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【75.29】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G13"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滋賀県　長浜市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特定環境保全公共下水道</v>
      </c>
      <c r="Q8" s="49"/>
      <c r="R8" s="49"/>
      <c r="S8" s="49"/>
      <c r="T8" s="49"/>
      <c r="U8" s="49"/>
      <c r="V8" s="49"/>
      <c r="W8" s="49" t="str">
        <f>データ!L6</f>
        <v>D2</v>
      </c>
      <c r="X8" s="49"/>
      <c r="Y8" s="49"/>
      <c r="Z8" s="49"/>
      <c r="AA8" s="49"/>
      <c r="AB8" s="49"/>
      <c r="AC8" s="49"/>
      <c r="AD8" s="50" t="str">
        <f>データ!$M$6</f>
        <v>非設置</v>
      </c>
      <c r="AE8" s="50"/>
      <c r="AF8" s="50"/>
      <c r="AG8" s="50"/>
      <c r="AH8" s="50"/>
      <c r="AI8" s="50"/>
      <c r="AJ8" s="50"/>
      <c r="AK8" s="3"/>
      <c r="AL8" s="51">
        <f>データ!S6</f>
        <v>116840</v>
      </c>
      <c r="AM8" s="51"/>
      <c r="AN8" s="51"/>
      <c r="AO8" s="51"/>
      <c r="AP8" s="51"/>
      <c r="AQ8" s="51"/>
      <c r="AR8" s="51"/>
      <c r="AS8" s="51"/>
      <c r="AT8" s="46">
        <f>データ!T6</f>
        <v>681.02</v>
      </c>
      <c r="AU8" s="46"/>
      <c r="AV8" s="46"/>
      <c r="AW8" s="46"/>
      <c r="AX8" s="46"/>
      <c r="AY8" s="46"/>
      <c r="AZ8" s="46"/>
      <c r="BA8" s="46"/>
      <c r="BB8" s="46">
        <f>データ!U6</f>
        <v>171.57</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48.91</v>
      </c>
      <c r="J10" s="46"/>
      <c r="K10" s="46"/>
      <c r="L10" s="46"/>
      <c r="M10" s="46"/>
      <c r="N10" s="46"/>
      <c r="O10" s="46"/>
      <c r="P10" s="46">
        <f>データ!P6</f>
        <v>27.63</v>
      </c>
      <c r="Q10" s="46"/>
      <c r="R10" s="46"/>
      <c r="S10" s="46"/>
      <c r="T10" s="46"/>
      <c r="U10" s="46"/>
      <c r="V10" s="46"/>
      <c r="W10" s="46">
        <f>データ!Q6</f>
        <v>83.2</v>
      </c>
      <c r="X10" s="46"/>
      <c r="Y10" s="46"/>
      <c r="Z10" s="46"/>
      <c r="AA10" s="46"/>
      <c r="AB10" s="46"/>
      <c r="AC10" s="46"/>
      <c r="AD10" s="51">
        <f>データ!R6</f>
        <v>2836</v>
      </c>
      <c r="AE10" s="51"/>
      <c r="AF10" s="51"/>
      <c r="AG10" s="51"/>
      <c r="AH10" s="51"/>
      <c r="AI10" s="51"/>
      <c r="AJ10" s="51"/>
      <c r="AK10" s="2"/>
      <c r="AL10" s="51">
        <f>データ!V6</f>
        <v>32174</v>
      </c>
      <c r="AM10" s="51"/>
      <c r="AN10" s="51"/>
      <c r="AO10" s="51"/>
      <c r="AP10" s="51"/>
      <c r="AQ10" s="51"/>
      <c r="AR10" s="51"/>
      <c r="AS10" s="51"/>
      <c r="AT10" s="46">
        <f>データ!W6</f>
        <v>16.11</v>
      </c>
      <c r="AU10" s="46"/>
      <c r="AV10" s="46"/>
      <c r="AW10" s="46"/>
      <c r="AX10" s="46"/>
      <c r="AY10" s="46"/>
      <c r="AZ10" s="46"/>
      <c r="BA10" s="46"/>
      <c r="BB10" s="46">
        <f>データ!X6</f>
        <v>1997.14</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116</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114</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115</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【104.83】</v>
      </c>
      <c r="F85" s="26" t="str">
        <f>データ!AT6</f>
        <v>【61.55】</v>
      </c>
      <c r="G85" s="26" t="str">
        <f>データ!BE6</f>
        <v>【45.34】</v>
      </c>
      <c r="H85" s="26" t="str">
        <f>データ!BP6</f>
        <v>【1,260.21】</v>
      </c>
      <c r="I85" s="26" t="str">
        <f>データ!CA6</f>
        <v>【75.29】</v>
      </c>
      <c r="J85" s="26" t="str">
        <f>データ!CL6</f>
        <v>【215.41】</v>
      </c>
      <c r="K85" s="26" t="str">
        <f>データ!CW6</f>
        <v>【42.90】</v>
      </c>
      <c r="L85" s="26" t="str">
        <f>データ!DH6</f>
        <v>【84.75】</v>
      </c>
      <c r="M85" s="26" t="str">
        <f>データ!DS6</f>
        <v>【23.60】</v>
      </c>
      <c r="N85" s="26" t="str">
        <f>データ!ED6</f>
        <v>【0.01】</v>
      </c>
      <c r="O85" s="26" t="str">
        <f>データ!EO6</f>
        <v>【0.30】</v>
      </c>
    </row>
  </sheetData>
  <sheetProtection algorithmName="SHA-512" hashValue="aCI4Ns8hVQ/c6IyG1awNL/XKzrghlQQiu+6F2fzDFDHEZwG0MHQLh5m+H4tTZeGfO2wAdwep3M0vWHtnwRbRjg==" saltValue="GIx7/fPp2L8I0BQEltqOK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252034</v>
      </c>
      <c r="D6" s="33">
        <f t="shared" si="3"/>
        <v>46</v>
      </c>
      <c r="E6" s="33">
        <f t="shared" si="3"/>
        <v>17</v>
      </c>
      <c r="F6" s="33">
        <f t="shared" si="3"/>
        <v>4</v>
      </c>
      <c r="G6" s="33">
        <f t="shared" si="3"/>
        <v>0</v>
      </c>
      <c r="H6" s="33" t="str">
        <f t="shared" si="3"/>
        <v>滋賀県　長浜市</v>
      </c>
      <c r="I6" s="33" t="str">
        <f t="shared" si="3"/>
        <v>法適用</v>
      </c>
      <c r="J6" s="33" t="str">
        <f t="shared" si="3"/>
        <v>下水道事業</v>
      </c>
      <c r="K6" s="33" t="str">
        <f t="shared" si="3"/>
        <v>特定環境保全公共下水道</v>
      </c>
      <c r="L6" s="33" t="str">
        <f t="shared" si="3"/>
        <v>D2</v>
      </c>
      <c r="M6" s="33" t="str">
        <f t="shared" si="3"/>
        <v>非設置</v>
      </c>
      <c r="N6" s="34" t="str">
        <f t="shared" si="3"/>
        <v>-</v>
      </c>
      <c r="O6" s="34">
        <f t="shared" si="3"/>
        <v>48.91</v>
      </c>
      <c r="P6" s="34">
        <f t="shared" si="3"/>
        <v>27.63</v>
      </c>
      <c r="Q6" s="34">
        <f t="shared" si="3"/>
        <v>83.2</v>
      </c>
      <c r="R6" s="34">
        <f t="shared" si="3"/>
        <v>2836</v>
      </c>
      <c r="S6" s="34">
        <f t="shared" si="3"/>
        <v>116840</v>
      </c>
      <c r="T6" s="34">
        <f t="shared" si="3"/>
        <v>681.02</v>
      </c>
      <c r="U6" s="34">
        <f t="shared" si="3"/>
        <v>171.57</v>
      </c>
      <c r="V6" s="34">
        <f t="shared" si="3"/>
        <v>32174</v>
      </c>
      <c r="W6" s="34">
        <f t="shared" si="3"/>
        <v>16.11</v>
      </c>
      <c r="X6" s="34">
        <f t="shared" si="3"/>
        <v>1997.14</v>
      </c>
      <c r="Y6" s="35" t="str">
        <f>IF(Y7="",NA(),Y7)</f>
        <v>-</v>
      </c>
      <c r="Z6" s="35" t="str">
        <f t="shared" ref="Z6:AH6" si="4">IF(Z7="",NA(),Z7)</f>
        <v>-</v>
      </c>
      <c r="AA6" s="35">
        <f t="shared" si="4"/>
        <v>112.5</v>
      </c>
      <c r="AB6" s="35">
        <f t="shared" si="4"/>
        <v>113.83</v>
      </c>
      <c r="AC6" s="35">
        <f t="shared" si="4"/>
        <v>115.1</v>
      </c>
      <c r="AD6" s="35" t="str">
        <f t="shared" si="4"/>
        <v>-</v>
      </c>
      <c r="AE6" s="35" t="str">
        <f t="shared" si="4"/>
        <v>-</v>
      </c>
      <c r="AF6" s="35">
        <f t="shared" si="4"/>
        <v>101.72</v>
      </c>
      <c r="AG6" s="35">
        <f t="shared" si="4"/>
        <v>102.73</v>
      </c>
      <c r="AH6" s="35">
        <f t="shared" si="4"/>
        <v>105.78</v>
      </c>
      <c r="AI6" s="34" t="str">
        <f>IF(AI7="","",IF(AI7="-","【-】","【"&amp;SUBSTITUTE(TEXT(AI7,"#,##0.00"),"-","△")&amp;"】"))</f>
        <v>【104.83】</v>
      </c>
      <c r="AJ6" s="35" t="str">
        <f>IF(AJ7="",NA(),AJ7)</f>
        <v>-</v>
      </c>
      <c r="AK6" s="35" t="str">
        <f t="shared" ref="AK6:AS6" si="5">IF(AK7="",NA(),AK7)</f>
        <v>-</v>
      </c>
      <c r="AL6" s="34">
        <f t="shared" si="5"/>
        <v>0</v>
      </c>
      <c r="AM6" s="34">
        <f t="shared" si="5"/>
        <v>0</v>
      </c>
      <c r="AN6" s="34">
        <f t="shared" si="5"/>
        <v>0</v>
      </c>
      <c r="AO6" s="35" t="str">
        <f t="shared" si="5"/>
        <v>-</v>
      </c>
      <c r="AP6" s="35" t="str">
        <f t="shared" si="5"/>
        <v>-</v>
      </c>
      <c r="AQ6" s="35">
        <f t="shared" si="5"/>
        <v>112.88</v>
      </c>
      <c r="AR6" s="35">
        <f t="shared" si="5"/>
        <v>94.97</v>
      </c>
      <c r="AS6" s="35">
        <f t="shared" si="5"/>
        <v>63.96</v>
      </c>
      <c r="AT6" s="34" t="str">
        <f>IF(AT7="","",IF(AT7="-","【-】","【"&amp;SUBSTITUTE(TEXT(AT7,"#,##0.00"),"-","△")&amp;"】"))</f>
        <v>【61.55】</v>
      </c>
      <c r="AU6" s="35" t="str">
        <f>IF(AU7="",NA(),AU7)</f>
        <v>-</v>
      </c>
      <c r="AV6" s="35" t="str">
        <f t="shared" ref="AV6:BD6" si="6">IF(AV7="",NA(),AV7)</f>
        <v>-</v>
      </c>
      <c r="AW6" s="35">
        <f t="shared" si="6"/>
        <v>37.19</v>
      </c>
      <c r="AX6" s="35">
        <f t="shared" si="6"/>
        <v>43.15</v>
      </c>
      <c r="AY6" s="35">
        <f t="shared" si="6"/>
        <v>41.16</v>
      </c>
      <c r="AZ6" s="35" t="str">
        <f t="shared" si="6"/>
        <v>-</v>
      </c>
      <c r="BA6" s="35" t="str">
        <f t="shared" si="6"/>
        <v>-</v>
      </c>
      <c r="BB6" s="35">
        <f t="shared" si="6"/>
        <v>49.18</v>
      </c>
      <c r="BC6" s="35">
        <f t="shared" si="6"/>
        <v>47.72</v>
      </c>
      <c r="BD6" s="35">
        <f t="shared" si="6"/>
        <v>44.24</v>
      </c>
      <c r="BE6" s="34" t="str">
        <f>IF(BE7="","",IF(BE7="-","【-】","【"&amp;SUBSTITUTE(TEXT(BE7,"#,##0.00"),"-","△")&amp;"】"))</f>
        <v>【45.34】</v>
      </c>
      <c r="BF6" s="35" t="str">
        <f>IF(BF7="",NA(),BF7)</f>
        <v>-</v>
      </c>
      <c r="BG6" s="35" t="str">
        <f t="shared" ref="BG6:BO6" si="7">IF(BG7="",NA(),BG7)</f>
        <v>-</v>
      </c>
      <c r="BH6" s="35">
        <f t="shared" si="7"/>
        <v>1421.22</v>
      </c>
      <c r="BI6" s="35">
        <f t="shared" si="7"/>
        <v>1501.03</v>
      </c>
      <c r="BJ6" s="35">
        <f t="shared" si="7"/>
        <v>1431.87</v>
      </c>
      <c r="BK6" s="35" t="str">
        <f t="shared" si="7"/>
        <v>-</v>
      </c>
      <c r="BL6" s="35" t="str">
        <f t="shared" si="7"/>
        <v>-</v>
      </c>
      <c r="BM6" s="35">
        <f t="shared" si="7"/>
        <v>1194.1500000000001</v>
      </c>
      <c r="BN6" s="35">
        <f t="shared" si="7"/>
        <v>1206.79</v>
      </c>
      <c r="BO6" s="35">
        <f t="shared" si="7"/>
        <v>1258.43</v>
      </c>
      <c r="BP6" s="34" t="str">
        <f>IF(BP7="","",IF(BP7="-","【-】","【"&amp;SUBSTITUTE(TEXT(BP7,"#,##0.00"),"-","△")&amp;"】"))</f>
        <v>【1,260.21】</v>
      </c>
      <c r="BQ6" s="35" t="str">
        <f>IF(BQ7="",NA(),BQ7)</f>
        <v>-</v>
      </c>
      <c r="BR6" s="35" t="str">
        <f t="shared" ref="BR6:BZ6" si="8">IF(BR7="",NA(),BR7)</f>
        <v>-</v>
      </c>
      <c r="BS6" s="35">
        <f t="shared" si="8"/>
        <v>99.81</v>
      </c>
      <c r="BT6" s="35">
        <f t="shared" si="8"/>
        <v>99.76</v>
      </c>
      <c r="BU6" s="35">
        <f t="shared" si="8"/>
        <v>99.87</v>
      </c>
      <c r="BV6" s="35" t="str">
        <f t="shared" si="8"/>
        <v>-</v>
      </c>
      <c r="BW6" s="35" t="str">
        <f t="shared" si="8"/>
        <v>-</v>
      </c>
      <c r="BX6" s="35">
        <f t="shared" si="8"/>
        <v>72.260000000000005</v>
      </c>
      <c r="BY6" s="35">
        <f t="shared" si="8"/>
        <v>71.84</v>
      </c>
      <c r="BZ6" s="35">
        <f t="shared" si="8"/>
        <v>73.36</v>
      </c>
      <c r="CA6" s="34" t="str">
        <f>IF(CA7="","",IF(CA7="-","【-】","【"&amp;SUBSTITUTE(TEXT(CA7,"#,##0.00"),"-","△")&amp;"】"))</f>
        <v>【75.29】</v>
      </c>
      <c r="CB6" s="35" t="str">
        <f>IF(CB7="",NA(),CB7)</f>
        <v>-</v>
      </c>
      <c r="CC6" s="35" t="str">
        <f t="shared" ref="CC6:CK6" si="9">IF(CC7="",NA(),CC7)</f>
        <v>-</v>
      </c>
      <c r="CD6" s="35">
        <f t="shared" si="9"/>
        <v>157.22999999999999</v>
      </c>
      <c r="CE6" s="35">
        <f t="shared" si="9"/>
        <v>156.30000000000001</v>
      </c>
      <c r="CF6" s="35">
        <f t="shared" si="9"/>
        <v>154.18</v>
      </c>
      <c r="CG6" s="35" t="str">
        <f t="shared" si="9"/>
        <v>-</v>
      </c>
      <c r="CH6" s="35" t="str">
        <f t="shared" si="9"/>
        <v>-</v>
      </c>
      <c r="CI6" s="35">
        <f t="shared" si="9"/>
        <v>230.02</v>
      </c>
      <c r="CJ6" s="35">
        <f t="shared" si="9"/>
        <v>228.47</v>
      </c>
      <c r="CK6" s="35">
        <f t="shared" si="9"/>
        <v>224.88</v>
      </c>
      <c r="CL6" s="34" t="str">
        <f>IF(CL7="","",IF(CL7="-","【-】","【"&amp;SUBSTITUTE(TEXT(CL7,"#,##0.00"),"-","△")&amp;"】"))</f>
        <v>【215.41】</v>
      </c>
      <c r="CM6" s="35" t="str">
        <f>IF(CM7="",NA(),CM7)</f>
        <v>-</v>
      </c>
      <c r="CN6" s="35" t="str">
        <f t="shared" ref="CN6:CV6" si="10">IF(CN7="",NA(),CN7)</f>
        <v>-</v>
      </c>
      <c r="CO6" s="35" t="str">
        <f t="shared" si="10"/>
        <v>-</v>
      </c>
      <c r="CP6" s="35" t="str">
        <f t="shared" si="10"/>
        <v>-</v>
      </c>
      <c r="CQ6" s="35" t="str">
        <f t="shared" si="10"/>
        <v>-</v>
      </c>
      <c r="CR6" s="35" t="str">
        <f t="shared" si="10"/>
        <v>-</v>
      </c>
      <c r="CS6" s="35" t="str">
        <f t="shared" si="10"/>
        <v>-</v>
      </c>
      <c r="CT6" s="35">
        <f t="shared" si="10"/>
        <v>42.56</v>
      </c>
      <c r="CU6" s="35">
        <f t="shared" si="10"/>
        <v>42.47</v>
      </c>
      <c r="CV6" s="35">
        <f t="shared" si="10"/>
        <v>42.4</v>
      </c>
      <c r="CW6" s="34" t="str">
        <f>IF(CW7="","",IF(CW7="-","【-】","【"&amp;SUBSTITUTE(TEXT(CW7,"#,##0.00"),"-","△")&amp;"】"))</f>
        <v>【42.90】</v>
      </c>
      <c r="CX6" s="35" t="str">
        <f>IF(CX7="",NA(),CX7)</f>
        <v>-</v>
      </c>
      <c r="CY6" s="35" t="str">
        <f t="shared" ref="CY6:DG6" si="11">IF(CY7="",NA(),CY7)</f>
        <v>-</v>
      </c>
      <c r="CZ6" s="35">
        <f t="shared" si="11"/>
        <v>90.76</v>
      </c>
      <c r="DA6" s="35">
        <f t="shared" si="11"/>
        <v>91.19</v>
      </c>
      <c r="DB6" s="35">
        <f t="shared" si="11"/>
        <v>91.5</v>
      </c>
      <c r="DC6" s="35" t="str">
        <f t="shared" si="11"/>
        <v>-</v>
      </c>
      <c r="DD6" s="35" t="str">
        <f t="shared" si="11"/>
        <v>-</v>
      </c>
      <c r="DE6" s="35">
        <f t="shared" si="11"/>
        <v>83.32</v>
      </c>
      <c r="DF6" s="35">
        <f t="shared" si="11"/>
        <v>83.75</v>
      </c>
      <c r="DG6" s="35">
        <f t="shared" si="11"/>
        <v>84.19</v>
      </c>
      <c r="DH6" s="34" t="str">
        <f>IF(DH7="","",IF(DH7="-","【-】","【"&amp;SUBSTITUTE(TEXT(DH7,"#,##0.00"),"-","△")&amp;"】"))</f>
        <v>【84.75】</v>
      </c>
      <c r="DI6" s="35" t="str">
        <f>IF(DI7="",NA(),DI7)</f>
        <v>-</v>
      </c>
      <c r="DJ6" s="35" t="str">
        <f t="shared" ref="DJ6:DR6" si="12">IF(DJ7="",NA(),DJ7)</f>
        <v>-</v>
      </c>
      <c r="DK6" s="35">
        <f t="shared" si="12"/>
        <v>35.65</v>
      </c>
      <c r="DL6" s="35">
        <f t="shared" si="12"/>
        <v>37.06</v>
      </c>
      <c r="DM6" s="35">
        <f t="shared" si="12"/>
        <v>38.79</v>
      </c>
      <c r="DN6" s="35" t="str">
        <f t="shared" si="12"/>
        <v>-</v>
      </c>
      <c r="DO6" s="35" t="str">
        <f t="shared" si="12"/>
        <v>-</v>
      </c>
      <c r="DP6" s="35">
        <f t="shared" si="12"/>
        <v>24.68</v>
      </c>
      <c r="DQ6" s="35">
        <f t="shared" si="12"/>
        <v>24.68</v>
      </c>
      <c r="DR6" s="35">
        <f t="shared" si="12"/>
        <v>21.36</v>
      </c>
      <c r="DS6" s="34" t="str">
        <f>IF(DS7="","",IF(DS7="-","【-】","【"&amp;SUBSTITUTE(TEXT(DS7,"#,##0.00"),"-","△")&amp;"】"))</f>
        <v>【23.60】</v>
      </c>
      <c r="DT6" s="35" t="str">
        <f>IF(DT7="",NA(),DT7)</f>
        <v>-</v>
      </c>
      <c r="DU6" s="35" t="str">
        <f t="shared" ref="DU6:EC6" si="13">IF(DU7="",NA(),DU7)</f>
        <v>-</v>
      </c>
      <c r="DV6" s="34">
        <f t="shared" si="13"/>
        <v>0</v>
      </c>
      <c r="DW6" s="34">
        <f t="shared" si="13"/>
        <v>0</v>
      </c>
      <c r="DX6" s="34">
        <f t="shared" si="13"/>
        <v>0</v>
      </c>
      <c r="DY6" s="35" t="str">
        <f t="shared" si="13"/>
        <v>-</v>
      </c>
      <c r="DZ6" s="35" t="str">
        <f t="shared" si="13"/>
        <v>-</v>
      </c>
      <c r="EA6" s="35">
        <f t="shared" si="13"/>
        <v>0.01</v>
      </c>
      <c r="EB6" s="35">
        <f t="shared" si="13"/>
        <v>8.6199999999999992</v>
      </c>
      <c r="EC6" s="35">
        <f t="shared" si="13"/>
        <v>0.01</v>
      </c>
      <c r="ED6" s="34" t="str">
        <f>IF(ED7="","",IF(ED7="-","【-】","【"&amp;SUBSTITUTE(TEXT(ED7,"#,##0.00"),"-","△")&amp;"】"))</f>
        <v>【0.01】</v>
      </c>
      <c r="EE6" s="35" t="str">
        <f>IF(EE7="",NA(),EE7)</f>
        <v>-</v>
      </c>
      <c r="EF6" s="35" t="str">
        <f t="shared" ref="EF6:EN6" si="14">IF(EF7="",NA(),EF7)</f>
        <v>-</v>
      </c>
      <c r="EG6" s="35">
        <f t="shared" si="14"/>
        <v>2.48</v>
      </c>
      <c r="EH6" s="35">
        <f t="shared" si="14"/>
        <v>2.69</v>
      </c>
      <c r="EI6" s="35">
        <f t="shared" si="14"/>
        <v>1.07</v>
      </c>
      <c r="EJ6" s="35" t="str">
        <f t="shared" si="14"/>
        <v>-</v>
      </c>
      <c r="EK6" s="35" t="str">
        <f t="shared" si="14"/>
        <v>-</v>
      </c>
      <c r="EL6" s="35">
        <f t="shared" si="14"/>
        <v>0.13</v>
      </c>
      <c r="EM6" s="35">
        <f t="shared" si="14"/>
        <v>0.36</v>
      </c>
      <c r="EN6" s="35">
        <f t="shared" si="14"/>
        <v>0.39</v>
      </c>
      <c r="EO6" s="34" t="str">
        <f>IF(EO7="","",IF(EO7="-","【-】","【"&amp;SUBSTITUTE(TEXT(EO7,"#,##0.00"),"-","△")&amp;"】"))</f>
        <v>【0.30】</v>
      </c>
    </row>
    <row r="7" spans="1:148" s="36" customFormat="1" x14ac:dyDescent="0.15">
      <c r="A7" s="28"/>
      <c r="B7" s="37">
        <v>2020</v>
      </c>
      <c r="C7" s="37">
        <v>252034</v>
      </c>
      <c r="D7" s="37">
        <v>46</v>
      </c>
      <c r="E7" s="37">
        <v>17</v>
      </c>
      <c r="F7" s="37">
        <v>4</v>
      </c>
      <c r="G7" s="37">
        <v>0</v>
      </c>
      <c r="H7" s="37" t="s">
        <v>96</v>
      </c>
      <c r="I7" s="37" t="s">
        <v>97</v>
      </c>
      <c r="J7" s="37" t="s">
        <v>98</v>
      </c>
      <c r="K7" s="37" t="s">
        <v>99</v>
      </c>
      <c r="L7" s="37" t="s">
        <v>100</v>
      </c>
      <c r="M7" s="37" t="s">
        <v>101</v>
      </c>
      <c r="N7" s="38" t="s">
        <v>102</v>
      </c>
      <c r="O7" s="38">
        <v>48.91</v>
      </c>
      <c r="P7" s="38">
        <v>27.63</v>
      </c>
      <c r="Q7" s="38">
        <v>83.2</v>
      </c>
      <c r="R7" s="38">
        <v>2836</v>
      </c>
      <c r="S7" s="38">
        <v>116840</v>
      </c>
      <c r="T7" s="38">
        <v>681.02</v>
      </c>
      <c r="U7" s="38">
        <v>171.57</v>
      </c>
      <c r="V7" s="38">
        <v>32174</v>
      </c>
      <c r="W7" s="38">
        <v>16.11</v>
      </c>
      <c r="X7" s="38">
        <v>1997.14</v>
      </c>
      <c r="Y7" s="38" t="s">
        <v>102</v>
      </c>
      <c r="Z7" s="38" t="s">
        <v>102</v>
      </c>
      <c r="AA7" s="38">
        <v>112.5</v>
      </c>
      <c r="AB7" s="38">
        <v>113.83</v>
      </c>
      <c r="AC7" s="38">
        <v>115.1</v>
      </c>
      <c r="AD7" s="38" t="s">
        <v>102</v>
      </c>
      <c r="AE7" s="38" t="s">
        <v>102</v>
      </c>
      <c r="AF7" s="38">
        <v>101.72</v>
      </c>
      <c r="AG7" s="38">
        <v>102.73</v>
      </c>
      <c r="AH7" s="38">
        <v>105.78</v>
      </c>
      <c r="AI7" s="38">
        <v>104.83</v>
      </c>
      <c r="AJ7" s="38" t="s">
        <v>102</v>
      </c>
      <c r="AK7" s="38" t="s">
        <v>102</v>
      </c>
      <c r="AL7" s="38">
        <v>0</v>
      </c>
      <c r="AM7" s="38">
        <v>0</v>
      </c>
      <c r="AN7" s="38">
        <v>0</v>
      </c>
      <c r="AO7" s="38" t="s">
        <v>102</v>
      </c>
      <c r="AP7" s="38" t="s">
        <v>102</v>
      </c>
      <c r="AQ7" s="38">
        <v>112.88</v>
      </c>
      <c r="AR7" s="38">
        <v>94.97</v>
      </c>
      <c r="AS7" s="38">
        <v>63.96</v>
      </c>
      <c r="AT7" s="38">
        <v>61.55</v>
      </c>
      <c r="AU7" s="38" t="s">
        <v>102</v>
      </c>
      <c r="AV7" s="38" t="s">
        <v>102</v>
      </c>
      <c r="AW7" s="38">
        <v>37.19</v>
      </c>
      <c r="AX7" s="38">
        <v>43.15</v>
      </c>
      <c r="AY7" s="38">
        <v>41.16</v>
      </c>
      <c r="AZ7" s="38" t="s">
        <v>102</v>
      </c>
      <c r="BA7" s="38" t="s">
        <v>102</v>
      </c>
      <c r="BB7" s="38">
        <v>49.18</v>
      </c>
      <c r="BC7" s="38">
        <v>47.72</v>
      </c>
      <c r="BD7" s="38">
        <v>44.24</v>
      </c>
      <c r="BE7" s="38">
        <v>45.34</v>
      </c>
      <c r="BF7" s="38" t="s">
        <v>102</v>
      </c>
      <c r="BG7" s="38" t="s">
        <v>102</v>
      </c>
      <c r="BH7" s="38">
        <v>1421.22</v>
      </c>
      <c r="BI7" s="38">
        <v>1501.03</v>
      </c>
      <c r="BJ7" s="38">
        <v>1431.87</v>
      </c>
      <c r="BK7" s="38" t="s">
        <v>102</v>
      </c>
      <c r="BL7" s="38" t="s">
        <v>102</v>
      </c>
      <c r="BM7" s="38">
        <v>1194.1500000000001</v>
      </c>
      <c r="BN7" s="38">
        <v>1206.79</v>
      </c>
      <c r="BO7" s="38">
        <v>1258.43</v>
      </c>
      <c r="BP7" s="38">
        <v>1260.21</v>
      </c>
      <c r="BQ7" s="38" t="s">
        <v>102</v>
      </c>
      <c r="BR7" s="38" t="s">
        <v>102</v>
      </c>
      <c r="BS7" s="38">
        <v>99.81</v>
      </c>
      <c r="BT7" s="38">
        <v>99.76</v>
      </c>
      <c r="BU7" s="38">
        <v>99.87</v>
      </c>
      <c r="BV7" s="38" t="s">
        <v>102</v>
      </c>
      <c r="BW7" s="38" t="s">
        <v>102</v>
      </c>
      <c r="BX7" s="38">
        <v>72.260000000000005</v>
      </c>
      <c r="BY7" s="38">
        <v>71.84</v>
      </c>
      <c r="BZ7" s="38">
        <v>73.36</v>
      </c>
      <c r="CA7" s="38">
        <v>75.290000000000006</v>
      </c>
      <c r="CB7" s="38" t="s">
        <v>102</v>
      </c>
      <c r="CC7" s="38" t="s">
        <v>102</v>
      </c>
      <c r="CD7" s="38">
        <v>157.22999999999999</v>
      </c>
      <c r="CE7" s="38">
        <v>156.30000000000001</v>
      </c>
      <c r="CF7" s="38">
        <v>154.18</v>
      </c>
      <c r="CG7" s="38" t="s">
        <v>102</v>
      </c>
      <c r="CH7" s="38" t="s">
        <v>102</v>
      </c>
      <c r="CI7" s="38">
        <v>230.02</v>
      </c>
      <c r="CJ7" s="38">
        <v>228.47</v>
      </c>
      <c r="CK7" s="38">
        <v>224.88</v>
      </c>
      <c r="CL7" s="38">
        <v>215.41</v>
      </c>
      <c r="CM7" s="38" t="s">
        <v>102</v>
      </c>
      <c r="CN7" s="38" t="s">
        <v>102</v>
      </c>
      <c r="CO7" s="38" t="s">
        <v>102</v>
      </c>
      <c r="CP7" s="38" t="s">
        <v>102</v>
      </c>
      <c r="CQ7" s="38" t="s">
        <v>102</v>
      </c>
      <c r="CR7" s="38" t="s">
        <v>102</v>
      </c>
      <c r="CS7" s="38" t="s">
        <v>102</v>
      </c>
      <c r="CT7" s="38">
        <v>42.56</v>
      </c>
      <c r="CU7" s="38">
        <v>42.47</v>
      </c>
      <c r="CV7" s="38">
        <v>42.4</v>
      </c>
      <c r="CW7" s="38">
        <v>42.9</v>
      </c>
      <c r="CX7" s="38" t="s">
        <v>102</v>
      </c>
      <c r="CY7" s="38" t="s">
        <v>102</v>
      </c>
      <c r="CZ7" s="38">
        <v>90.76</v>
      </c>
      <c r="DA7" s="38">
        <v>91.19</v>
      </c>
      <c r="DB7" s="38">
        <v>91.5</v>
      </c>
      <c r="DC7" s="38" t="s">
        <v>102</v>
      </c>
      <c r="DD7" s="38" t="s">
        <v>102</v>
      </c>
      <c r="DE7" s="38">
        <v>83.32</v>
      </c>
      <c r="DF7" s="38">
        <v>83.75</v>
      </c>
      <c r="DG7" s="38">
        <v>84.19</v>
      </c>
      <c r="DH7" s="38">
        <v>84.75</v>
      </c>
      <c r="DI7" s="38" t="s">
        <v>102</v>
      </c>
      <c r="DJ7" s="38" t="s">
        <v>102</v>
      </c>
      <c r="DK7" s="38">
        <v>35.65</v>
      </c>
      <c r="DL7" s="38">
        <v>37.06</v>
      </c>
      <c r="DM7" s="38">
        <v>38.79</v>
      </c>
      <c r="DN7" s="38" t="s">
        <v>102</v>
      </c>
      <c r="DO7" s="38" t="s">
        <v>102</v>
      </c>
      <c r="DP7" s="38">
        <v>24.68</v>
      </c>
      <c r="DQ7" s="38">
        <v>24.68</v>
      </c>
      <c r="DR7" s="38">
        <v>21.36</v>
      </c>
      <c r="DS7" s="38">
        <v>23.6</v>
      </c>
      <c r="DT7" s="38" t="s">
        <v>102</v>
      </c>
      <c r="DU7" s="38" t="s">
        <v>102</v>
      </c>
      <c r="DV7" s="38">
        <v>0</v>
      </c>
      <c r="DW7" s="38">
        <v>0</v>
      </c>
      <c r="DX7" s="38">
        <v>0</v>
      </c>
      <c r="DY7" s="38" t="s">
        <v>102</v>
      </c>
      <c r="DZ7" s="38" t="s">
        <v>102</v>
      </c>
      <c r="EA7" s="38">
        <v>0.01</v>
      </c>
      <c r="EB7" s="38">
        <v>8.6199999999999992</v>
      </c>
      <c r="EC7" s="38">
        <v>0.01</v>
      </c>
      <c r="ED7" s="38">
        <v>0.01</v>
      </c>
      <c r="EE7" s="38" t="s">
        <v>102</v>
      </c>
      <c r="EF7" s="38" t="s">
        <v>102</v>
      </c>
      <c r="EG7" s="38">
        <v>2.48</v>
      </c>
      <c r="EH7" s="38">
        <v>2.69</v>
      </c>
      <c r="EI7" s="38">
        <v>1.07</v>
      </c>
      <c r="EJ7" s="38" t="s">
        <v>102</v>
      </c>
      <c r="EK7" s="38" t="s">
        <v>102</v>
      </c>
      <c r="EL7" s="38">
        <v>0.13</v>
      </c>
      <c r="EM7" s="38">
        <v>0.36</v>
      </c>
      <c r="EN7" s="38">
        <v>0.39</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111</v>
      </c>
      <c r="D13" t="s">
        <v>111</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渡邉 利隆</cp:lastModifiedBy>
  <dcterms:created xsi:type="dcterms:W3CDTF">2021-12-03T07:25:20Z</dcterms:created>
  <dcterms:modified xsi:type="dcterms:W3CDTF">2022-01-07T04:43:32Z</dcterms:modified>
  <cp:category/>
</cp:coreProperties>
</file>