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下水道事業部\下水道事業部 下水道総務課\経理\A 00 決算統計関係\令和2年度決算統計\★経営比較分析表\"/>
    </mc:Choice>
  </mc:AlternateContent>
  <xr:revisionPtr revIDLastSave="0" documentId="13_ncr:1_{64E0DCC5-037B-4A06-AFA4-115363177508}" xr6:coauthVersionLast="36" xr6:coauthVersionMax="36" xr10:uidLastSave="{00000000-0000-0000-0000-000000000000}"/>
  <workbookProtection workbookAlgorithmName="SHA-512" workbookHashValue="TvpvKV8hUzQq5xPH2TnKA2VS6P2cjXhcjVILbeWMIQJY1E8IxYiNKjtprQpDXR8PChyAEYu0eEhl+qsxlO9kpg==" workbookSaltValue="6vtlLvwRDi3oPVQDxsTxN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<sst xmlns="http://schemas.openxmlformats.org/spreadsheetml/2006/main" count="278" uniqueCount="116">
  <si>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</si>
  <si>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</si>
  <si>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</si>
  <si>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</si>
  <si>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</si>
  <si>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</si>
  <si>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</si>
  <si>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</si>
  <si>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</si>
  <si>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</si>
  <si>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</si>
  <si>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</si>
  <si>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</si>
  <si>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</si>
  <si>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</si>
  <si>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</si>
  <si>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</si>
  <si>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</si>
  <si>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</si>
  <si>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</si>
  <si>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</si>
  <si>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</si>
  <si>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</si>
  <si>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</si>
  <si>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</si>
  <si>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</si>
  <si>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</si>
  <si>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</si>
  <si>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</si>
  <si>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</si>
  <si>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</si>
  <si>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</si>
  <si>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</si>
  <si>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</si>
  <si>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</si>
  <si>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</si>
  <si>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</si>
  <si>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</si>
  <si>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</si>
  <si>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</si>
  <si>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</si>
  <si>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</si>
  <si>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</si>
  <si>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</si>
  <si>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</si>
  <si>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</si>
  <si>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</si>
  <si>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</si>
  <si>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</si>
  <si>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</si>
  <si>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</si>
  <si>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</si>
  <si>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</si>
  <si>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</si>
  <si>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</si>
  <si>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</si>
  <si>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</si>
  <si>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</si>
  <si>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</si>
  <si>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</si>
  <si>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</si>
  <si>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</si>
  <si>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</si>
  <si>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</si>
  <si>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</si>
  <si>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</si>
  <si>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</si>
  <si>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</si>
  <si>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</si>
  <si>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</si>
  <si>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</si>
  <si>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</si>
  <si>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</si>
  <si>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</si>
  <si>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</si>
  <si>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</si>
  <si>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</si>
  <si>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</si>
  <si>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</si>
  <si>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</si>
  <si>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</si>
  <si>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</si>
  <si>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</si>
  <si>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</si>
  <si>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</si>
  <si>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</si>
  <si>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</si>
  <si>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</si>
  <si>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</si>
  <si>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</si>
  <si>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</si>
  <si>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</si>
  <si>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</si>
  <si>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</si>
  <si>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</si>
  <si>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</si>
  <si>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</si>
  <si>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</si>
  <si>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</si>
  <si>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</si>
  <si>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</si>
  <si>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</si>
  <si>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</si>
  <si>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</si>
  <si>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</si>
  <si>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</si>
  <si>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</si>
  <si>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</si>
  <si>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</si>
  <si>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</si>
  <si>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</si>
  <si>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</si>
  <si>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</si>
  <si>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</si>
  <si>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また、一般会計繰入金において、企業債償還と減価償却費の差について、一部基準外繰入を要求せざるを得ない状況となっている。計画的な企業債残高の縮減を進め、基準外繰入金の削減を図っていく。</t>
    <rPh sb="83" eb="85">
      <t>チュウシン</t>
    </rPh>
    <rPh sb="179" eb="182">
      <t>ゲスイドウ</t>
    </rPh>
    <rPh sb="182" eb="184">
      <t>ジギョウ</t>
    </rPh>
    <rPh sb="184" eb="186">
      <t>ゼンタイ</t>
    </rPh>
    <rPh sb="218" eb="220">
      <t>キギョウ</t>
    </rPh>
    <rPh sb="220" eb="221">
      <t>サイ</t>
    </rPh>
    <rPh sb="221" eb="223">
      <t>ショウカン</t>
    </rPh>
    <rPh sb="224" eb="226">
      <t>ゲンカ</t>
    </rPh>
    <rPh sb="226" eb="228">
      <t>ショウキャク</t>
    </rPh>
    <rPh sb="228" eb="229">
      <t>ヒ</t>
    </rPh>
    <rPh sb="230" eb="231">
      <t>サ</t>
    </rPh>
    <rPh sb="262" eb="265">
      <t>ケイカクテキ</t>
    </rPh>
    <rPh sb="266" eb="268">
      <t>キギョウ</t>
    </rPh>
    <rPh sb="268" eb="269">
      <t>サイ</t>
    </rPh>
    <rPh sb="269" eb="271">
      <t>ザンダカ</t>
    </rPh>
    <rPh sb="272" eb="274">
      <t>シュクゲン</t>
    </rPh>
    <rPh sb="275" eb="276">
      <t>スス</t>
    </rPh>
    <rPh sb="288" eb="289">
      <t>ハカ</t>
    </rPh>
    <phoneticPr fontId="4"/>
  </si>
  <si>
    <t>　平成30年4月1日より地方公営企業法の適用をしたため、3か年のグラフとなっている。
　経常収支比率については、100％を上回っており、単年度収支が黒字となっている。
　流動比率については、100％を下回っているが、昨年度より大幅に増加しており、類似団体平均値より高い数値となっている。主な要因は黒字による預金の増加であり、今後も流動比率については改善が予想される。
　企業債残高対事業規模比率については、類似団体平均値より低水準となっているが、農業集落排水施設の流域下水道への接続といった事業を進めているため、経営状況に鑑みて平準化等の計画的な借入を検討すべきと考える。
　経費回収率については、類似団体の平均と同水準となっているものの、人口や特定排水の減少による使用料収入の伸び悩みの克服が課題である。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汚水処理原価については、流域下水道における処理区域全体で汚水処理費（処理水量）が抑えられていることから、類似団体の平均に比べ若干安価なものとなっている。
　水洗化率については、類似団体に比べ、高い水準にあるが、一部地域で普及の余地がある。</t>
    <rPh sb="108" eb="111">
      <t>サクネンド</t>
    </rPh>
    <rPh sb="113" eb="115">
      <t>オオハバ</t>
    </rPh>
    <rPh sb="116" eb="118">
      <t>ゾウカ</t>
    </rPh>
    <rPh sb="132" eb="133">
      <t>タカ</t>
    </rPh>
    <rPh sb="148" eb="150">
      <t>クロジ</t>
    </rPh>
    <rPh sb="153" eb="155">
      <t>ヨキン</t>
    </rPh>
    <rPh sb="156" eb="158">
      <t>ゾウカ</t>
    </rPh>
    <rPh sb="165" eb="167">
      <t>リュウドウ</t>
    </rPh>
    <rPh sb="167" eb="169">
      <t>ヒリツ</t>
    </rPh>
    <rPh sb="174" eb="176">
      <t>カイゼン</t>
    </rPh>
    <rPh sb="212" eb="213">
      <t>テイ</t>
    </rPh>
    <rPh sb="307" eb="310">
      <t>ドウスイジュン</t>
    </rPh>
    <rPh sb="417" eb="419">
      <t>ジャッカン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</si>
</sst>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0.09</c:v>
                </c:pt>
                <c:pt idx="3">
                  <c:v>0.18</c:v>
                </c:pt>
                <c:pt idx="4">
                  <c:v>0.3</c:v>
                </c:pt>
              </c:numCache>
            </c:numRef>
          </c:val>
          <c:extLst>
            <c:ext xmlns:c16="http://schemas.microsoft.com/office/drawing/2014/chart" uri="{C3380CC4-5D6E-409C-BE32-E72D297353CC}">
              <c16:uniqueId val="{00000000-A25A-491F-B027-171A630FE3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0.12</c:v>
                </c:pt>
                <c:pt idx="4">
                  <c:v>0.15</c:v>
                </c:pt>
              </c:numCache>
            </c:numRef>
          </c:val>
          <c:smooth val="0"/>
          <c:extLst>
            <c:ext xmlns:c16="http://schemas.microsoft.com/office/drawing/2014/chart" uri="{C3380CC4-5D6E-409C-BE32-E72D297353CC}">
              <c16:uniqueId val="{00000001-A25A-491F-B027-171A630FE3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67-4316-A6D8-B980B01295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59.19</c:v>
                </c:pt>
                <c:pt idx="3">
                  <c:v>61.4</c:v>
                </c:pt>
                <c:pt idx="4">
                  <c:v>61.51</c:v>
                </c:pt>
              </c:numCache>
            </c:numRef>
          </c:val>
          <c:smooth val="0"/>
          <c:extLst>
            <c:ext xmlns:c16="http://schemas.microsoft.com/office/drawing/2014/chart" uri="{C3380CC4-5D6E-409C-BE32-E72D297353CC}">
              <c16:uniqueId val="{00000001-DA67-4316-A6D8-B980B01295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95.28</c:v>
                </c:pt>
                <c:pt idx="3">
                  <c:v>95.52</c:v>
                </c:pt>
                <c:pt idx="4">
                  <c:v>95.74</c:v>
                </c:pt>
              </c:numCache>
            </c:numRef>
          </c:val>
          <c:extLst>
            <c:ext xmlns:c16="http://schemas.microsoft.com/office/drawing/2014/chart" uri="{C3380CC4-5D6E-409C-BE32-E72D297353CC}">
              <c16:uniqueId val="{00000000-94CD-472A-A6B9-BE70E377C7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86.66</c:v>
                </c:pt>
                <c:pt idx="3">
                  <c:v>86.28</c:v>
                </c:pt>
                <c:pt idx="4">
                  <c:v>85.82</c:v>
                </c:pt>
              </c:numCache>
            </c:numRef>
          </c:val>
          <c:smooth val="0"/>
          <c:extLst>
            <c:ext xmlns:c16="http://schemas.microsoft.com/office/drawing/2014/chart" uri="{C3380CC4-5D6E-409C-BE32-E72D297353CC}">
              <c16:uniqueId val="{00000001-94CD-472A-A6B9-BE70E377C7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109.73</c:v>
                </c:pt>
                <c:pt idx="3">
                  <c:v>109.46</c:v>
                </c:pt>
                <c:pt idx="4">
                  <c:v>110.84</c:v>
                </c:pt>
              </c:numCache>
            </c:numRef>
          </c:val>
          <c:extLst>
            <c:ext xmlns:c16="http://schemas.microsoft.com/office/drawing/2014/chart" uri="{C3380CC4-5D6E-409C-BE32-E72D297353CC}">
              <c16:uniqueId val="{00000000-0324-41AB-808E-E3F9A69E3B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108.43</c:v>
                </c:pt>
                <c:pt idx="3">
                  <c:v>107.15</c:v>
                </c:pt>
                <c:pt idx="4">
                  <c:v>109.91</c:v>
                </c:pt>
              </c:numCache>
            </c:numRef>
          </c:val>
          <c:smooth val="0"/>
          <c:extLst>
            <c:ext xmlns:c16="http://schemas.microsoft.com/office/drawing/2014/chart" uri="{C3380CC4-5D6E-409C-BE32-E72D297353CC}">
              <c16:uniqueId val="{00000001-0324-41AB-808E-E3F9A69E3B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35.65</c:v>
                </c:pt>
                <c:pt idx="3">
                  <c:v>37.06</c:v>
                </c:pt>
                <c:pt idx="4">
                  <c:v>38.79</c:v>
                </c:pt>
              </c:numCache>
            </c:numRef>
          </c:val>
          <c:extLst>
            <c:ext xmlns:c16="http://schemas.microsoft.com/office/drawing/2014/chart" uri="{C3380CC4-5D6E-409C-BE32-E72D297353CC}">
              <c16:uniqueId val="{00000000-1A81-4248-B3AF-F6C6E45FF2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17.350000000000001</c:v>
                </c:pt>
                <c:pt idx="3">
                  <c:v>17.239999999999998</c:v>
                </c:pt>
                <c:pt idx="4">
                  <c:v>15.29</c:v>
                </c:pt>
              </c:numCache>
            </c:numRef>
          </c:val>
          <c:smooth val="0"/>
          <c:extLst>
            <c:ext xmlns:c16="http://schemas.microsoft.com/office/drawing/2014/chart" uri="{C3380CC4-5D6E-409C-BE32-E72D297353CC}">
              <c16:uniqueId val="{00000001-1A81-4248-B3AF-F6C6E45FF2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366-4CF4-999B-36B77A5D56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0.11</c:v>
                </c:pt>
                <c:pt idx="4">
                  <c:v>0.11</c:v>
                </c:pt>
              </c:numCache>
            </c:numRef>
          </c:val>
          <c:smooth val="0"/>
          <c:extLst>
            <c:ext xmlns:c16="http://schemas.microsoft.com/office/drawing/2014/chart" uri="{C3380CC4-5D6E-409C-BE32-E72D297353CC}">
              <c16:uniqueId val="{00000001-E366-4CF4-999B-36B77A5D56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6A-4FE6-8D65-A91BC1DFB7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12.89</c:v>
                </c:pt>
                <c:pt idx="3">
                  <c:v>15.68</c:v>
                </c:pt>
                <c:pt idx="4">
                  <c:v>9.42</c:v>
                </c:pt>
              </c:numCache>
            </c:numRef>
          </c:val>
          <c:smooth val="0"/>
          <c:extLst>
            <c:ext xmlns:c16="http://schemas.microsoft.com/office/drawing/2014/chart" uri="{C3380CC4-5D6E-409C-BE32-E72D297353CC}">
              <c16:uniqueId val="{00000001-2C6A-4FE6-8D65-A91BC1DFB7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48.16</c:v>
                </c:pt>
                <c:pt idx="3">
                  <c:v>32.950000000000003</c:v>
                </c:pt>
                <c:pt idx="4">
                  <c:v>53.77</c:v>
                </c:pt>
              </c:numCache>
            </c:numRef>
          </c:val>
          <c:extLst>
            <c:ext xmlns:c16="http://schemas.microsoft.com/office/drawing/2014/chart" uri="{C3380CC4-5D6E-409C-BE32-E72D297353CC}">
              <c16:uniqueId val="{00000000-A8F5-4F81-BFE3-FBDF8A0038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54.32</c:v>
                </c:pt>
                <c:pt idx="3">
                  <c:v>46.82</c:v>
                </c:pt>
                <c:pt idx="4">
                  <c:v>47.61</c:v>
                </c:pt>
              </c:numCache>
            </c:numRef>
          </c:val>
          <c:smooth val="0"/>
          <c:extLst>
            <c:ext xmlns:c16="http://schemas.microsoft.com/office/drawing/2014/chart" uri="{C3380CC4-5D6E-409C-BE32-E72D297353CC}">
              <c16:uniqueId val="{00000001-A8F5-4F81-BFE3-FBDF8A0038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1013.95</c:v>
                </c:pt>
                <c:pt idx="3">
                  <c:v>1052.55</c:v>
                </c:pt>
                <c:pt idx="4">
                  <c:v>1031.8699999999999</c:v>
                </c:pt>
              </c:numCache>
            </c:numRef>
          </c:val>
          <c:extLst>
            <c:ext xmlns:c16="http://schemas.microsoft.com/office/drawing/2014/chart" uri="{C3380CC4-5D6E-409C-BE32-E72D297353CC}">
              <c16:uniqueId val="{00000000-73A6-489C-87D9-DDD1B2D5CA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1000.94</c:v>
                </c:pt>
                <c:pt idx="3">
                  <c:v>1028.05</c:v>
                </c:pt>
                <c:pt idx="4">
                  <c:v>1092.22</c:v>
                </c:pt>
              </c:numCache>
            </c:numRef>
          </c:val>
          <c:smooth val="0"/>
          <c:extLst>
            <c:ext xmlns:c16="http://schemas.microsoft.com/office/drawing/2014/chart" uri="{C3380CC4-5D6E-409C-BE32-E72D297353CC}">
              <c16:uniqueId val="{00000001-73A6-489C-87D9-DDD1B2D5CA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99.81</c:v>
                </c:pt>
                <c:pt idx="3">
                  <c:v>99.76</c:v>
                </c:pt>
                <c:pt idx="4">
                  <c:v>99.87</c:v>
                </c:pt>
              </c:numCache>
            </c:numRef>
          </c:val>
          <c:extLst>
            <c:ext xmlns:c16="http://schemas.microsoft.com/office/drawing/2014/chart" uri="{C3380CC4-5D6E-409C-BE32-E72D297353CC}">
              <c16:uniqueId val="{00000000-A715-40B4-9820-C80AB1D562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93.77</c:v>
                </c:pt>
                <c:pt idx="3">
                  <c:v>94.73</c:v>
                </c:pt>
                <c:pt idx="4">
                  <c:v>97.53</c:v>
                </c:pt>
              </c:numCache>
            </c:numRef>
          </c:val>
          <c:smooth val="0"/>
          <c:extLst>
            <c:ext xmlns:c16="http://schemas.microsoft.com/office/drawing/2014/chart" uri="{C3380CC4-5D6E-409C-BE32-E72D297353CC}">
              <c16:uniqueId val="{00000001-A715-40B4-9820-C80AB1D562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157.21</c:v>
                </c:pt>
                <c:pt idx="3">
                  <c:v>156.32</c:v>
                </c:pt>
                <c:pt idx="4">
                  <c:v>154.16</c:v>
                </c:pt>
              </c:numCache>
            </c:numRef>
          </c:val>
          <c:extLst>
            <c:ext xmlns:c16="http://schemas.microsoft.com/office/drawing/2014/chart" uri="{C3380CC4-5D6E-409C-BE32-E72D297353CC}">
              <c16:uniqueId val="{00000000-53F1-4BAD-89B1-B9B691ABBC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165.57</c:v>
                </c:pt>
                <c:pt idx="3">
                  <c:v>160.91</c:v>
                </c:pt>
                <c:pt idx="4">
                  <c:v>155.83000000000001</c:v>
                </c:pt>
              </c:numCache>
            </c:numRef>
          </c:val>
          <c:smooth val="0"/>
          <c:extLst>
            <c:ext xmlns:c16="http://schemas.microsoft.com/office/drawing/2014/chart" uri="{C3380CC4-5D6E-409C-BE32-E72D297353CC}">
              <c16:uniqueId val="{00000001-53F1-4BAD-89B1-B9B691ABBC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長浜市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116840</v>
      </c>
      <c r="AM8" s="51"/>
      <c r="AN8" s="51"/>
      <c r="AO8" s="51"/>
      <c r="AP8" s="51"/>
      <c r="AQ8" s="51"/>
      <c r="AR8" s="51"/>
      <c r="AS8" s="51"/>
      <c r="AT8" s="46">
        <f>データ!T6</f>
        <v>681.02</v>
      </c>
      <c r="AU8" s="46"/>
      <c r="AV8" s="46"/>
      <c r="AW8" s="46"/>
      <c r="AX8" s="46"/>
      <c r="AY8" s="46"/>
      <c r="AZ8" s="46"/>
      <c r="BA8" s="46"/>
      <c r="BB8" s="46">
        <f>データ!U6</f>
        <v>171.57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49.25</v>
      </c>
      <c r="J10" s="46"/>
      <c r="K10" s="46"/>
      <c r="L10" s="46"/>
      <c r="M10" s="46"/>
      <c r="N10" s="46"/>
      <c r="O10" s="46"/>
      <c r="P10" s="46">
        <f>データ!P6</f>
        <v>53.85</v>
      </c>
      <c r="Q10" s="46"/>
      <c r="R10" s="46"/>
      <c r="S10" s="46"/>
      <c r="T10" s="46"/>
      <c r="U10" s="46"/>
      <c r="V10" s="46"/>
      <c r="W10" s="46">
        <f>データ!Q6</f>
        <v>83.21</v>
      </c>
      <c r="X10" s="46"/>
      <c r="Y10" s="46"/>
      <c r="Z10" s="46"/>
      <c r="AA10" s="46"/>
      <c r="AB10" s="46"/>
      <c r="AC10" s="46"/>
      <c r="AD10" s="51">
        <f>データ!R6</f>
        <v>2836</v>
      </c>
      <c r="AE10" s="51"/>
      <c r="AF10" s="51"/>
      <c r="AG10" s="51"/>
      <c r="AH10" s="51"/>
      <c r="AI10" s="51"/>
      <c r="AJ10" s="51"/>
      <c r="AK10" s="2"/>
      <c r="AL10" s="51">
        <f>データ!V6</f>
        <v>62700</v>
      </c>
      <c r="AM10" s="51"/>
      <c r="AN10" s="51"/>
      <c r="AO10" s="51"/>
      <c r="AP10" s="51"/>
      <c r="AQ10" s="51"/>
      <c r="AR10" s="51"/>
      <c r="AS10" s="51"/>
      <c r="AT10" s="46">
        <f>データ!W6</f>
        <v>19.489999999999998</v>
      </c>
      <c r="AU10" s="46"/>
      <c r="AV10" s="46"/>
      <c r="AW10" s="46"/>
      <c r="AX10" s="46"/>
      <c r="AY10" s="46"/>
      <c r="AZ10" s="46"/>
      <c r="BA10" s="46"/>
      <c r="BB10" s="46">
        <f>データ!X6</f>
        <v>3217.03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DJM8o+XAHs1DIE9yvMvWCYtVJcXiv25GhxwCV+60T3fFqKWDl84vps/2bUKAZBYRRr0XAaFhF1GA78BgJ5DXQ==" saltValue="Qw/8cuqoR1Zn5k0scf9J8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252034</v>
      </c>
      <c r="D6" s="33">
        <f t="shared" si="3"/>
        <v>46</v>
      </c>
      <c r="E6" s="33">
        <f t="shared" si="3"/>
        <v>17</v>
      </c>
      <c r="F6" s="33">
        <f t="shared" si="3"/>
        <v>1</v>
      </c>
      <c r="G6" s="33">
        <f t="shared" si="3"/>
        <v>0</v>
      </c>
      <c r="H6" s="33" t="str">
        <f t="shared" si="3"/>
        <v>滋賀県　長浜市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49.25</v>
      </c>
      <c r="P6" s="34">
        <f t="shared" si="3"/>
        <v>53.85</v>
      </c>
      <c r="Q6" s="34">
        <f t="shared" si="3"/>
        <v>83.21</v>
      </c>
      <c r="R6" s="34">
        <f t="shared" si="3"/>
        <v>2836</v>
      </c>
      <c r="S6" s="34">
        <f t="shared" si="3"/>
        <v>116840</v>
      </c>
      <c r="T6" s="34">
        <f t="shared" si="3"/>
        <v>681.02</v>
      </c>
      <c r="U6" s="34">
        <f t="shared" si="3"/>
        <v>171.57</v>
      </c>
      <c r="V6" s="34">
        <f t="shared" si="3"/>
        <v>62700</v>
      </c>
      <c r="W6" s="34">
        <f t="shared" si="3"/>
        <v>19.489999999999998</v>
      </c>
      <c r="X6" s="34">
        <f t="shared" si="3"/>
        <v>3217.03</v>
      </c>
      <c r="Y6" s="35" t="str">
        <f>IF(Y7="",NA(),Y7)</f>
        <v>-</v>
      </c>
      <c r="Z6" s="35" t="str">
        <f t="shared" ref="Z6:AH6" si="4">IF(Z7="",NA(),Z7)</f>
        <v>-</v>
      </c>
      <c r="AA6" s="35">
        <f t="shared" si="4"/>
        <v>109.73</v>
      </c>
      <c r="AB6" s="35">
        <f t="shared" si="4"/>
        <v>109.46</v>
      </c>
      <c r="AC6" s="35">
        <f t="shared" si="4"/>
        <v>110.84</v>
      </c>
      <c r="AD6" s="35" t="str">
        <f t="shared" si="4"/>
        <v>-</v>
      </c>
      <c r="AE6" s="35" t="str">
        <f t="shared" si="4"/>
        <v>-</v>
      </c>
      <c r="AF6" s="35">
        <f t="shared" si="4"/>
        <v>108.43</v>
      </c>
      <c r="AG6" s="35">
        <f t="shared" si="4"/>
        <v>107.15</v>
      </c>
      <c r="AH6" s="35">
        <f t="shared" si="4"/>
        <v>109.91</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12.89</v>
      </c>
      <c r="AR6" s="35">
        <f t="shared" si="5"/>
        <v>15.68</v>
      </c>
      <c r="AS6" s="35">
        <f t="shared" si="5"/>
        <v>9.42</v>
      </c>
      <c r="AT6" s="34" t="str">
        <f>IF(AT7="","",IF(AT7="-","【-】","【"&amp;SUBSTITUTE(TEXT(AT7,"#,##0.00"),"-","△")&amp;"】"))</f>
        <v>【3.64】</v>
      </c>
      <c r="AU6" s="35" t="str">
        <f>IF(AU7="",NA(),AU7)</f>
        <v>-</v>
      </c>
      <c r="AV6" s="35" t="str">
        <f t="shared" ref="AV6:BD6" si="6">IF(AV7="",NA(),AV7)</f>
        <v>-</v>
      </c>
      <c r="AW6" s="35">
        <f t="shared" si="6"/>
        <v>48.16</v>
      </c>
      <c r="AX6" s="35">
        <f t="shared" si="6"/>
        <v>32.950000000000003</v>
      </c>
      <c r="AY6" s="35">
        <f t="shared" si="6"/>
        <v>53.77</v>
      </c>
      <c r="AZ6" s="35" t="str">
        <f t="shared" si="6"/>
        <v>-</v>
      </c>
      <c r="BA6" s="35" t="str">
        <f t="shared" si="6"/>
        <v>-</v>
      </c>
      <c r="BB6" s="35">
        <f t="shared" si="6"/>
        <v>54.32</v>
      </c>
      <c r="BC6" s="35">
        <f t="shared" si="6"/>
        <v>46.82</v>
      </c>
      <c r="BD6" s="35">
        <f t="shared" si="6"/>
        <v>47.61</v>
      </c>
      <c r="BE6" s="34" t="str">
        <f>IF(BE7="","",IF(BE7="-","【-】","【"&amp;SUBSTITUTE(TEXT(BE7,"#,##0.00"),"-","△")&amp;"】"))</f>
        <v>【67.52】</v>
      </c>
      <c r="BF6" s="35" t="str">
        <f>IF(BF7="",NA(),BF7)</f>
        <v>-</v>
      </c>
      <c r="BG6" s="35" t="str">
        <f t="shared" ref="BG6:BO6" si="7">IF(BG7="",NA(),BG7)</f>
        <v>-</v>
      </c>
      <c r="BH6" s="35">
        <f t="shared" si="7"/>
        <v>1013.95</v>
      </c>
      <c r="BI6" s="35">
        <f t="shared" si="7"/>
        <v>1052.55</v>
      </c>
      <c r="BJ6" s="35">
        <f t="shared" si="7"/>
        <v>1031.8699999999999</v>
      </c>
      <c r="BK6" s="35" t="str">
        <f t="shared" si="7"/>
        <v>-</v>
      </c>
      <c r="BL6" s="35" t="str">
        <f t="shared" si="7"/>
        <v>-</v>
      </c>
      <c r="BM6" s="35">
        <f t="shared" si="7"/>
        <v>1000.94</v>
      </c>
      <c r="BN6" s="35">
        <f t="shared" si="7"/>
        <v>1028.05</v>
      </c>
      <c r="BO6" s="35">
        <f t="shared" si="7"/>
        <v>1092.22</v>
      </c>
      <c r="BP6" s="34" t="str">
        <f>IF(BP7="","",IF(BP7="-","【-】","【"&amp;SUBSTITUTE(TEXT(BP7,"#,##0.00"),"-","△")&amp;"】"))</f>
        <v>【705.21】</v>
      </c>
      <c r="BQ6" s="35" t="str">
        <f>IF(BQ7="",NA(),BQ7)</f>
        <v>-</v>
      </c>
      <c r="BR6" s="35" t="str">
        <f t="shared" ref="BR6:BZ6" si="8">IF(BR7="",NA(),BR7)</f>
        <v>-</v>
      </c>
      <c r="BS6" s="35">
        <f t="shared" si="8"/>
        <v>99.81</v>
      </c>
      <c r="BT6" s="35">
        <f t="shared" si="8"/>
        <v>99.76</v>
      </c>
      <c r="BU6" s="35">
        <f t="shared" si="8"/>
        <v>99.87</v>
      </c>
      <c r="BV6" s="35" t="str">
        <f t="shared" si="8"/>
        <v>-</v>
      </c>
      <c r="BW6" s="35" t="str">
        <f t="shared" si="8"/>
        <v>-</v>
      </c>
      <c r="BX6" s="35">
        <f t="shared" si="8"/>
        <v>93.77</v>
      </c>
      <c r="BY6" s="35">
        <f t="shared" si="8"/>
        <v>94.73</v>
      </c>
      <c r="BZ6" s="35">
        <f t="shared" si="8"/>
        <v>97.53</v>
      </c>
      <c r="CA6" s="34" t="str">
        <f>IF(CA7="","",IF(CA7="-","【-】","【"&amp;SUBSTITUTE(TEXT(CA7,"#,##0.00"),"-","△")&amp;"】"))</f>
        <v>【98.96】</v>
      </c>
      <c r="CB6" s="35" t="str">
        <f>IF(CB7="",NA(),CB7)</f>
        <v>-</v>
      </c>
      <c r="CC6" s="35" t="str">
        <f t="shared" ref="CC6:CK6" si="9">IF(CC7="",NA(),CC7)</f>
        <v>-</v>
      </c>
      <c r="CD6" s="35">
        <f t="shared" si="9"/>
        <v>157.21</v>
      </c>
      <c r="CE6" s="35">
        <f t="shared" si="9"/>
        <v>156.32</v>
      </c>
      <c r="CF6" s="35">
        <f t="shared" si="9"/>
        <v>154.16</v>
      </c>
      <c r="CG6" s="35" t="str">
        <f t="shared" si="9"/>
        <v>-</v>
      </c>
      <c r="CH6" s="35" t="str">
        <f t="shared" si="9"/>
        <v>-</v>
      </c>
      <c r="CI6" s="35">
        <f t="shared" si="9"/>
        <v>165.57</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59.19</v>
      </c>
      <c r="CU6" s="35">
        <f t="shared" si="10"/>
        <v>61.4</v>
      </c>
      <c r="CV6" s="35">
        <f t="shared" si="10"/>
        <v>61.51</v>
      </c>
      <c r="CW6" s="34" t="str">
        <f>IF(CW7="","",IF(CW7="-","【-】","【"&amp;SUBSTITUTE(TEXT(CW7,"#,##0.00"),"-","△")&amp;"】"))</f>
        <v>【59.57】</v>
      </c>
      <c r="CX6" s="35" t="str">
        <f>IF(CX7="",NA(),CX7)</f>
        <v>-</v>
      </c>
      <c r="CY6" s="35" t="str">
        <f t="shared" ref="CY6:DG6" si="11">IF(CY7="",NA(),CY7)</f>
        <v>-</v>
      </c>
      <c r="CZ6" s="35">
        <f t="shared" si="11"/>
        <v>95.28</v>
      </c>
      <c r="DA6" s="35">
        <f t="shared" si="11"/>
        <v>95.52</v>
      </c>
      <c r="DB6" s="35">
        <f t="shared" si="11"/>
        <v>95.74</v>
      </c>
      <c r="DC6" s="35" t="str">
        <f t="shared" si="11"/>
        <v>-</v>
      </c>
      <c r="DD6" s="35" t="str">
        <f t="shared" si="11"/>
        <v>-</v>
      </c>
      <c r="DE6" s="35">
        <f t="shared" si="11"/>
        <v>86.66</v>
      </c>
      <c r="DF6" s="35">
        <f t="shared" si="11"/>
        <v>86.28</v>
      </c>
      <c r="DG6" s="35">
        <f t="shared" si="11"/>
        <v>85.82</v>
      </c>
      <c r="DH6" s="34" t="str">
        <f>IF(DH7="","",IF(DH7="-","【-】","【"&amp;SUBSTITUTE(TEXT(DH7,"#,##0.00"),"-","△")&amp;"】"))</f>
        <v>【95.57】</v>
      </c>
      <c r="DI6" s="35" t="str">
        <f>IF(DI7="",NA(),DI7)</f>
        <v>-</v>
      </c>
      <c r="DJ6" s="35" t="str">
        <f t="shared" ref="DJ6:DR6" si="12">IF(DJ7="",NA(),DJ7)</f>
        <v>-</v>
      </c>
      <c r="DK6" s="35">
        <f t="shared" si="12"/>
        <v>35.65</v>
      </c>
      <c r="DL6" s="35">
        <f t="shared" si="12"/>
        <v>37.06</v>
      </c>
      <c r="DM6" s="35">
        <f t="shared" si="12"/>
        <v>38.79</v>
      </c>
      <c r="DN6" s="35" t="str">
        <f t="shared" si="12"/>
        <v>-</v>
      </c>
      <c r="DO6" s="35" t="str">
        <f t="shared" si="12"/>
        <v>-</v>
      </c>
      <c r="DP6" s="35">
        <f t="shared" si="12"/>
        <v>17.350000000000001</v>
      </c>
      <c r="DQ6" s="35">
        <f t="shared" si="12"/>
        <v>17.239999999999998</v>
      </c>
      <c r="DR6" s="35">
        <f t="shared" si="12"/>
        <v>15.29</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0.11</v>
      </c>
      <c r="EC6" s="35">
        <f t="shared" si="13"/>
        <v>0.11</v>
      </c>
      <c r="ED6" s="34" t="str">
        <f>IF(ED7="","",IF(ED7="-","【-】","【"&amp;SUBSTITUTE(TEXT(ED7,"#,##0.00"),"-","△")&amp;"】"))</f>
        <v>【5.72】</v>
      </c>
      <c r="EE6" s="35" t="str">
        <f>IF(EE7="",NA(),EE7)</f>
        <v>-</v>
      </c>
      <c r="EF6" s="35" t="str">
        <f t="shared" ref="EF6:EN6" si="14">IF(EF7="",NA(),EF7)</f>
        <v>-</v>
      </c>
      <c r="EG6" s="35">
        <f t="shared" si="14"/>
        <v>0.09</v>
      </c>
      <c r="EH6" s="35">
        <f t="shared" si="14"/>
        <v>0.18</v>
      </c>
      <c r="EI6" s="35">
        <f t="shared" si="14"/>
        <v>0.3</v>
      </c>
      <c r="EJ6" s="35" t="str">
        <f t="shared" si="14"/>
        <v>-</v>
      </c>
      <c r="EK6" s="35" t="str">
        <f t="shared" si="14"/>
        <v>-</v>
      </c>
      <c r="EL6" s="35">
        <f t="shared" si="14"/>
        <v>0.09</v>
      </c>
      <c r="EM6" s="35">
        <f t="shared" si="14"/>
        <v>0.12</v>
      </c>
      <c r="EN6" s="35">
        <f t="shared" si="14"/>
        <v>0.15</v>
      </c>
      <c r="EO6" s="34" t="str">
        <f>IF(EO7="","",IF(EO7="-","【-】","【"&amp;SUBSTITUTE(TEXT(EO7,"#,##0.00"),"-","△")&amp;"】"))</f>
        <v>【0.30】</v>
      </c>
    </row>
    <row r="7" spans="1:148" s="36" customFormat="1" x14ac:dyDescent="0.15">
      <c r="A7" s="28"/>
      <c r="B7" s="37">
        <v>2020</v>
      </c>
      <c r="C7" s="37">
        <v>252034</v>
      </c>
      <c r="D7" s="37">
        <v>46</v>
      </c>
      <c r="E7" s="37">
        <v>17</v>
      </c>
      <c r="F7" s="37">
        <v>1</v>
      </c>
      <c r="G7" s="37">
        <v>0</v>
      </c>
      <c r="H7" s="37" t="s">
        <v>96</v>
      </c>
      <c r="I7" s="37" t="s">
        <v>97</v>
      </c>
      <c r="J7" s="37" t="s">
        <v>98</v>
      </c>
      <c r="K7" s="37" t="s">
        <v>99</v>
      </c>
      <c r="L7" s="37" t="s">
        <v>100</v>
      </c>
      <c r="M7" s="37" t="s">
        <v>101</v>
      </c>
      <c r="N7" s="38" t="s">
        <v>102</v>
      </c>
      <c r="O7" s="38">
        <v>49.25</v>
      </c>
      <c r="P7" s="38">
        <v>53.85</v>
      </c>
      <c r="Q7" s="38">
        <v>83.21</v>
      </c>
      <c r="R7" s="38">
        <v>2836</v>
      </c>
      <c r="S7" s="38">
        <v>116840</v>
      </c>
      <c r="T7" s="38">
        <v>681.02</v>
      </c>
      <c r="U7" s="38">
        <v>171.57</v>
      </c>
      <c r="V7" s="38">
        <v>62700</v>
      </c>
      <c r="W7" s="38">
        <v>19.489999999999998</v>
      </c>
      <c r="X7" s="38">
        <v>3217.03</v>
      </c>
      <c r="Y7" s="38" t="s">
        <v>102</v>
      </c>
      <c r="Z7" s="38" t="s">
        <v>102</v>
      </c>
      <c r="AA7" s="38">
        <v>109.73</v>
      </c>
      <c r="AB7" s="38">
        <v>109.46</v>
      </c>
      <c r="AC7" s="38">
        <v>110.84</v>
      </c>
      <c r="AD7" s="38" t="s">
        <v>102</v>
      </c>
      <c r="AE7" s="38" t="s">
        <v>102</v>
      </c>
      <c r="AF7" s="38">
        <v>108.43</v>
      </c>
      <c r="AG7" s="38">
        <v>107.15</v>
      </c>
      <c r="AH7" s="38">
        <v>109.91</v>
      </c>
      <c r="AI7" s="38">
        <v>106.67</v>
      </c>
      <c r="AJ7" s="38" t="s">
        <v>102</v>
      </c>
      <c r="AK7" s="38" t="s">
        <v>102</v>
      </c>
      <c r="AL7" s="38">
        <v>0</v>
      </c>
      <c r="AM7" s="38">
        <v>0</v>
      </c>
      <c r="AN7" s="38">
        <v>0</v>
      </c>
      <c r="AO7" s="38" t="s">
        <v>102</v>
      </c>
      <c r="AP7" s="38" t="s">
        <v>102</v>
      </c>
      <c r="AQ7" s="38">
        <v>12.89</v>
      </c>
      <c r="AR7" s="38">
        <v>15.68</v>
      </c>
      <c r="AS7" s="38">
        <v>9.42</v>
      </c>
      <c r="AT7" s="38">
        <v>3.64</v>
      </c>
      <c r="AU7" s="38" t="s">
        <v>102</v>
      </c>
      <c r="AV7" s="38" t="s">
        <v>102</v>
      </c>
      <c r="AW7" s="38">
        <v>48.16</v>
      </c>
      <c r="AX7" s="38">
        <v>32.950000000000003</v>
      </c>
      <c r="AY7" s="38">
        <v>53.77</v>
      </c>
      <c r="AZ7" s="38" t="s">
        <v>102</v>
      </c>
      <c r="BA7" s="38" t="s">
        <v>102</v>
      </c>
      <c r="BB7" s="38">
        <v>54.32</v>
      </c>
      <c r="BC7" s="38">
        <v>46.82</v>
      </c>
      <c r="BD7" s="38">
        <v>47.61</v>
      </c>
      <c r="BE7" s="38">
        <v>67.52</v>
      </c>
      <c r="BF7" s="38" t="s">
        <v>102</v>
      </c>
      <c r="BG7" s="38" t="s">
        <v>102</v>
      </c>
      <c r="BH7" s="38">
        <v>1013.95</v>
      </c>
      <c r="BI7" s="38">
        <v>1052.55</v>
      </c>
      <c r="BJ7" s="38">
        <v>1031.8699999999999</v>
      </c>
      <c r="BK7" s="38" t="s">
        <v>102</v>
      </c>
      <c r="BL7" s="38" t="s">
        <v>102</v>
      </c>
      <c r="BM7" s="38">
        <v>1000.94</v>
      </c>
      <c r="BN7" s="38">
        <v>1028.05</v>
      </c>
      <c r="BO7" s="38">
        <v>1092.22</v>
      </c>
      <c r="BP7" s="38">
        <v>705.21</v>
      </c>
      <c r="BQ7" s="38" t="s">
        <v>102</v>
      </c>
      <c r="BR7" s="38" t="s">
        <v>102</v>
      </c>
      <c r="BS7" s="38">
        <v>99.81</v>
      </c>
      <c r="BT7" s="38">
        <v>99.76</v>
      </c>
      <c r="BU7" s="38">
        <v>99.87</v>
      </c>
      <c r="BV7" s="38" t="s">
        <v>102</v>
      </c>
      <c r="BW7" s="38" t="s">
        <v>102</v>
      </c>
      <c r="BX7" s="38">
        <v>93.77</v>
      </c>
      <c r="BY7" s="38">
        <v>94.73</v>
      </c>
      <c r="BZ7" s="38">
        <v>97.53</v>
      </c>
      <c r="CA7" s="38">
        <v>98.96</v>
      </c>
      <c r="CB7" s="38" t="s">
        <v>102</v>
      </c>
      <c r="CC7" s="38" t="s">
        <v>102</v>
      </c>
      <c r="CD7" s="38">
        <v>157.21</v>
      </c>
      <c r="CE7" s="38">
        <v>156.32</v>
      </c>
      <c r="CF7" s="38">
        <v>154.16</v>
      </c>
      <c r="CG7" s="38" t="s">
        <v>102</v>
      </c>
      <c r="CH7" s="38" t="s">
        <v>102</v>
      </c>
      <c r="CI7" s="38">
        <v>165.57</v>
      </c>
      <c r="CJ7" s="38">
        <v>160.91</v>
      </c>
      <c r="CK7" s="38">
        <v>155.83000000000001</v>
      </c>
      <c r="CL7" s="38">
        <v>134.52000000000001</v>
      </c>
      <c r="CM7" s="38" t="s">
        <v>102</v>
      </c>
      <c r="CN7" s="38" t="s">
        <v>102</v>
      </c>
      <c r="CO7" s="38" t="s">
        <v>102</v>
      </c>
      <c r="CP7" s="38" t="s">
        <v>102</v>
      </c>
      <c r="CQ7" s="38" t="s">
        <v>102</v>
      </c>
      <c r="CR7" s="38" t="s">
        <v>102</v>
      </c>
      <c r="CS7" s="38" t="s">
        <v>102</v>
      </c>
      <c r="CT7" s="38">
        <v>59.19</v>
      </c>
      <c r="CU7" s="38">
        <v>61.4</v>
      </c>
      <c r="CV7" s="38">
        <v>61.51</v>
      </c>
      <c r="CW7" s="38">
        <v>59.57</v>
      </c>
      <c r="CX7" s="38" t="s">
        <v>102</v>
      </c>
      <c r="CY7" s="38" t="s">
        <v>102</v>
      </c>
      <c r="CZ7" s="38">
        <v>95.28</v>
      </c>
      <c r="DA7" s="38">
        <v>95.52</v>
      </c>
      <c r="DB7" s="38">
        <v>95.74</v>
      </c>
      <c r="DC7" s="38" t="s">
        <v>102</v>
      </c>
      <c r="DD7" s="38" t="s">
        <v>102</v>
      </c>
      <c r="DE7" s="38">
        <v>86.66</v>
      </c>
      <c r="DF7" s="38">
        <v>86.28</v>
      </c>
      <c r="DG7" s="38">
        <v>85.82</v>
      </c>
      <c r="DH7" s="38">
        <v>95.57</v>
      </c>
      <c r="DI7" s="38" t="s">
        <v>102</v>
      </c>
      <c r="DJ7" s="38" t="s">
        <v>102</v>
      </c>
      <c r="DK7" s="38">
        <v>35.65</v>
      </c>
      <c r="DL7" s="38">
        <v>37.06</v>
      </c>
      <c r="DM7" s="38">
        <v>38.79</v>
      </c>
      <c r="DN7" s="38" t="s">
        <v>102</v>
      </c>
      <c r="DO7" s="38" t="s">
        <v>102</v>
      </c>
      <c r="DP7" s="38">
        <v>17.350000000000001</v>
      </c>
      <c r="DQ7" s="38">
        <v>17.239999999999998</v>
      </c>
      <c r="DR7" s="38">
        <v>15.29</v>
      </c>
      <c r="DS7" s="38">
        <v>36.520000000000003</v>
      </c>
      <c r="DT7" s="38" t="s">
        <v>102</v>
      </c>
      <c r="DU7" s="38" t="s">
        <v>102</v>
      </c>
      <c r="DV7" s="38">
        <v>0</v>
      </c>
      <c r="DW7" s="38">
        <v>0</v>
      </c>
      <c r="DX7" s="38">
        <v>0</v>
      </c>
      <c r="DY7" s="38" t="s">
        <v>102</v>
      </c>
      <c r="DZ7" s="38" t="s">
        <v>102</v>
      </c>
      <c r="EA7" s="38">
        <v>0.01</v>
      </c>
      <c r="EB7" s="38">
        <v>0.11</v>
      </c>
      <c r="EC7" s="38">
        <v>0.11</v>
      </c>
      <c r="ED7" s="38">
        <v>5.72</v>
      </c>
      <c r="EE7" s="38" t="s">
        <v>102</v>
      </c>
      <c r="EF7" s="38" t="s">
        <v>102</v>
      </c>
      <c r="EG7" s="38">
        <v>0.09</v>
      </c>
      <c r="EH7" s="38">
        <v>0.18</v>
      </c>
      <c r="EI7" s="38">
        <v>0.3</v>
      </c>
      <c r="EJ7" s="38" t="s">
        <v>102</v>
      </c>
      <c r="EK7" s="38" t="s">
        <v>102</v>
      </c>
      <c r="EL7" s="38">
        <v>0.09</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利隆</cp:lastModifiedBy>
  <dcterms:created xsi:type="dcterms:W3CDTF">2021-12-03T07:14:40Z</dcterms:created>
  <dcterms:modified xsi:type="dcterms:W3CDTF">2022-01-07T04:42:29Z</dcterms:modified>
  <cp:category/>
</cp:coreProperties>
</file>