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財政課\28　企業会計関連\R3\【39】【ご確認ください（128(金)〆）】公営企業に係る経営比較分析表（令和２年度決算）の分析等について\02_各課より提出\下水道事業\"/>
    </mc:Choice>
  </mc:AlternateContent>
  <workbookProtection workbookAlgorithmName="SHA-512" workbookHashValue="L6G+pNgwzmt8M12mk75QKwfrrvrNPWHY5TGfyS8qOW2hmUFrVBQ3qEGthzVuKq4z2jgkRXBjex4mkEs7Xnu3Hw==" workbookSaltValue="xh6c+QuFlRIsEV7x/sfG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<sst xmlns="http://schemas.openxmlformats.org/spreadsheetml/2006/main" count="320" uniqueCount="117">
  <si>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</si>
  <si>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</si>
  <si>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</si>
  <si>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</si>
  <si>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</si>
  <si>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</si>
  <si>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</si>
  <si>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</si>
  <si>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</si>
  <si>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</si>
  <si>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</si>
  <si>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</si>
  <si>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</si>
  <si>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</si>
  <si>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</si>
  <si>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</si>
  <si>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</si>
  <si>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</si>
  <si>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</si>
  <si>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</si>
  <si>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</si>
  <si>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</si>
  <si>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</si>
  <si>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</si>
  <si>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</si>
  <si>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</si>
  <si>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</si>
  <si>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</si>
  <si>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</si>
  <si>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</si>
  <si>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</si>
  <si>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</si>
  <si>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</si>
  <si>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</si>
  <si>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</si>
  <si>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</si>
  <si>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</si>
  <si>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</si>
  <si>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</si>
  <si>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</si>
  <si>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</si>
  <si>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</si>
  <si>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</si>
  <si>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</si>
  <si>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</si>
  <si>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</si>
  <si>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</si>
  <si>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</si>
  <si>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</si>
  <si>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</si>
  <si>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</si>
  <si>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</si>
  <si>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</si>
  <si>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</si>
  <si>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</si>
  <si>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</si>
  <si>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</si>
  <si>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</si>
  <si>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</si>
  <si>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</si>
  <si>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</si>
  <si>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</si>
  <si>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</si>
  <si>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</si>
  <si>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</si>
  <si>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</si>
  <si>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</si>
  <si>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</si>
  <si>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</si>
  <si>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</si>
  <si>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</si>
  <si>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</si>
  <si>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</si>
  <si>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</si>
  <si>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</si>
  <si>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</si>
  <si>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</si>
  <si>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</si>
  <si>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</si>
  <si>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</si>
  <si>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</si>
  <si>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</si>
  <si>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</si>
  <si>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</si>
  <si>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</si>
  <si>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</si>
  <si>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</si>
  <si>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</si>
  <si>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</si>
  <si>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</si>
  <si>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</si>
  <si>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</si>
  <si>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</si>
  <si>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</si>
  <si>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</si>
  <si>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</si>
  <si>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</si>
  <si>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</si>
  <si>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</si>
  <si>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</si>
  <si>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</si>
  <si>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</si>
  <si>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</si>
  <si>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</si>
  <si>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</si>
  <si>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</si>
  <si>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</si>
  <si>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</si>
  <si>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</si>
  <si>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</si>
  <si>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</si>
  <si>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</si>
  <si>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</si>
  <si>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</si>
  <si>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法定耐用年数を超える施設がないため、該当はありません。</t>
    <phoneticPr fontId="4"/>
  </si>
  <si>
    <t>　令和2年度から公営企業会計へ移行して初めての決算となるため、令和元年度以前との比較はできない。
　経常収支比率は100％を上回っているものの、資本費平準化債の活用と一般会計繰入金により収支の均衡を保っており、使用料収入により総費用を賄う健全経営を行うには課題が多い。
　未普及地域解消に向けて整備事業をすすめているため、企業債残高対事業規模比率が類似団体平均値を上回っており、この残高の多さが汚水処理原価を引き上げ、経費回収率の悪さの原因となっている。
　水洗化率については類似団体平均値を上回っているが滋賀県全体と比べると低い。公共下水道への接続は、使用料収益に直結することから、引き続き水洗化普及の推進に努めていく。</t>
    <phoneticPr fontId="4"/>
  </si>
  <si>
    <t>　本市は、多くの未整備地域を残しているため、その早期解消に向けて整備事業を継続して行っている。
　令和2年度に策定した「彦根市公共下水道事業・第6期経営計画(令和3年度～令和7年度)」および平成29年度から10か年間の「経営戦略」に基づき、経営基盤を強化するために諸課題への対応、各種指標の適正化を図っていく。
　また、令和2年度から公営企業会計へ移行したことから、今後は、公営企業会計の下で得られる財務諸表による経営状況の把握や経営分析とともに、使用料の見直しについても検証を進める。
　さらに、滋賀県・関係市町と琵琶湖流域下水道東北部処理区関連の不明水対策などにおいて広域的な連携を積極的に進め、経費縮減に努める。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</si>
</sst>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B4-4DCA-8F54-4BBEAD17BE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DBB4-4DCA-8F54-4BBEAD17BE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75-47C9-A65D-BB1653CFE6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CD75-47C9-A65D-BB1653CFE6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88.32</c:v>
                </c:pt>
              </c:numCache>
            </c:numRef>
          </c:val>
          <c:extLst>
            <c:ext xmlns:c16="http://schemas.microsoft.com/office/drawing/2014/chart" uri="{C3380CC4-5D6E-409C-BE32-E72D297353CC}">
              <c16:uniqueId val="{00000000-A9AD-47E5-AFF5-64C26B7B5C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A9AD-47E5-AFF5-64C26B7B5C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101.7</c:v>
                </c:pt>
              </c:numCache>
            </c:numRef>
          </c:val>
          <c:extLst>
            <c:ext xmlns:c16="http://schemas.microsoft.com/office/drawing/2014/chart" uri="{C3380CC4-5D6E-409C-BE32-E72D297353CC}">
              <c16:uniqueId val="{00000000-5136-4839-AEE5-324B97B69D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5136-4839-AEE5-324B97B69D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2.4300000000000002</c:v>
                </c:pt>
              </c:numCache>
            </c:numRef>
          </c:val>
          <c:extLst>
            <c:ext xmlns:c16="http://schemas.microsoft.com/office/drawing/2014/chart" uri="{C3380CC4-5D6E-409C-BE32-E72D297353CC}">
              <c16:uniqueId val="{00000000-1ECD-4194-9DCD-D2A86BB352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ECD-4194-9DCD-D2A86BB352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1D-4B44-BF47-D44F73D10A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81D-4B44-BF47-D44F73D10A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A4-4E5F-B7D9-FBDF0E9CE8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D7A4-4E5F-B7D9-FBDF0E9CE8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83.59</c:v>
                </c:pt>
              </c:numCache>
            </c:numRef>
          </c:val>
          <c:extLst>
            <c:ext xmlns:c16="http://schemas.microsoft.com/office/drawing/2014/chart" uri="{C3380CC4-5D6E-409C-BE32-E72D297353CC}">
              <c16:uniqueId val="{00000000-834B-4E62-A76E-870EC64ED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834B-4E62-A76E-870EC64ED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5239.9799999999996</c:v>
                </c:pt>
              </c:numCache>
            </c:numRef>
          </c:val>
          <c:extLst>
            <c:ext xmlns:c16="http://schemas.microsoft.com/office/drawing/2014/chart" uri="{C3380CC4-5D6E-409C-BE32-E72D297353CC}">
              <c16:uniqueId val="{00000000-DB30-4C13-82F9-A3F0146350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DB30-4C13-82F9-A3F0146350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53.9</c:v>
                </c:pt>
              </c:numCache>
            </c:numRef>
          </c:val>
          <c:extLst>
            <c:ext xmlns:c16="http://schemas.microsoft.com/office/drawing/2014/chart" uri="{C3380CC4-5D6E-409C-BE32-E72D297353CC}">
              <c16:uniqueId val="{00000000-4C01-43A4-87FE-330BD879DF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C01-43A4-87FE-330BD879DF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278.39</c:v>
                </c:pt>
              </c:numCache>
            </c:numRef>
          </c:val>
          <c:extLst>
            <c:ext xmlns:c16="http://schemas.microsoft.com/office/drawing/2014/chart" uri="{C3380CC4-5D6E-409C-BE32-E72D297353CC}">
              <c16:uniqueId val="{00000000-5443-4845-8208-245408CE3B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5443-4845-8208-245408CE3B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彦根市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112546</v>
      </c>
      <c r="AM8" s="51"/>
      <c r="AN8" s="51"/>
      <c r="AO8" s="51"/>
      <c r="AP8" s="51"/>
      <c r="AQ8" s="51"/>
      <c r="AR8" s="51"/>
      <c r="AS8" s="51"/>
      <c r="AT8" s="46">
        <f>データ!T6</f>
        <v>196.87</v>
      </c>
      <c r="AU8" s="46"/>
      <c r="AV8" s="46"/>
      <c r="AW8" s="46"/>
      <c r="AX8" s="46"/>
      <c r="AY8" s="46"/>
      <c r="AZ8" s="46"/>
      <c r="BA8" s="46"/>
      <c r="BB8" s="46">
        <f>データ!U6</f>
        <v>571.67999999999995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36.18</v>
      </c>
      <c r="J10" s="46"/>
      <c r="K10" s="46"/>
      <c r="L10" s="46"/>
      <c r="M10" s="46"/>
      <c r="N10" s="46"/>
      <c r="O10" s="46"/>
      <c r="P10" s="46">
        <f>データ!P6</f>
        <v>6.79</v>
      </c>
      <c r="Q10" s="46"/>
      <c r="R10" s="46"/>
      <c r="S10" s="46"/>
      <c r="T10" s="46"/>
      <c r="U10" s="46"/>
      <c r="V10" s="46"/>
      <c r="W10" s="46">
        <f>データ!Q6</f>
        <v>82.96</v>
      </c>
      <c r="X10" s="46"/>
      <c r="Y10" s="46"/>
      <c r="Z10" s="46"/>
      <c r="AA10" s="46"/>
      <c r="AB10" s="46"/>
      <c r="AC10" s="46"/>
      <c r="AD10" s="51">
        <f>データ!R6</f>
        <v>2894</v>
      </c>
      <c r="AE10" s="51"/>
      <c r="AF10" s="51"/>
      <c r="AG10" s="51"/>
      <c r="AH10" s="51"/>
      <c r="AI10" s="51"/>
      <c r="AJ10" s="51"/>
      <c r="AK10" s="2"/>
      <c r="AL10" s="51">
        <f>データ!V6</f>
        <v>7620</v>
      </c>
      <c r="AM10" s="51"/>
      <c r="AN10" s="51"/>
      <c r="AO10" s="51"/>
      <c r="AP10" s="51"/>
      <c r="AQ10" s="51"/>
      <c r="AR10" s="51"/>
      <c r="AS10" s="51"/>
      <c r="AT10" s="46">
        <f>データ!W6</f>
        <v>3.2</v>
      </c>
      <c r="AU10" s="46"/>
      <c r="AV10" s="46"/>
      <c r="AW10" s="46"/>
      <c r="AX10" s="46"/>
      <c r="AY10" s="46"/>
      <c r="AZ10" s="46"/>
      <c r="BA10" s="46"/>
      <c r="BB10" s="46">
        <f>データ!X6</f>
        <v>2381.25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aD6q9eUKa0+yEogYaDI3vSCVpVLkT8GEOZpycon5jdzhXisxHILH0FmMHdsY0rCcB65bfLb+OI0HjtJ9k69LA==" saltValue="uilbeYgCGXRYkdb+9v465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252026</v>
      </c>
      <c r="D6" s="33">
        <f t="shared" si="3"/>
        <v>46</v>
      </c>
      <c r="E6" s="33">
        <f t="shared" si="3"/>
        <v>17</v>
      </c>
      <c r="F6" s="33">
        <f t="shared" si="3"/>
        <v>4</v>
      </c>
      <c r="G6" s="33">
        <f t="shared" si="3"/>
        <v>0</v>
      </c>
      <c r="H6" s="33" t="str">
        <f t="shared" si="3"/>
        <v>滋賀県　彦根市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36.18</v>
      </c>
      <c r="P6" s="34">
        <f t="shared" si="3"/>
        <v>6.79</v>
      </c>
      <c r="Q6" s="34">
        <f t="shared" si="3"/>
        <v>82.96</v>
      </c>
      <c r="R6" s="34">
        <f t="shared" si="3"/>
        <v>2894</v>
      </c>
      <c r="S6" s="34">
        <f t="shared" si="3"/>
        <v>112546</v>
      </c>
      <c r="T6" s="34">
        <f t="shared" si="3"/>
        <v>196.87</v>
      </c>
      <c r="U6" s="34">
        <f t="shared" si="3"/>
        <v>571.67999999999995</v>
      </c>
      <c r="V6" s="34">
        <f t="shared" si="3"/>
        <v>7620</v>
      </c>
      <c r="W6" s="34">
        <f t="shared" si="3"/>
        <v>3.2</v>
      </c>
      <c r="X6" s="34">
        <f t="shared" si="3"/>
        <v>2381.25</v>
      </c>
      <c r="Y6" s="35" t="str">
        <f>IF(Y7="",NA(),Y7)</f>
        <v>-</v>
      </c>
      <c r="Z6" s="35" t="str">
        <f t="shared" ref="Z6:AH6" si="4">IF(Z7="",NA(),Z7)</f>
        <v>-</v>
      </c>
      <c r="AA6" s="35" t="str">
        <f t="shared" si="4"/>
        <v>-</v>
      </c>
      <c r="AB6" s="35" t="str">
        <f t="shared" si="4"/>
        <v>-</v>
      </c>
      <c r="AC6" s="35">
        <f t="shared" si="4"/>
        <v>101.7</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83.59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5239.9799999999996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53.9</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278.39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88.32</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2.4300000000000002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252026</v>
      </c>
      <c r="D7" s="37">
        <v>46</v>
      </c>
      <c r="E7" s="37">
        <v>17</v>
      </c>
      <c r="F7" s="37">
        <v>4</v>
      </c>
      <c r="G7" s="37">
        <v>0</v>
      </c>
      <c r="H7" s="37" t="s">
        <v>96</v>
      </c>
      <c r="I7" s="37" t="s">
        <v>97</v>
      </c>
      <c r="J7" s="37" t="s">
        <v>98</v>
      </c>
      <c r="K7" s="37" t="s">
        <v>99</v>
      </c>
      <c r="L7" s="37" t="s">
        <v>100</v>
      </c>
      <c r="M7" s="37" t="s">
        <v>101</v>
      </c>
      <c r="N7" s="38" t="s">
        <v>102</v>
      </c>
      <c r="O7" s="38">
        <v>36.18</v>
      </c>
      <c r="P7" s="38">
        <v>6.79</v>
      </c>
      <c r="Q7" s="38">
        <v>82.96</v>
      </c>
      <c r="R7" s="38">
        <v>2894</v>
      </c>
      <c r="S7" s="38">
        <v>112546</v>
      </c>
      <c r="T7" s="38">
        <v>196.87</v>
      </c>
      <c r="U7" s="38">
        <v>571.67999999999995</v>
      </c>
      <c r="V7" s="38">
        <v>7620</v>
      </c>
      <c r="W7" s="38">
        <v>3.2</v>
      </c>
      <c r="X7" s="38">
        <v>2381.25</v>
      </c>
      <c r="Y7" s="38" t="s">
        <v>102</v>
      </c>
      <c r="Z7" s="38" t="s">
        <v>102</v>
      </c>
      <c r="AA7" s="38" t="s">
        <v>102</v>
      </c>
      <c r="AB7" s="38" t="s">
        <v>102</v>
      </c>
      <c r="AC7" s="38">
        <v>101.7</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83.59</v>
      </c>
      <c r="AZ7" s="38" t="s">
        <v>102</v>
      </c>
      <c r="BA7" s="38" t="s">
        <v>102</v>
      </c>
      <c r="BB7" s="38" t="s">
        <v>102</v>
      </c>
      <c r="BC7" s="38" t="s">
        <v>102</v>
      </c>
      <c r="BD7" s="38">
        <v>44.24</v>
      </c>
      <c r="BE7" s="38">
        <v>45.34</v>
      </c>
      <c r="BF7" s="38" t="s">
        <v>102</v>
      </c>
      <c r="BG7" s="38" t="s">
        <v>102</v>
      </c>
      <c r="BH7" s="38" t="s">
        <v>102</v>
      </c>
      <c r="BI7" s="38" t="s">
        <v>102</v>
      </c>
      <c r="BJ7" s="38">
        <v>5239.9799999999996</v>
      </c>
      <c r="BK7" s="38" t="s">
        <v>102</v>
      </c>
      <c r="BL7" s="38" t="s">
        <v>102</v>
      </c>
      <c r="BM7" s="38" t="s">
        <v>102</v>
      </c>
      <c r="BN7" s="38" t="s">
        <v>102</v>
      </c>
      <c r="BO7" s="38">
        <v>1258.43</v>
      </c>
      <c r="BP7" s="38">
        <v>1260.21</v>
      </c>
      <c r="BQ7" s="38" t="s">
        <v>102</v>
      </c>
      <c r="BR7" s="38" t="s">
        <v>102</v>
      </c>
      <c r="BS7" s="38" t="s">
        <v>102</v>
      </c>
      <c r="BT7" s="38" t="s">
        <v>102</v>
      </c>
      <c r="BU7" s="38">
        <v>53.9</v>
      </c>
      <c r="BV7" s="38" t="s">
        <v>102</v>
      </c>
      <c r="BW7" s="38" t="s">
        <v>102</v>
      </c>
      <c r="BX7" s="38" t="s">
        <v>102</v>
      </c>
      <c r="BY7" s="38" t="s">
        <v>102</v>
      </c>
      <c r="BZ7" s="38">
        <v>73.36</v>
      </c>
      <c r="CA7" s="38">
        <v>75.290000000000006</v>
      </c>
      <c r="CB7" s="38" t="s">
        <v>102</v>
      </c>
      <c r="CC7" s="38" t="s">
        <v>102</v>
      </c>
      <c r="CD7" s="38" t="s">
        <v>102</v>
      </c>
      <c r="CE7" s="38" t="s">
        <v>102</v>
      </c>
      <c r="CF7" s="38">
        <v>278.39</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88.32</v>
      </c>
      <c r="DC7" s="38" t="s">
        <v>102</v>
      </c>
      <c r="DD7" s="38" t="s">
        <v>102</v>
      </c>
      <c r="DE7" s="38" t="s">
        <v>102</v>
      </c>
      <c r="DF7" s="38" t="s">
        <v>102</v>
      </c>
      <c r="DG7" s="38">
        <v>84.19</v>
      </c>
      <c r="DH7" s="38">
        <v>84.75</v>
      </c>
      <c r="DI7" s="38" t="s">
        <v>102</v>
      </c>
      <c r="DJ7" s="38" t="s">
        <v>102</v>
      </c>
      <c r="DK7" s="38" t="s">
        <v>102</v>
      </c>
      <c r="DL7" s="38" t="s">
        <v>102</v>
      </c>
      <c r="DM7" s="38">
        <v>2.4300000000000002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浅居 秀規</cp:lastModifiedBy>
  <cp:lastPrinted>2022-01-07T07:09:28Z</cp:lastPrinted>
  <dcterms:created xsi:type="dcterms:W3CDTF">2021-12-03T07:25:19Z</dcterms:created>
  <dcterms:modified xsi:type="dcterms:W3CDTF">2022-01-21T00:26:36Z</dcterms:modified>
  <cp:category/>
</cp:coreProperties>
</file>