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7.R3年度（Ｒ2決算）\回答（コメント入り）\県あて提出（R4.1.26）\"/>
    </mc:Choice>
  </mc:AlternateContent>
  <xr:revisionPtr revIDLastSave="0" documentId="13_ncr:1_{A3E94FB8-90C1-4D7D-B184-A8FBB728DAF5}" xr6:coauthVersionLast="36" xr6:coauthVersionMax="36" xr10:uidLastSave="{00000000-0000-0000-0000-000000000000}"/>
  <workbookProtection workbookAlgorithmName="SHA-512" workbookHashValue="n2+R0rKJlw26u00kN1mIi2zRlnsfstGcRgS5Mx6i0DzIqmb5pgRR3R9N/GvIEUi1O2g4yw1+Ga4Vw7ZZiAQB0w==" workbookSaltValue="wvvlV5JC9IUU60VHop5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E85" i="4"/>
  <c r="AT10" i="4"/>
  <c r="AD10" i="4"/>
  <c r="I10" i="4"/>
  <c r="B10" i="4"/>
  <c r="AT8" i="4"/>
  <c r="AL8" i="4"/>
  <c r="W8" i="4"/>
  <c r="P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<sst xmlns="http://schemas.openxmlformats.org/spreadsheetml/2006/main" count="231" uniqueCount="117">
  <si>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</si>
  <si>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</si>
  <si>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</si>
  <si>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</si>
  <si>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</si>
  <si>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</si>
  <si>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</si>
  <si>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</si>
  <si>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</si>
  <si>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</si>
  <si>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</si>
  <si>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</si>
  <si>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</si>
  <si>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</si>
  <si>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</si>
  <si>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</si>
  <si>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</si>
  <si>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</si>
  <si>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</si>
  <si>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</si>
  <si>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</si>
  <si>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</si>
  <si>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</si>
  <si>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</si>
  <si>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</si>
  <si>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</si>
  <si>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</si>
  <si>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</si>
  <si>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</si>
  <si>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</si>
  <si>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</si>
  <si>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</si>
  <si>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</si>
  <si>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</si>
  <si>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</si>
  <si>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</si>
  <si>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</si>
  <si>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</si>
  <si>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</si>
  <si>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</si>
  <si>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</si>
  <si>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</si>
  <si>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</si>
  <si>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</si>
  <si>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</si>
  <si>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</si>
  <si>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</si>
  <si>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</si>
  <si>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</si>
  <si>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</si>
  <si>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</si>
  <si>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</si>
  <si>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</si>
  <si>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</si>
  <si>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</si>
  <si>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</si>
  <si>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</si>
  <si>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</si>
  <si>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</si>
  <si>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</si>
  <si>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</si>
  <si>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</si>
  <si>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</si>
  <si>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</si>
  <si>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</si>
  <si>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</si>
  <si>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</si>
  <si>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</si>
  <si>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</si>
  <si>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</si>
  <si>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</si>
  <si>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</si>
  <si>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</si>
  <si>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</si>
  <si>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</si>
  <si>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</si>
  <si>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</si>
  <si>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</si>
  <si>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</si>
  <si>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</si>
  <si>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</si>
  <si>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</si>
  <si>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</si>
  <si>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</si>
  <si>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</si>
  <si>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</si>
  <si>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</si>
  <si>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</si>
  <si>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</si>
  <si>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</si>
  <si>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</si>
  <si>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</si>
  <si>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</si>
  <si>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</si>
  <si>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</si>
  <si>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</si>
  <si>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</si>
  <si>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</si>
  <si>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</si>
  <si>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</si>
  <si>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</si>
  <si>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</si>
  <si>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</si>
  <si>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</si>
  <si>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</si>
  <si>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</si>
  <si>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</si>
  <si>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</si>
  <si>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</si>
  <si>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</si>
  <si>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</si>
  <si>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</si>
  <si>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</si>
  <si>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</si>
  <si>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は、100％以上が良い状態である指標ですが、100%を下回っています。また、このことに伴い、累積欠損金が発生しています（＝</t>
    </r>
    <r>
      <rPr>
        <b/>
        <sz val="11"/>
        <color theme="1"/>
        <rFont val="ＭＳ ゴシック"/>
        <family val="3"/>
        <charset val="128"/>
      </rPr>
      <t>②累積欠損金比率</t>
    </r>
    <r>
      <rPr>
        <sz val="11"/>
        <color theme="1"/>
        <rFont val="ＭＳ ゴシック"/>
        <family val="3"/>
        <charset val="128"/>
      </rPr>
      <t>が0%でない状態となる）。さらに、</t>
    </r>
    <r>
      <rPr>
        <b/>
        <sz val="11"/>
        <color theme="1"/>
        <rFont val="ＭＳ ゴシック"/>
        <family val="3"/>
        <charset val="128"/>
      </rPr>
      <t>③流動比率</t>
    </r>
    <r>
      <rPr>
        <sz val="11"/>
        <color theme="1"/>
        <rFont val="ＭＳ ゴシック"/>
        <family val="3"/>
        <charset val="128"/>
      </rPr>
      <t xml:space="preserve">は、100％以上が良い状態である指標ですが、平成29年度から継続的にマイナスとなっています。これらは、ここ数年一般会計からの繰入金が減額されていることによるものです。
</t>
    </r>
    <r>
      <rPr>
        <b/>
        <sz val="11"/>
        <color theme="1"/>
        <rFont val="ＭＳ ゴシック"/>
        <family val="3"/>
        <charset val="128"/>
      </rPr>
      <t>④企業債残高対事業規模比率</t>
    </r>
    <r>
      <rPr>
        <sz val="11"/>
        <color theme="1"/>
        <rFont val="ＭＳ ゴシック"/>
        <family val="3"/>
        <charset val="128"/>
      </rPr>
      <t xml:space="preserve">は、企業債残高の規模を表す指標で、低い方が良い状態です。企業債の発行抑制により減少傾向にありますが、全国平均及び類似都市平均を上回っています。
</t>
    </r>
    <r>
      <rPr>
        <b/>
        <sz val="11"/>
        <color theme="1"/>
        <rFont val="ＭＳ ゴシック"/>
        <family val="3"/>
        <charset val="128"/>
      </rPr>
      <t>⑤経費回収率</t>
    </r>
    <r>
      <rPr>
        <sz val="11"/>
        <color theme="1"/>
        <rFont val="ＭＳ ゴシック"/>
        <family val="3"/>
        <charset val="128"/>
      </rPr>
      <t xml:space="preserve">は、100%以上が良い状態である指標で、全国平均及び類似団体平均を上回りました。
</t>
    </r>
    <r>
      <rPr>
        <b/>
        <sz val="11"/>
        <color theme="1"/>
        <rFont val="ＭＳ ゴシック"/>
        <family val="3"/>
        <charset val="128"/>
      </rPr>
      <t>⑥汚水処理原価</t>
    </r>
    <r>
      <rPr>
        <sz val="11"/>
        <color theme="1"/>
        <rFont val="ＭＳ ゴシック"/>
        <family val="3"/>
        <charset val="128"/>
      </rPr>
      <t xml:space="preserve">は、有収水量1㎥あたりの費用を表す指標で、低い方が良い状態です。全国平均及び類似都市平均を下回っています。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は、高い方が施設の利用状況や規模が良い状態である指標です。全国平均及び類似団体平均を上回っています。
</t>
    </r>
    <r>
      <rPr>
        <b/>
        <sz val="11"/>
        <color theme="1"/>
        <rFont val="ＭＳ ゴシック"/>
        <family val="3"/>
        <charset val="128"/>
      </rPr>
      <t>⑧水洗化率</t>
    </r>
    <r>
      <rPr>
        <sz val="11"/>
        <color theme="1"/>
        <rFont val="ＭＳ ゴシック"/>
        <family val="3"/>
        <charset val="128"/>
      </rPr>
      <t>は、処理区域内人口のうち汚水処理をしている人口の割合を表す指標です。着実に増加しており、全国平均及び類似団体平均を上回っています。</t>
    </r>
    <rPh sb="34" eb="36">
      <t>シタマワ</t>
    </rPh>
    <rPh sb="50" eb="51">
      <t>トモナ</t>
    </rPh>
    <rPh sb="53" eb="55">
      <t>ルイセキ</t>
    </rPh>
    <rPh sb="55" eb="58">
      <t>ケッソンキン</t>
    </rPh>
    <rPh sb="94" eb="96">
      <t>リュウドウ</t>
    </rPh>
    <rPh sb="96" eb="98">
      <t>ヒリツ</t>
    </rPh>
    <rPh sb="104" eb="106">
      <t>イジョウ</t>
    </rPh>
    <rPh sb="107" eb="108">
      <t>ヨ</t>
    </rPh>
    <rPh sb="109" eb="111">
      <t>ジョウタイ</t>
    </rPh>
    <rPh sb="114" eb="116">
      <t>シヒョウ</t>
    </rPh>
    <rPh sb="120" eb="122">
      <t>ヘイセイ</t>
    </rPh>
    <rPh sb="124" eb="125">
      <t>ネン</t>
    </rPh>
    <rPh sb="125" eb="126">
      <t>ド</t>
    </rPh>
    <rPh sb="128" eb="130">
      <t>ケイゾク</t>
    </rPh>
    <rPh sb="130" eb="131">
      <t>テキ</t>
    </rPh>
    <rPh sb="151" eb="153">
      <t>スウネン</t>
    </rPh>
    <rPh sb="153" eb="155">
      <t>イッパン</t>
    </rPh>
    <rPh sb="155" eb="157">
      <t>カイケイ</t>
    </rPh>
    <rPh sb="160" eb="162">
      <t>クリイレ</t>
    </rPh>
    <rPh sb="162" eb="163">
      <t>キン</t>
    </rPh>
    <rPh sb="164" eb="166">
      <t>ゲンガク</t>
    </rPh>
    <rPh sb="224" eb="226">
      <t>キギョウ</t>
    </rPh>
    <rPh sb="226" eb="227">
      <t>サイ</t>
    </rPh>
    <rPh sb="228" eb="230">
      <t>ハッコウ</t>
    </rPh>
    <rPh sb="230" eb="232">
      <t>ヨクセイ</t>
    </rPh>
    <rPh sb="235" eb="237">
      <t>ゲンショウ</t>
    </rPh>
    <rPh sb="237" eb="239">
      <t>ケイコウ</t>
    </rPh>
    <rPh sb="270" eb="272">
      <t>ケイヒ</t>
    </rPh>
    <rPh sb="272" eb="274">
      <t>カイシュウ</t>
    </rPh>
    <rPh sb="274" eb="275">
      <t>リツ</t>
    </rPh>
    <rPh sb="281" eb="283">
      <t>イジョウ</t>
    </rPh>
    <rPh sb="284" eb="285">
      <t>ヨ</t>
    </rPh>
    <rPh sb="286" eb="288">
      <t>ジョウタイ</t>
    </rPh>
    <rPh sb="291" eb="293">
      <t>シヒョウ</t>
    </rPh>
    <rPh sb="295" eb="297">
      <t>ゼンコク</t>
    </rPh>
    <rPh sb="297" eb="299">
      <t>ヘイキン</t>
    </rPh>
    <rPh sb="299" eb="300">
      <t>オヨ</t>
    </rPh>
    <rPh sb="301" eb="303">
      <t>ルイジ</t>
    </rPh>
    <rPh sb="303" eb="305">
      <t>ダンタイ</t>
    </rPh>
    <rPh sb="305" eb="307">
      <t>ヘイキン</t>
    </rPh>
    <rPh sb="308" eb="310">
      <t>ウワマワ</t>
    </rPh>
    <rPh sb="476" eb="478">
      <t>チャクジツ</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</si>
  <si>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資産の老朽化度合を示しています。前年度に比べると若干増加しており、類似団体平均より上回っています。施設としてはまだ新しいため、現状は老朽化対策は実施していませんが、将来的な改築更新を見据え、費用の平準化に努めつつ、計画的かつ効率的な施設の管理を行っていく必要があります。</t>
    </r>
    <rPh sb="41" eb="43">
      <t>シサン</t>
    </rPh>
    <rPh sb="44" eb="46">
      <t>ロウキュウ</t>
    </rPh>
    <rPh sb="46" eb="47">
      <t>カ</t>
    </rPh>
    <rPh sb="47" eb="49">
      <t>ドア</t>
    </rPh>
    <rPh sb="50" eb="51">
      <t>シメ</t>
    </rPh>
    <rPh sb="74" eb="76">
      <t>ルイジ</t>
    </rPh>
    <rPh sb="76" eb="78">
      <t>ダンタイ</t>
    </rPh>
    <rPh sb="78" eb="80">
      <t>ヘイキン</t>
    </rPh>
    <rPh sb="82" eb="84">
      <t>ウワマワ</t>
    </rPh>
    <rPh sb="104" eb="106">
      <t>ゲンジョウ</t>
    </rPh>
    <rPh sb="113" eb="115">
      <t>ジッシ</t>
    </rPh>
    <rPh sb="148" eb="151">
      <t>ケイカクテキ</t>
    </rPh>
    <phoneticPr fontId="4"/>
  </si>
  <si>
    <t>　特定環境保全公共下水道事業とは、市街化区域以外の区域にある下水道のことで、公共下水道事業と一体で下水道事業として運営しており、各々の事業費は、全体の事業費を各種比率で按分して算出しています。
　経営の健全性・効率性について、ここ数年の傾向をみると、前述のとおり本市では一般会計からの繰入金が減額されており、繰入金の措置状況によって指標が大きく変動することから注意が必要です。
　このような中、令和2年度に、中長期的な経営の基本計画である「大津市下水道事業中長期経営計画（経営戦略）」（平成29年度策定）を改定しました。今後は同計画に基づき、お客様に安全で安定した下水道サービスを提供できるよう、持続可能な経営を実施していきます。</t>
    <rPh sb="17" eb="20">
      <t>シガイカ</t>
    </rPh>
    <rPh sb="20" eb="22">
      <t>クイキ</t>
    </rPh>
    <rPh sb="22" eb="24">
      <t>イガイ</t>
    </rPh>
    <rPh sb="25" eb="27">
      <t>クイキ</t>
    </rPh>
    <rPh sb="30" eb="33">
      <t>ゲスイドウ</t>
    </rPh>
    <rPh sb="98" eb="100">
      <t>ケイエイ</t>
    </rPh>
    <rPh sb="101" eb="104">
      <t>ケンゼンセイ</t>
    </rPh>
    <rPh sb="105" eb="107">
      <t>コウリツ</t>
    </rPh>
    <rPh sb="107" eb="108">
      <t>セイ</t>
    </rPh>
    <rPh sb="115" eb="117">
      <t>スウネン</t>
    </rPh>
    <rPh sb="118" eb="120">
      <t>ケイコウ</t>
    </rPh>
    <rPh sb="125" eb="127">
      <t>ゼンジュツ</t>
    </rPh>
    <rPh sb="131" eb="133">
      <t>ホンシ</t>
    </rPh>
    <rPh sb="146" eb="148">
      <t>ゲンガク</t>
    </rPh>
    <rPh sb="154" eb="156">
      <t>クリイレ</t>
    </rPh>
    <rPh sb="156" eb="157">
      <t>キン</t>
    </rPh>
    <rPh sb="158" eb="160">
      <t>ソチ</t>
    </rPh>
    <rPh sb="160" eb="162">
      <t>ジョウキョウ</t>
    </rPh>
    <rPh sb="166" eb="168">
      <t>シヒョウ</t>
    </rPh>
    <rPh sb="169" eb="170">
      <t>オオ</t>
    </rPh>
    <rPh sb="172" eb="174">
      <t>ヘンドウ</t>
    </rPh>
    <rPh sb="180" eb="182">
      <t>チュウイ</t>
    </rPh>
    <rPh sb="183" eb="185">
      <t>ヒツヨウ</t>
    </rPh>
    <rPh sb="260" eb="262">
      <t>コンゴ</t>
    </rPh>
    <rPh sb="263" eb="264">
      <t>ドウ</t>
    </rPh>
    <rPh sb="264" eb="266">
      <t>ケイカク</t>
    </rPh>
    <rPh sb="267" eb="268">
      <t>モト</t>
    </rPh>
    <rPh sb="272" eb="274">
      <t>キャクサマ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</si>
</sst>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E3-450B-AD6A-ADBF70CD4C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3E3-450B-AD6A-ADBF70CD4C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75.05</c:v>
                </c:pt>
                <c:pt idx="1">
                  <c:v>75.94</c:v>
                </c:pt>
                <c:pt idx="2">
                  <c:v>75.02</c:v>
                </c:pt>
                <c:pt idx="3">
                  <c:v>74.489999999999995</c:v>
                </c:pt>
                <c:pt idx="4">
                  <c:v>68.22</c:v>
                </c:pt>
              </c:numCache>
            </c:numRef>
          </c:val>
          <c:extLst>
            <c:ext xmlns:c16="http://schemas.microsoft.com/office/drawing/2014/chart" uri="{C3380CC4-5D6E-409C-BE32-E72D297353CC}">
              <c16:uniqueId val="{00000000-E2D8-4DEE-B663-908BFC2BCE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E2D8-4DEE-B663-908BFC2BCE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91.11</c:v>
                </c:pt>
                <c:pt idx="1">
                  <c:v>92.59</c:v>
                </c:pt>
                <c:pt idx="2">
                  <c:v>95.07</c:v>
                </c:pt>
                <c:pt idx="3">
                  <c:v>96.62</c:v>
                </c:pt>
                <c:pt idx="4">
                  <c:v>97.47</c:v>
                </c:pt>
              </c:numCache>
            </c:numRef>
          </c:val>
          <c:extLst>
            <c:ext xmlns:c16="http://schemas.microsoft.com/office/drawing/2014/chart" uri="{C3380CC4-5D6E-409C-BE32-E72D297353CC}">
              <c16:uniqueId val="{00000000-F685-40B1-8503-9160A826FE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685-40B1-8503-9160A826FE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100.36</c:v>
                </c:pt>
                <c:pt idx="1">
                  <c:v>100.84</c:v>
                </c:pt>
                <c:pt idx="2">
                  <c:v>104.73</c:v>
                </c:pt>
                <c:pt idx="3">
                  <c:v>53.26</c:v>
                </c:pt>
                <c:pt idx="4">
                  <c:v>54.7</c:v>
                </c:pt>
              </c:numCache>
            </c:numRef>
          </c:val>
          <c:extLst>
            <c:ext xmlns:c16="http://schemas.microsoft.com/office/drawing/2014/chart" uri="{C3380CC4-5D6E-409C-BE32-E72D297353CC}">
              <c16:uniqueId val="{00000000-EAD4-43CB-A708-8E74F9EA59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EAD4-43CB-A708-8E74F9EA59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15.83</c:v>
                </c:pt>
                <c:pt idx="1">
                  <c:v>17.690000000000001</c:v>
                </c:pt>
                <c:pt idx="2">
                  <c:v>24.22</c:v>
                </c:pt>
                <c:pt idx="3">
                  <c:v>21.52</c:v>
                </c:pt>
                <c:pt idx="4">
                  <c:v>23.44</c:v>
                </c:pt>
              </c:numCache>
            </c:numRef>
          </c:val>
          <c:extLst>
            <c:ext xmlns:c16="http://schemas.microsoft.com/office/drawing/2014/chart" uri="{C3380CC4-5D6E-409C-BE32-E72D297353CC}">
              <c16:uniqueId val="{00000000-02AE-4BE0-8ECE-B47A564B4D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2AE-4BE0-8ECE-B47A564B4D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4-4C73-B692-96D0DB6D0D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E94-4C73-B692-96D0DB6D0D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quot;-&quot;">
                  <c:v>147.75</c:v>
                </c:pt>
                <c:pt idx="4" formatCode="#,##0.00;&quot;△&quot;#,##0.00;&quot;-&quot;">
                  <c:v>137.62</c:v>
                </c:pt>
              </c:numCache>
            </c:numRef>
          </c:val>
          <c:extLst>
            <c:ext xmlns:c16="http://schemas.microsoft.com/office/drawing/2014/chart" uri="{C3380CC4-5D6E-409C-BE32-E72D297353CC}">
              <c16:uniqueId val="{00000000-D652-49BA-8F56-8F28E0F669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D652-49BA-8F56-8F28E0F669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45.96</c:v>
                </c:pt>
                <c:pt idx="1">
                  <c:v>-61.4</c:v>
                </c:pt>
                <c:pt idx="2">
                  <c:v>-203.6</c:v>
                </c:pt>
                <c:pt idx="3">
                  <c:v>-271.25</c:v>
                </c:pt>
                <c:pt idx="4">
                  <c:v>-384.07</c:v>
                </c:pt>
              </c:numCache>
            </c:numRef>
          </c:val>
          <c:extLst>
            <c:ext xmlns:c16="http://schemas.microsoft.com/office/drawing/2014/chart" uri="{C3380CC4-5D6E-409C-BE32-E72D297353CC}">
              <c16:uniqueId val="{00000000-4F8D-4F7E-B942-0C5E42960E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F8D-4F7E-B942-0C5E42960E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2554.94</c:v>
                </c:pt>
                <c:pt idx="1">
                  <c:v>2410.31</c:v>
                </c:pt>
                <c:pt idx="2">
                  <c:v>2208.2800000000002</c:v>
                </c:pt>
                <c:pt idx="3">
                  <c:v>2399.62</c:v>
                </c:pt>
                <c:pt idx="4">
                  <c:v>1921.5</c:v>
                </c:pt>
              </c:numCache>
            </c:numRef>
          </c:val>
          <c:extLst>
            <c:ext xmlns:c16="http://schemas.microsoft.com/office/drawing/2014/chart" uri="{C3380CC4-5D6E-409C-BE32-E72D297353CC}">
              <c16:uniqueId val="{00000000-D877-43B0-9CC3-8C62F557D7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877-43B0-9CC3-8C62F557D7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105.95</c:v>
                </c:pt>
                <c:pt idx="1">
                  <c:v>108.73</c:v>
                </c:pt>
                <c:pt idx="2">
                  <c:v>107.56</c:v>
                </c:pt>
                <c:pt idx="3">
                  <c:v>116.25</c:v>
                </c:pt>
                <c:pt idx="4">
                  <c:v>126.64</c:v>
                </c:pt>
              </c:numCache>
            </c:numRef>
          </c:val>
          <c:extLst>
            <c:ext xmlns:c16="http://schemas.microsoft.com/office/drawing/2014/chart" uri="{C3380CC4-5D6E-409C-BE32-E72D297353CC}">
              <c16:uniqueId val="{00000000-67D6-490F-B622-C36E687FE0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7D6-490F-B622-C36E687FE0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147.63999999999999</c:v>
                </c:pt>
                <c:pt idx="1">
                  <c:v>173.31</c:v>
                </c:pt>
                <c:pt idx="2">
                  <c:v>176.51</c:v>
                </c:pt>
                <c:pt idx="3">
                  <c:v>164.15</c:v>
                </c:pt>
                <c:pt idx="4">
                  <c:v>149.06</c:v>
                </c:pt>
              </c:numCache>
            </c:numRef>
          </c:val>
          <c:extLst>
            <c:ext xmlns:c16="http://schemas.microsoft.com/office/drawing/2014/chart" uri="{C3380CC4-5D6E-409C-BE32-E72D297353CC}">
              <c16:uniqueId val="{00000000-0DAE-455C-8309-FF5A950584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DAE-455C-8309-FF5A950584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滋賀県　大津市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63">
        <f>データ!S6</f>
        <v>344218</v>
      </c>
      <c r="AM8" s="63"/>
      <c r="AN8" s="63"/>
      <c r="AO8" s="63"/>
      <c r="AP8" s="63"/>
      <c r="AQ8" s="63"/>
      <c r="AR8" s="63"/>
      <c r="AS8" s="63"/>
      <c r="AT8" s="62">
        <f>データ!T6</f>
        <v>464.51</v>
      </c>
      <c r="AU8" s="62"/>
      <c r="AV8" s="62"/>
      <c r="AW8" s="62"/>
      <c r="AX8" s="62"/>
      <c r="AY8" s="62"/>
      <c r="AZ8" s="62"/>
      <c r="BA8" s="62"/>
      <c r="BB8" s="62">
        <f>データ!U6</f>
        <v>741.03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57.43</v>
      </c>
      <c r="J10" s="62"/>
      <c r="K10" s="62"/>
      <c r="L10" s="62"/>
      <c r="M10" s="62"/>
      <c r="N10" s="62"/>
      <c r="O10" s="62"/>
      <c r="P10" s="62">
        <f>データ!P6</f>
        <v>1.52</v>
      </c>
      <c r="Q10" s="62"/>
      <c r="R10" s="62"/>
      <c r="S10" s="62"/>
      <c r="T10" s="62"/>
      <c r="U10" s="62"/>
      <c r="V10" s="62"/>
      <c r="W10" s="62">
        <f>データ!Q6</f>
        <v>83.13</v>
      </c>
      <c r="X10" s="62"/>
      <c r="Y10" s="62"/>
      <c r="Z10" s="62"/>
      <c r="AA10" s="62"/>
      <c r="AB10" s="62"/>
      <c r="AC10" s="62"/>
      <c r="AD10" s="63">
        <f>データ!R6</f>
        <v>2931</v>
      </c>
      <c r="AE10" s="63"/>
      <c r="AF10" s="63"/>
      <c r="AG10" s="63"/>
      <c r="AH10" s="63"/>
      <c r="AI10" s="63"/>
      <c r="AJ10" s="63"/>
      <c r="AK10" s="2"/>
      <c r="AL10" s="63">
        <f>データ!V6</f>
        <v>5208</v>
      </c>
      <c r="AM10" s="63"/>
      <c r="AN10" s="63"/>
      <c r="AO10" s="63"/>
      <c r="AP10" s="63"/>
      <c r="AQ10" s="63"/>
      <c r="AR10" s="63"/>
      <c r="AS10" s="63"/>
      <c r="AT10" s="62">
        <f>データ!W6</f>
        <v>2.44</v>
      </c>
      <c r="AU10" s="62"/>
      <c r="AV10" s="62"/>
      <c r="AW10" s="62"/>
      <c r="AX10" s="62"/>
      <c r="AY10" s="62"/>
      <c r="AZ10" s="62"/>
      <c r="BA10" s="62"/>
      <c r="BB10" s="62">
        <f>データ!X6</f>
        <v>2134.4299999999998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f3+tIILUt9WlT8fneYA71iG5SK+ML4LFcz7kmj0ZeRyQUmiT2QsWo6xBpM8KvO3QQz+Wf7O9NI2t1K8zeOgIw==" saltValue="rrPS0A5pwmvPDB/KPHH/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252018</v>
      </c>
      <c r="D6" s="33">
        <f t="shared" si="3"/>
        <v>46</v>
      </c>
      <c r="E6" s="33">
        <f t="shared" si="3"/>
        <v>17</v>
      </c>
      <c r="F6" s="33">
        <f t="shared" si="3"/>
        <v>4</v>
      </c>
      <c r="G6" s="33">
        <f t="shared" si="3"/>
        <v>0</v>
      </c>
      <c r="H6" s="33" t="str">
        <f t="shared" si="3"/>
        <v>滋賀県　大津市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57.43</v>
      </c>
      <c r="P6" s="34">
        <f t="shared" si="3"/>
        <v>1.52</v>
      </c>
      <c r="Q6" s="34">
        <f t="shared" si="3"/>
        <v>83.13</v>
      </c>
      <c r="R6" s="34">
        <f t="shared" si="3"/>
        <v>2931</v>
      </c>
      <c r="S6" s="34">
        <f t="shared" si="3"/>
        <v>344218</v>
      </c>
      <c r="T6" s="34">
        <f t="shared" si="3"/>
        <v>464.51</v>
      </c>
      <c r="U6" s="34">
        <f t="shared" si="3"/>
        <v>741.03</v>
      </c>
      <c r="V6" s="34">
        <f t="shared" si="3"/>
        <v>5208</v>
      </c>
      <c r="W6" s="34">
        <f t="shared" si="3"/>
        <v>2.44</v>
      </c>
      <c r="X6" s="34">
        <f t="shared" si="3"/>
        <v>2134.4299999999998</v>
      </c>
      <c r="Y6" s="35">
        <f>IF(Y7="",NA(),Y7)</f>
        <v>100.36</v>
      </c>
      <c r="Z6" s="35">
        <f t="shared" ref="Z6:AH6" si="4">IF(Z7="",NA(),Z7)</f>
        <v>100.84</v>
      </c>
      <c r="AA6" s="35">
        <f t="shared" si="4"/>
        <v>104.73</v>
      </c>
      <c r="AB6" s="35">
        <f t="shared" si="4"/>
        <v>53.26</v>
      </c>
      <c r="AC6" s="35">
        <f t="shared" si="4"/>
        <v>54.7</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5">
        <f t="shared" si="5"/>
        <v>147.75</v>
      </c>
      <c r="AN6" s="35">
        <f t="shared" si="5"/>
        <v>137.62</v>
      </c>
      <c r="AO6" s="35">
        <f t="shared" si="5"/>
        <v>110.77</v>
      </c>
      <c r="AP6" s="35">
        <f t="shared" si="5"/>
        <v>109.51</v>
      </c>
      <c r="AQ6" s="35">
        <f t="shared" si="5"/>
        <v>112.88</v>
      </c>
      <c r="AR6" s="35">
        <f t="shared" si="5"/>
        <v>94.97</v>
      </c>
      <c r="AS6" s="35">
        <f t="shared" si="5"/>
        <v>63.96</v>
      </c>
      <c r="AT6" s="34" t="str">
        <f>IF(AT7="","",IF(AT7="-","【-】","【"&amp;SUBSTITUTE(TEXT(AT7,"#,##0.00"),"-","△")&amp;"】"))</f>
        <v>【61.55】</v>
      </c>
      <c r="AU6" s="35">
        <f>IF(AU7="",NA(),AU7)</f>
        <v>45.96</v>
      </c>
      <c r="AV6" s="35">
        <f t="shared" ref="AV6:BD6" si="6">IF(AV7="",NA(),AV7)</f>
        <v>-61.4</v>
      </c>
      <c r="AW6" s="35">
        <f t="shared" si="6"/>
        <v>-203.6</v>
      </c>
      <c r="AX6" s="35">
        <f t="shared" si="6"/>
        <v>-271.25</v>
      </c>
      <c r="AY6" s="35">
        <f t="shared" si="6"/>
        <v>-384.07</v>
      </c>
      <c r="AZ6" s="35">
        <f t="shared" si="6"/>
        <v>46.78</v>
      </c>
      <c r="BA6" s="35">
        <f t="shared" si="6"/>
        <v>47.44</v>
      </c>
      <c r="BB6" s="35">
        <f t="shared" si="6"/>
        <v>49.18</v>
      </c>
      <c r="BC6" s="35">
        <f t="shared" si="6"/>
        <v>47.72</v>
      </c>
      <c r="BD6" s="35">
        <f t="shared" si="6"/>
        <v>44.24</v>
      </c>
      <c r="BE6" s="34" t="str">
        <f>IF(BE7="","",IF(BE7="-","【-】","【"&amp;SUBSTITUTE(TEXT(BE7,"#,##0.00"),"-","△")&amp;"】"))</f>
        <v>【45.34】</v>
      </c>
      <c r="BF6" s="35">
        <f>IF(BF7="",NA(),BF7)</f>
        <v>2554.94</v>
      </c>
      <c r="BG6" s="35">
        <f t="shared" ref="BG6:BO6" si="7">IF(BG7="",NA(),BG7)</f>
        <v>2410.31</v>
      </c>
      <c r="BH6" s="35">
        <f t="shared" si="7"/>
        <v>2208.2800000000002</v>
      </c>
      <c r="BI6" s="35">
        <f t="shared" si="7"/>
        <v>2399.62</v>
      </c>
      <c r="BJ6" s="35">
        <f t="shared" si="7"/>
        <v>1921.5</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105.95</v>
      </c>
      <c r="BR6" s="35">
        <f t="shared" ref="BR6:BZ6" si="8">IF(BR7="",NA(),BR7)</f>
        <v>108.73</v>
      </c>
      <c r="BS6" s="35">
        <f t="shared" si="8"/>
        <v>107.56</v>
      </c>
      <c r="BT6" s="35">
        <f t="shared" si="8"/>
        <v>116.25</v>
      </c>
      <c r="BU6" s="35">
        <f t="shared" si="8"/>
        <v>126.64</v>
      </c>
      <c r="BV6" s="35">
        <f t="shared" si="8"/>
        <v>69.87</v>
      </c>
      <c r="BW6" s="35">
        <f t="shared" si="8"/>
        <v>74.3</v>
      </c>
      <c r="BX6" s="35">
        <f t="shared" si="8"/>
        <v>72.260000000000005</v>
      </c>
      <c r="BY6" s="35">
        <f t="shared" si="8"/>
        <v>71.84</v>
      </c>
      <c r="BZ6" s="35">
        <f t="shared" si="8"/>
        <v>73.36</v>
      </c>
      <c r="CA6" s="34" t="str">
        <f>IF(CA7="","",IF(CA7="-","【-】","【"&amp;SUBSTITUTE(TEXT(CA7,"#,##0.00"),"-","△")&amp;"】"))</f>
        <v>【75.29】</v>
      </c>
      <c r="CB6" s="35">
        <f>IF(CB7="",NA(),CB7)</f>
        <v>147.63999999999999</v>
      </c>
      <c r="CC6" s="35">
        <f t="shared" ref="CC6:CK6" si="9">IF(CC7="",NA(),CC7)</f>
        <v>173.31</v>
      </c>
      <c r="CD6" s="35">
        <f t="shared" si="9"/>
        <v>176.51</v>
      </c>
      <c r="CE6" s="35">
        <f t="shared" si="9"/>
        <v>164.15</v>
      </c>
      <c r="CF6" s="35">
        <f t="shared" si="9"/>
        <v>149.06</v>
      </c>
      <c r="CG6" s="35">
        <f t="shared" si="9"/>
        <v>234.96</v>
      </c>
      <c r="CH6" s="35">
        <f t="shared" si="9"/>
        <v>221.81</v>
      </c>
      <c r="CI6" s="35">
        <f t="shared" si="9"/>
        <v>230.02</v>
      </c>
      <c r="CJ6" s="35">
        <f t="shared" si="9"/>
        <v>228.47</v>
      </c>
      <c r="CK6" s="35">
        <f t="shared" si="9"/>
        <v>224.88</v>
      </c>
      <c r="CL6" s="34" t="str">
        <f>IF(CL7="","",IF(CL7="-","【-】","【"&amp;SUBSTITUTE(TEXT(CL7,"#,##0.00"),"-","△")&amp;"】"))</f>
        <v>【215.41】</v>
      </c>
      <c r="CM6" s="35">
        <f>IF(CM7="",NA(),CM7)</f>
        <v>75.05</v>
      </c>
      <c r="CN6" s="35">
        <f t="shared" ref="CN6:CV6" si="10">IF(CN7="",NA(),CN7)</f>
        <v>75.94</v>
      </c>
      <c r="CO6" s="35">
        <f t="shared" si="10"/>
        <v>75.02</v>
      </c>
      <c r="CP6" s="35">
        <f t="shared" si="10"/>
        <v>74.489999999999995</v>
      </c>
      <c r="CQ6" s="35">
        <f t="shared" si="10"/>
        <v>68.22</v>
      </c>
      <c r="CR6" s="35">
        <f t="shared" si="10"/>
        <v>42.9</v>
      </c>
      <c r="CS6" s="35">
        <f t="shared" si="10"/>
        <v>43.36</v>
      </c>
      <c r="CT6" s="35">
        <f t="shared" si="10"/>
        <v>42.56</v>
      </c>
      <c r="CU6" s="35">
        <f t="shared" si="10"/>
        <v>42.47</v>
      </c>
      <c r="CV6" s="35">
        <f t="shared" si="10"/>
        <v>42.4</v>
      </c>
      <c r="CW6" s="34" t="str">
        <f>IF(CW7="","",IF(CW7="-","【-】","【"&amp;SUBSTITUTE(TEXT(CW7,"#,##0.00"),"-","△")&amp;"】"))</f>
        <v>【42.90】</v>
      </c>
      <c r="CX6" s="35">
        <f>IF(CX7="",NA(),CX7)</f>
        <v>91.11</v>
      </c>
      <c r="CY6" s="35">
        <f t="shared" ref="CY6:DG6" si="11">IF(CY7="",NA(),CY7)</f>
        <v>92.59</v>
      </c>
      <c r="CZ6" s="35">
        <f t="shared" si="11"/>
        <v>95.07</v>
      </c>
      <c r="DA6" s="35">
        <f t="shared" si="11"/>
        <v>96.62</v>
      </c>
      <c r="DB6" s="35">
        <f t="shared" si="11"/>
        <v>97.47</v>
      </c>
      <c r="DC6" s="35">
        <f t="shared" si="11"/>
        <v>83.5</v>
      </c>
      <c r="DD6" s="35">
        <f t="shared" si="11"/>
        <v>83.06</v>
      </c>
      <c r="DE6" s="35">
        <f t="shared" si="11"/>
        <v>83.32</v>
      </c>
      <c r="DF6" s="35">
        <f t="shared" si="11"/>
        <v>83.75</v>
      </c>
      <c r="DG6" s="35">
        <f t="shared" si="11"/>
        <v>84.19</v>
      </c>
      <c r="DH6" s="34" t="str">
        <f>IF(DH7="","",IF(DH7="-","【-】","【"&amp;SUBSTITUTE(TEXT(DH7,"#,##0.00"),"-","△")&amp;"】"))</f>
        <v>【84.75】</v>
      </c>
      <c r="DI6" s="35">
        <f>IF(DI7="",NA(),DI7)</f>
        <v>15.83</v>
      </c>
      <c r="DJ6" s="35">
        <f t="shared" ref="DJ6:DR6" si="12">IF(DJ7="",NA(),DJ7)</f>
        <v>17.690000000000001</v>
      </c>
      <c r="DK6" s="35">
        <f t="shared" si="12"/>
        <v>24.22</v>
      </c>
      <c r="DL6" s="35">
        <f t="shared" si="12"/>
        <v>21.52</v>
      </c>
      <c r="DM6" s="35">
        <f t="shared" si="12"/>
        <v>23.44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252018</v>
      </c>
      <c r="D7" s="37">
        <v>46</v>
      </c>
      <c r="E7" s="37">
        <v>17</v>
      </c>
      <c r="F7" s="37">
        <v>4</v>
      </c>
      <c r="G7" s="37">
        <v>0</v>
      </c>
      <c r="H7" s="37" t="s">
        <v>96</v>
      </c>
      <c r="I7" s="37" t="s">
        <v>97</v>
      </c>
      <c r="J7" s="37" t="s">
        <v>98</v>
      </c>
      <c r="K7" s="37" t="s">
        <v>99</v>
      </c>
      <c r="L7" s="37" t="s">
        <v>100</v>
      </c>
      <c r="M7" s="37" t="s">
        <v>101</v>
      </c>
      <c r="N7" s="38" t="s">
        <v>102</v>
      </c>
      <c r="O7" s="38">
        <v>57.43</v>
      </c>
      <c r="P7" s="38">
        <v>1.52</v>
      </c>
      <c r="Q7" s="38">
        <v>83.13</v>
      </c>
      <c r="R7" s="38">
        <v>2931</v>
      </c>
      <c r="S7" s="38">
        <v>344218</v>
      </c>
      <c r="T7" s="38">
        <v>464.51</v>
      </c>
      <c r="U7" s="38">
        <v>741.03</v>
      </c>
      <c r="V7" s="38">
        <v>5208</v>
      </c>
      <c r="W7" s="38">
        <v>2.44</v>
      </c>
      <c r="X7" s="38">
        <v>2134.4299999999998</v>
      </c>
      <c r="Y7" s="38">
        <v>100.36</v>
      </c>
      <c r="Z7" s="38">
        <v>100.84</v>
      </c>
      <c r="AA7" s="38">
        <v>104.73</v>
      </c>
      <c r="AB7" s="38">
        <v>53.26</v>
      </c>
      <c r="AC7" s="38">
        <v>54.7</v>
      </c>
      <c r="AD7" s="38">
        <v>100.85</v>
      </c>
      <c r="AE7" s="38">
        <v>102.13</v>
      </c>
      <c r="AF7" s="38">
        <v>101.72</v>
      </c>
      <c r="AG7" s="38">
        <v>102.73</v>
      </c>
      <c r="AH7" s="38">
        <v>105.78</v>
      </c>
      <c r="AI7" s="38">
        <v>104.83</v>
      </c>
      <c r="AJ7" s="38">
        <v>0</v>
      </c>
      <c r="AK7" s="38">
        <v>0</v>
      </c>
      <c r="AL7" s="38">
        <v>0</v>
      </c>
      <c r="AM7" s="38">
        <v>147.75</v>
      </c>
      <c r="AN7" s="38">
        <v>137.62</v>
      </c>
      <c r="AO7" s="38">
        <v>110.77</v>
      </c>
      <c r="AP7" s="38">
        <v>109.51</v>
      </c>
      <c r="AQ7" s="38">
        <v>112.88</v>
      </c>
      <c r="AR7" s="38">
        <v>94.97</v>
      </c>
      <c r="AS7" s="38">
        <v>63.96</v>
      </c>
      <c r="AT7" s="38">
        <v>61.55</v>
      </c>
      <c r="AU7" s="38">
        <v>45.96</v>
      </c>
      <c r="AV7" s="38">
        <v>-61.4</v>
      </c>
      <c r="AW7" s="38">
        <v>-203.6</v>
      </c>
      <c r="AX7" s="38">
        <v>-271.25</v>
      </c>
      <c r="AY7" s="38">
        <v>-384.07</v>
      </c>
      <c r="AZ7" s="38">
        <v>46.78</v>
      </c>
      <c r="BA7" s="38">
        <v>47.44</v>
      </c>
      <c r="BB7" s="38">
        <v>49.18</v>
      </c>
      <c r="BC7" s="38">
        <v>47.72</v>
      </c>
      <c r="BD7" s="38">
        <v>44.24</v>
      </c>
      <c r="BE7" s="38">
        <v>45.34</v>
      </c>
      <c r="BF7" s="38">
        <v>2554.94</v>
      </c>
      <c r="BG7" s="38">
        <v>2410.31</v>
      </c>
      <c r="BH7" s="38">
        <v>2208.2800000000002</v>
      </c>
      <c r="BI7" s="38">
        <v>2399.62</v>
      </c>
      <c r="BJ7" s="38">
        <v>1921.5</v>
      </c>
      <c r="BK7" s="38">
        <v>1298.9100000000001</v>
      </c>
      <c r="BL7" s="38">
        <v>1243.71</v>
      </c>
      <c r="BM7" s="38">
        <v>1194.1500000000001</v>
      </c>
      <c r="BN7" s="38">
        <v>1206.79</v>
      </c>
      <c r="BO7" s="38">
        <v>1258.43</v>
      </c>
      <c r="BP7" s="38">
        <v>1260.21</v>
      </c>
      <c r="BQ7" s="38">
        <v>105.95</v>
      </c>
      <c r="BR7" s="38">
        <v>108.73</v>
      </c>
      <c r="BS7" s="38">
        <v>107.56</v>
      </c>
      <c r="BT7" s="38">
        <v>116.25</v>
      </c>
      <c r="BU7" s="38">
        <v>126.64</v>
      </c>
      <c r="BV7" s="38">
        <v>69.87</v>
      </c>
      <c r="BW7" s="38">
        <v>74.3</v>
      </c>
      <c r="BX7" s="38">
        <v>72.260000000000005</v>
      </c>
      <c r="BY7" s="38">
        <v>71.84</v>
      </c>
      <c r="BZ7" s="38">
        <v>73.36</v>
      </c>
      <c r="CA7" s="38">
        <v>75.290000000000006</v>
      </c>
      <c r="CB7" s="38">
        <v>147.63999999999999</v>
      </c>
      <c r="CC7" s="38">
        <v>173.31</v>
      </c>
      <c r="CD7" s="38">
        <v>176.51</v>
      </c>
      <c r="CE7" s="38">
        <v>164.15</v>
      </c>
      <c r="CF7" s="38">
        <v>149.06</v>
      </c>
      <c r="CG7" s="38">
        <v>234.96</v>
      </c>
      <c r="CH7" s="38">
        <v>221.81</v>
      </c>
      <c r="CI7" s="38">
        <v>230.02</v>
      </c>
      <c r="CJ7" s="38">
        <v>228.47</v>
      </c>
      <c r="CK7" s="38">
        <v>224.88</v>
      </c>
      <c r="CL7" s="38">
        <v>215.41</v>
      </c>
      <c r="CM7" s="38">
        <v>75.05</v>
      </c>
      <c r="CN7" s="38">
        <v>75.94</v>
      </c>
      <c r="CO7" s="38">
        <v>75.02</v>
      </c>
      <c r="CP7" s="38">
        <v>74.489999999999995</v>
      </c>
      <c r="CQ7" s="38">
        <v>68.22</v>
      </c>
      <c r="CR7" s="38">
        <v>42.9</v>
      </c>
      <c r="CS7" s="38">
        <v>43.36</v>
      </c>
      <c r="CT7" s="38">
        <v>42.56</v>
      </c>
      <c r="CU7" s="38">
        <v>42.47</v>
      </c>
      <c r="CV7" s="38">
        <v>42.4</v>
      </c>
      <c r="CW7" s="38">
        <v>42.9</v>
      </c>
      <c r="CX7" s="38">
        <v>91.11</v>
      </c>
      <c r="CY7" s="38">
        <v>92.59</v>
      </c>
      <c r="CZ7" s="38">
        <v>95.07</v>
      </c>
      <c r="DA7" s="38">
        <v>96.62</v>
      </c>
      <c r="DB7" s="38">
        <v>97.47</v>
      </c>
      <c r="DC7" s="38">
        <v>83.5</v>
      </c>
      <c r="DD7" s="38">
        <v>83.06</v>
      </c>
      <c r="DE7" s="38">
        <v>83.32</v>
      </c>
      <c r="DF7" s="38">
        <v>83.75</v>
      </c>
      <c r="DG7" s="38">
        <v>84.19</v>
      </c>
      <c r="DH7" s="38">
        <v>84.75</v>
      </c>
      <c r="DI7" s="38">
        <v>15.83</v>
      </c>
      <c r="DJ7" s="38">
        <v>17.690000000000001</v>
      </c>
      <c r="DK7" s="38">
        <v>24.22</v>
      </c>
      <c r="DL7" s="38">
        <v>21.52</v>
      </c>
      <c r="DM7" s="38">
        <v>23.44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2022-01-21T05:43:51Z</cp:lastPrinted>
  <dcterms:created xsi:type="dcterms:W3CDTF">2021-12-03T07:25:18Z</dcterms:created>
  <dcterms:modified xsi:type="dcterms:W3CDTF">2022-01-25T23:31:29Z</dcterms:modified>
  <cp:category/>
</cp:coreProperties>
</file>