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共有情報\地域整備課\上水道\上水道関連\0.経理関係\1上水道\2事務部門\02.各種調査関係\経営比較分析表\R3\"/>
    </mc:Choice>
  </mc:AlternateContent>
  <xr:revisionPtr revIDLastSave="0" documentId="13_ncr:1_{34F113BE-52EA-4D48-BD71-4C065B324373}" xr6:coauthVersionLast="47" xr6:coauthVersionMax="47" xr10:uidLastSave="{00000000-0000-0000-0000-000000000000}"/>
  <workbookProtection workbookAlgorithmName="SHA-512" workbookHashValue="JbcJo3ixUdFFGo+OVyd20OR6017SSvLqxW4F0dPfpK6zFf6hdeBRHqTcGIa3mTt72I/RzwcF6/epSC9fjck4jw==" workbookSaltValue="hUhjrs1SnWPJel4Voob+e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AL10" i="4"/>
  <c r="W10" i="4"/>
  <c r="I10" i="4"/>
  <c r="BB8" i="4"/>
  <c r="AT8" i="4"/>
  <c r="AL8" i="4"/>
  <c r="AD8" i="4"/>
  <c r="W8" i="4"/>
  <c r="P8" i="4"/>
  <c r="I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<sst xmlns="http://schemas.openxmlformats.org/spreadsheetml/2006/main" count="228" uniqueCount="116">
  <si>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</si>
  <si>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</si>
  <si>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</si>
  <si>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</si>
  <si>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</si>
  <si>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</si>
  <si>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</si>
  <si>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</si>
  <si>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</si>
  <si>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</si>
  <si>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</si>
  <si>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</si>
  <si>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</si>
  <si>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</si>
  <si>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</si>
  <si>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</si>
  <si>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</si>
  <si>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</si>
  <si>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</si>
  <si>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</si>
  <si>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</si>
  <si>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</si>
  <si>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</si>
  <si>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</si>
  <si>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</si>
  <si>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</si>
  <si>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</si>
  <si>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</si>
  <si>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</si>
  <si>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</si>
  <si>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</si>
  <si>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</si>
  <si>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</si>
  <si>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</si>
  <si>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</si>
  <si>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</si>
  <si>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</si>
  <si>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</si>
  <si>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</si>
  <si>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</si>
  <si>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</si>
  <si>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</si>
  <si>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</si>
  <si>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</si>
  <si>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</si>
  <si>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</si>
  <si>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</si>
  <si>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</si>
  <si>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</si>
  <si>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</si>
  <si>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</si>
  <si>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</si>
  <si>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</si>
  <si>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</si>
  <si>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</si>
  <si>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</si>
  <si>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</si>
  <si>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</si>
  <si>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</si>
  <si>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</si>
  <si>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</si>
  <si>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</si>
  <si>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</si>
  <si>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</si>
  <si>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</si>
  <si>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</si>
  <si>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</si>
  <si>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</si>
  <si>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</si>
  <si>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</si>
  <si>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</si>
  <si>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</si>
  <si>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</si>
  <si>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</si>
  <si>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</si>
  <si>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</si>
  <si>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</si>
  <si>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</si>
  <si>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</si>
  <si>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</si>
  <si>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</si>
  <si>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</si>
  <si>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</si>
  <si>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</si>
  <si>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</si>
  <si>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</si>
  <si>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</si>
  <si>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</si>
  <si>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</si>
  <si>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</si>
  <si>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</si>
  <si>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</si>
  <si>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</si>
  <si>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</si>
  <si>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</si>
  <si>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</si>
  <si>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</si>
  <si>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</si>
  <si>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</si>
  <si>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</si>
  <si>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</si>
  <si>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</si>
  <si>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</si>
  <si>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</si>
  <si>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</si>
  <si>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</si>
  <si>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</si>
  <si>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</si>
  <si>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</si>
  <si>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</si>
  <si>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</si>
  <si>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</si>
  <si>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</si>
  <si>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順次管路の布設替えを行っているため直近３年はほぼ横ばいとなっている。施設や管路の老朽化について増加していくことが予想されるため、施設や管路を計画的に更新していく必要がある。
③管路更新率
 令和３年度は約１㎞の管路更新を実施しているが、管路延長も長いため更新率としては0.00％未満の結果となっている。しかし、財政状況等を踏まえると当年度に更新できる距離にも限界があるため、今後も計画的な更新に努めて進めていく必要がある。</t>
    <rPh sb="95" eb="97">
      <t>ジュンジ</t>
    </rPh>
    <rPh sb="97" eb="99">
      <t>カンロ</t>
    </rPh>
    <rPh sb="100" eb="103">
      <t>フセツガ</t>
    </rPh>
    <rPh sb="105" eb="106">
      <t>オコナ</t>
    </rPh>
    <rPh sb="112" eb="114">
      <t>チョッキン</t>
    </rPh>
    <rPh sb="115" eb="116">
      <t>ネン</t>
    </rPh>
    <rPh sb="119" eb="120">
      <t>ヨコ</t>
    </rPh>
    <rPh sb="129" eb="131">
      <t>シセツ</t>
    </rPh>
    <rPh sb="132" eb="134">
      <t>カンロ</t>
    </rPh>
    <rPh sb="135" eb="138">
      <t>ロウキュウカ</t>
    </rPh>
    <rPh sb="159" eb="161">
      <t>シセツ</t>
    </rPh>
    <rPh sb="165" eb="168">
      <t>ケイカクテキ</t>
    </rPh>
    <rPh sb="190" eb="192">
      <t>レイワ</t>
    </rPh>
    <rPh sb="193" eb="195">
      <t>ネンド</t>
    </rPh>
    <rPh sb="196" eb="197">
      <t>ヤク</t>
    </rPh>
    <rPh sb="200" eb="202">
      <t>カンロ</t>
    </rPh>
    <rPh sb="202" eb="204">
      <t>コウシン</t>
    </rPh>
    <rPh sb="205" eb="207">
      <t>ジッシ</t>
    </rPh>
    <rPh sb="213" eb="215">
      <t>カンロ</t>
    </rPh>
    <rPh sb="218" eb="219">
      <t>ナガ</t>
    </rPh>
    <rPh sb="222" eb="224">
      <t>コウシン</t>
    </rPh>
    <rPh sb="224" eb="225">
      <t>リツ</t>
    </rPh>
    <rPh sb="234" eb="236">
      <t>ミマン</t>
    </rPh>
    <rPh sb="237" eb="239">
      <t>ケッカ</t>
    </rPh>
    <rPh sb="250" eb="252">
      <t>ザイセイ</t>
    </rPh>
    <rPh sb="252" eb="254">
      <t>ジョウキョウ</t>
    </rPh>
    <rPh sb="254" eb="255">
      <t>トウ</t>
    </rPh>
    <rPh sb="256" eb="257">
      <t>フ</t>
    </rPh>
    <rPh sb="261" eb="264">
      <t>トウネンド</t>
    </rPh>
    <rPh sb="265" eb="267">
      <t>コウシン</t>
    </rPh>
    <rPh sb="270" eb="272">
      <t>キョリ</t>
    </rPh>
    <rPh sb="274" eb="276">
      <t>ゲンカイ</t>
    </rPh>
    <rPh sb="282" eb="284">
      <t>コンゴ</t>
    </rPh>
    <rPh sb="289" eb="291">
      <t>コウシン</t>
    </rPh>
    <rPh sb="292" eb="293">
      <t>ツト</t>
    </rPh>
    <phoneticPr fontId="4"/>
  </si>
  <si>
    <t xml:space="preserve">①経常収支比率
 料金改定や経費削減を行ったことで近年は黒字を維持することができている。今後は、施設更新に多額の費用を予定しているため、さらなる経費削減に努める必要がある。
②累積欠損金比率
　欠損金は生じていないことから健全な経営状況である。
③流動比率
 流動資産および流動負債ともに増加したため、比率に大きな変化はなかった。現金の流動資産も増加してきており問題はない。
④企業債残高対給水収益比率
　近年の施設の大規模改修等で企業債の借入が増大したことで平均値を上回っている状況である。今後は、企業債残高を減少させるためも工事規模と借入のバランスについて検討していく必要がある。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有収率が減少傾向であったが、老朽管更新を進めてきたことで改善に向かいつつある。
</t>
    <rPh sb="9" eb="13">
      <t>リョウキンカイテイ</t>
    </rPh>
    <rPh sb="14" eb="16">
      <t>ケイヒ</t>
    </rPh>
    <rPh sb="16" eb="18">
      <t>サクゲン</t>
    </rPh>
    <rPh sb="19" eb="20">
      <t>オコナ</t>
    </rPh>
    <rPh sb="25" eb="27">
      <t>キンネン</t>
    </rPh>
    <rPh sb="28" eb="30">
      <t>クロジ</t>
    </rPh>
    <rPh sb="31" eb="33">
      <t>イジ</t>
    </rPh>
    <rPh sb="44" eb="46">
      <t>コンゴ</t>
    </rPh>
    <rPh sb="132" eb="134">
      <t>シサン</t>
    </rPh>
    <rPh sb="137" eb="139">
      <t>リュウドウ</t>
    </rPh>
    <rPh sb="139" eb="141">
      <t>フサイ</t>
    </rPh>
    <rPh sb="144" eb="146">
      <t>ゾウカ</t>
    </rPh>
    <rPh sb="154" eb="155">
      <t>オオ</t>
    </rPh>
    <rPh sb="157" eb="159">
      <t>ヘンカ</t>
    </rPh>
    <rPh sb="173" eb="175">
      <t>ゾウカ</t>
    </rPh>
    <rPh sb="203" eb="205">
      <t>キンネン</t>
    </rPh>
    <rPh sb="206" eb="208">
      <t>シセツ</t>
    </rPh>
    <rPh sb="209" eb="212">
      <t>ダイキボ</t>
    </rPh>
    <rPh sb="212" eb="214">
      <t>カイシュウ</t>
    </rPh>
    <rPh sb="214" eb="215">
      <t>トウ</t>
    </rPh>
    <rPh sb="216" eb="219">
      <t>キギョウサイ</t>
    </rPh>
    <rPh sb="220" eb="222">
      <t>カリイレ</t>
    </rPh>
    <rPh sb="223" eb="225">
      <t>ゾウダイ</t>
    </rPh>
    <rPh sb="230" eb="232">
      <t>ヘイキン</t>
    </rPh>
    <rPh sb="232" eb="233">
      <t>チ</t>
    </rPh>
    <rPh sb="234" eb="236">
      <t>ウワマワ</t>
    </rPh>
    <rPh sb="240" eb="242">
      <t>ジョウキョウ</t>
    </rPh>
    <rPh sb="246" eb="248">
      <t>コンゴ</t>
    </rPh>
    <rPh sb="250" eb="253">
      <t>キギョウサイ</t>
    </rPh>
    <rPh sb="253" eb="255">
      <t>ザンダカ</t>
    </rPh>
    <rPh sb="256" eb="258">
      <t>ゲンショウ</t>
    </rPh>
    <rPh sb="264" eb="268">
      <t>コウジキボ</t>
    </rPh>
    <rPh sb="269" eb="271">
      <t>カリイレ</t>
    </rPh>
    <rPh sb="280" eb="282">
      <t>ケントウ</t>
    </rPh>
    <rPh sb="286" eb="288">
      <t>ヒツヨウ</t>
    </rPh>
    <rPh sb="476" eb="477">
      <t>スス</t>
    </rPh>
    <rPh sb="484" eb="486">
      <t>カイゼン</t>
    </rPh>
    <rPh sb="487" eb="488">
      <t>ム</t>
    </rPh>
    <phoneticPr fontId="4"/>
  </si>
  <si>
    <t>　本町の水道事業においては、料金改定や一般会計からの繰入等により黒字会計を維持することが出来ている。しかし、平均値に比べ有形固定資産減価償却率は低いが、老朽化してる浄水場や配水池を多く抱えているのが現状である。今後施設の改修を行う際には多額の費用を要するため企業債で賄う必要があるが本町は類似団体に比べて企業債残高対給水収益比率が高いためこれ以上大幅な借入を行うと今後の事業経営が圧迫される可能性がある。
　現在は大規模な投資に備え維持管理費用の削減といった経営改善や経営戦略等を用いた計画的な設備投資を進めていくことで資金の確保を行っている。しかし、今後の人口減少等を見据えた施設の統廃合やダウンサイジングの検討を考えていく必要がある。</t>
    <rPh sb="1" eb="2">
      <t>ホン</t>
    </rPh>
    <rPh sb="2" eb="3">
      <t>チョウ</t>
    </rPh>
    <rPh sb="4" eb="6">
      <t>スイドウ</t>
    </rPh>
    <rPh sb="6" eb="8">
      <t>ジギョウ</t>
    </rPh>
    <rPh sb="14" eb="18">
      <t>リョウキンカイテイ</t>
    </rPh>
    <rPh sb="19" eb="21">
      <t>イッパン</t>
    </rPh>
    <rPh sb="21" eb="23">
      <t>カイケイ</t>
    </rPh>
    <rPh sb="26" eb="28">
      <t>クリイレ</t>
    </rPh>
    <rPh sb="28" eb="29">
      <t>トウ</t>
    </rPh>
    <rPh sb="32" eb="36">
      <t>クロジカイケイ</t>
    </rPh>
    <rPh sb="37" eb="39">
      <t>イジ</t>
    </rPh>
    <rPh sb="44" eb="46">
      <t>デキ</t>
    </rPh>
    <rPh sb="54" eb="56">
      <t>ヘイキン</t>
    </rPh>
    <rPh sb="56" eb="57">
      <t>チ</t>
    </rPh>
    <rPh sb="58" eb="59">
      <t>クラ</t>
    </rPh>
    <rPh sb="60" eb="62">
      <t>ユウケイ</t>
    </rPh>
    <rPh sb="62" eb="66">
      <t>コテイシサン</t>
    </rPh>
    <rPh sb="66" eb="68">
      <t>ゲンカ</t>
    </rPh>
    <rPh sb="68" eb="71">
      <t>ショウキャクリツ</t>
    </rPh>
    <rPh sb="72" eb="73">
      <t>ヒク</t>
    </rPh>
    <rPh sb="76" eb="79">
      <t>ロウキュウカ</t>
    </rPh>
    <rPh sb="82" eb="85">
      <t>ジョウスイジョウ</t>
    </rPh>
    <rPh sb="86" eb="89">
      <t>ハイスイチ</t>
    </rPh>
    <rPh sb="90" eb="91">
      <t>オオ</t>
    </rPh>
    <rPh sb="92" eb="93">
      <t>カカ</t>
    </rPh>
    <rPh sb="99" eb="101">
      <t>ゲンジョウ</t>
    </rPh>
    <rPh sb="105" eb="107">
      <t>コンゴ</t>
    </rPh>
    <rPh sb="107" eb="108">
      <t>ヨウ</t>
    </rPh>
    <rPh sb="120" eb="121">
      <t>マカナ</t>
    </rPh>
    <rPh sb="122" eb="124">
      <t>ヒツヨウ</t>
    </rPh>
    <rPh sb="130" eb="132">
      <t>ホンチョウ</t>
    </rPh>
    <rPh sb="133" eb="135">
      <t>ルイジ</t>
    </rPh>
    <rPh sb="135" eb="137">
      <t>ダンタイ</t>
    </rPh>
    <rPh sb="138" eb="139">
      <t>クラ</t>
    </rPh>
    <rPh sb="152" eb="153">
      <t>タカ</t>
    </rPh>
    <rPh sb="158" eb="160">
      <t>イジョウ</t>
    </rPh>
    <rPh sb="160" eb="162">
      <t>オオハバ</t>
    </rPh>
    <rPh sb="163" eb="165">
      <t>カリイレ</t>
    </rPh>
    <rPh sb="166" eb="167">
      <t>オコナ</t>
    </rPh>
    <rPh sb="169" eb="171">
      <t>コンゴ</t>
    </rPh>
    <rPh sb="172" eb="174">
      <t>ジギョウ</t>
    </rPh>
    <rPh sb="174" eb="176">
      <t>ケイエイ</t>
    </rPh>
    <rPh sb="177" eb="179">
      <t>アッパク</t>
    </rPh>
    <rPh sb="182" eb="185">
      <t>カノウセイ</t>
    </rPh>
    <rPh sb="193" eb="195">
      <t>ゲンザイ</t>
    </rPh>
    <rPh sb="196" eb="199">
      <t>ダイキボ</t>
    </rPh>
    <rPh sb="201" eb="202">
      <t>ソナ</t>
    </rPh>
    <rPh sb="203" eb="208">
      <t>イジカンリヒ</t>
    </rPh>
    <rPh sb="208" eb="209">
      <t>ヨウ</t>
    </rPh>
    <rPh sb="210" eb="212">
      <t>サクゲン</t>
    </rPh>
    <rPh sb="216" eb="218">
      <t>ケイエイ</t>
    </rPh>
    <rPh sb="218" eb="220">
      <t>カイゼン</t>
    </rPh>
    <rPh sb="221" eb="223">
      <t>スイドウ</t>
    </rPh>
    <rPh sb="228" eb="230">
      <t>ケイエイ</t>
    </rPh>
    <rPh sb="230" eb="232">
      <t>センリャク</t>
    </rPh>
    <rPh sb="233" eb="234">
      <t>モト</t>
    </rPh>
    <rPh sb="234" eb="236">
      <t>トウシ</t>
    </rPh>
    <rPh sb="237" eb="238">
      <t>スス</t>
    </rPh>
    <rPh sb="238" eb="239">
      <t>トウ</t>
    </rPh>
    <rPh sb="240" eb="241">
      <t>モチ</t>
    </rPh>
    <rPh sb="247" eb="249">
      <t>シキン</t>
    </rPh>
    <rPh sb="250" eb="252">
      <t>カクホ</t>
    </rPh>
    <rPh sb="253" eb="254">
      <t>オコナ</t>
    </rPh>
    <rPh sb="264" eb="266">
      <t>コンゴ</t>
    </rPh>
    <rPh sb="272" eb="274">
      <t>ミス</t>
    </rPh>
    <rPh sb="276" eb="278">
      <t>シセツ</t>
    </rPh>
    <rPh sb="279" eb="282">
      <t>トウハイゴウ</t>
    </rPh>
    <rPh sb="292" eb="294">
      <t>ケントウ</t>
    </rPh>
    <rPh sb="295" eb="296">
      <t>カンガ</t>
    </rPh>
    <rPh sb="300" eb="3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</si>
</sst>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1.1100000000000001</c:v>
                </c:pt>
                <c:pt idx="1">
                  <c:v>0.49</c:v>
                </c:pt>
                <c:pt idx="2">
                  <c:v>0.96</c:v>
                </c:pt>
                <c:pt idx="3" formatCode="#,##0.00;&quot;△&quot;#,##0.00">
                  <c:v>0</c:v>
                </c:pt>
                <c:pt idx="4" formatCode="#,##0.00;&quot;△&quot;#,##0.00">
                  <c:v>0</c:v>
                </c:pt>
              </c:numCache>
            </c:numRef>
          </c:val>
          <c:extLst>
            <c:ext xmlns:c16="http://schemas.microsoft.com/office/drawing/2014/chart" uri="{C3380CC4-5D6E-409C-BE32-E72D297353CC}">
              <c16:uniqueId val="{00000000-41C0-4E28-9F0D-91C5A70219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1C0-4E28-9F0D-91C5A70219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56.66</c:v>
                </c:pt>
                <c:pt idx="1">
                  <c:v>55.85</c:v>
                </c:pt>
                <c:pt idx="2">
                  <c:v>57.8</c:v>
                </c:pt>
                <c:pt idx="3">
                  <c:v>57.59</c:v>
                </c:pt>
                <c:pt idx="4">
                  <c:v>58.2</c:v>
                </c:pt>
              </c:numCache>
            </c:numRef>
          </c:val>
          <c:extLst>
            <c:ext xmlns:c16="http://schemas.microsoft.com/office/drawing/2014/chart" uri="{C3380CC4-5D6E-409C-BE32-E72D297353CC}">
              <c16:uniqueId val="{00000000-1130-47E8-BC19-924CFF8ACD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130-47E8-BC19-924CFF8ACD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86.18</c:v>
                </c:pt>
                <c:pt idx="1">
                  <c:v>87.5</c:v>
                </c:pt>
                <c:pt idx="2">
                  <c:v>85.4</c:v>
                </c:pt>
                <c:pt idx="3">
                  <c:v>81.94</c:v>
                </c:pt>
                <c:pt idx="4">
                  <c:v>83.18</c:v>
                </c:pt>
              </c:numCache>
            </c:numRef>
          </c:val>
          <c:extLst>
            <c:ext xmlns:c16="http://schemas.microsoft.com/office/drawing/2014/chart" uri="{C3380CC4-5D6E-409C-BE32-E72D297353CC}">
              <c16:uniqueId val="{00000000-78F4-4C4D-AC37-E9BD13C732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8F4-4C4D-AC37-E9BD13C732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105.97</c:v>
                </c:pt>
                <c:pt idx="1">
                  <c:v>99.64</c:v>
                </c:pt>
                <c:pt idx="2">
                  <c:v>115.42</c:v>
                </c:pt>
                <c:pt idx="3">
                  <c:v>121.03</c:v>
                </c:pt>
                <c:pt idx="4">
                  <c:v>124.98</c:v>
                </c:pt>
              </c:numCache>
            </c:numRef>
          </c:val>
          <c:extLst>
            <c:ext xmlns:c16="http://schemas.microsoft.com/office/drawing/2014/chart" uri="{C3380CC4-5D6E-409C-BE32-E72D297353CC}">
              <c16:uniqueId val="{00000000-A3BE-4489-9FA0-D6AD3DF227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A3BE-4489-9FA0-D6AD3DF227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28.23</c:v>
                </c:pt>
                <c:pt idx="1">
                  <c:v>29.42</c:v>
                </c:pt>
                <c:pt idx="2">
                  <c:v>31.28</c:v>
                </c:pt>
                <c:pt idx="3">
                  <c:v>32.96</c:v>
                </c:pt>
                <c:pt idx="4">
                  <c:v>34.72</c:v>
                </c:pt>
              </c:numCache>
            </c:numRef>
          </c:val>
          <c:extLst>
            <c:ext xmlns:c16="http://schemas.microsoft.com/office/drawing/2014/chart" uri="{C3380CC4-5D6E-409C-BE32-E72D297353CC}">
              <c16:uniqueId val="{00000000-0C3F-447E-8B97-D0C57D2CA3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0C3F-447E-8B97-D0C57D2CA3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8.2200000000000006</c:v>
                </c:pt>
                <c:pt idx="1">
                  <c:v>10.47</c:v>
                </c:pt>
                <c:pt idx="2">
                  <c:v>10.36</c:v>
                </c:pt>
                <c:pt idx="3">
                  <c:v>10.3</c:v>
                </c:pt>
                <c:pt idx="4">
                  <c:v>11.33</c:v>
                </c:pt>
              </c:numCache>
            </c:numRef>
          </c:val>
          <c:extLst>
            <c:ext xmlns:c16="http://schemas.microsoft.com/office/drawing/2014/chart" uri="{C3380CC4-5D6E-409C-BE32-E72D297353CC}">
              <c16:uniqueId val="{00000000-A765-4157-81DC-9351806C5C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765-4157-81DC-9351806C5C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9-4924-A328-83DFEB972F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B59-4924-A328-83DFEB972F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371.35</c:v>
                </c:pt>
                <c:pt idx="1">
                  <c:v>325.27999999999997</c:v>
                </c:pt>
                <c:pt idx="2">
                  <c:v>419.13</c:v>
                </c:pt>
                <c:pt idx="3">
                  <c:v>445.15</c:v>
                </c:pt>
                <c:pt idx="4">
                  <c:v>457.27</c:v>
                </c:pt>
              </c:numCache>
            </c:numRef>
          </c:val>
          <c:extLst>
            <c:ext xmlns:c16="http://schemas.microsoft.com/office/drawing/2014/chart" uri="{C3380CC4-5D6E-409C-BE32-E72D297353CC}">
              <c16:uniqueId val="{00000000-269B-43A3-92B4-DE2E5878A8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269B-43A3-92B4-DE2E5878A8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1210.6400000000001</c:v>
                </c:pt>
                <c:pt idx="1">
                  <c:v>1189.4100000000001</c:v>
                </c:pt>
                <c:pt idx="2">
                  <c:v>1152.1099999999999</c:v>
                </c:pt>
                <c:pt idx="3">
                  <c:v>1188.19</c:v>
                </c:pt>
                <c:pt idx="4">
                  <c:v>1124.6300000000001</c:v>
                </c:pt>
              </c:numCache>
            </c:numRef>
          </c:val>
          <c:extLst>
            <c:ext xmlns:c16="http://schemas.microsoft.com/office/drawing/2014/chart" uri="{C3380CC4-5D6E-409C-BE32-E72D297353CC}">
              <c16:uniqueId val="{00000000-474F-4FB6-A8FF-727DCF63D6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74F-4FB6-A8FF-727DCF63D6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93.49</c:v>
                </c:pt>
                <c:pt idx="1">
                  <c:v>83.45</c:v>
                </c:pt>
                <c:pt idx="2">
                  <c:v>89.47</c:v>
                </c:pt>
                <c:pt idx="3">
                  <c:v>91.84</c:v>
                </c:pt>
                <c:pt idx="4">
                  <c:v>94.68</c:v>
                </c:pt>
              </c:numCache>
            </c:numRef>
          </c:val>
          <c:extLst>
            <c:ext xmlns:c16="http://schemas.microsoft.com/office/drawing/2014/chart" uri="{C3380CC4-5D6E-409C-BE32-E72D297353CC}">
              <c16:uniqueId val="{00000000-8535-465C-9B29-D8D046900C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8535-465C-9B29-D8D046900C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188.37</c:v>
                </c:pt>
                <c:pt idx="1">
                  <c:v>211.23</c:v>
                </c:pt>
                <c:pt idx="2">
                  <c:v>197.03</c:v>
                </c:pt>
                <c:pt idx="3">
                  <c:v>191.95</c:v>
                </c:pt>
                <c:pt idx="4">
                  <c:v>186.39</c:v>
                </c:pt>
              </c:numCache>
            </c:numRef>
          </c:val>
          <c:extLst>
            <c:ext xmlns:c16="http://schemas.microsoft.com/office/drawing/2014/chart" uri="{C3380CC4-5D6E-409C-BE32-E72D297353CC}">
              <c16:uniqueId val="{00000000-1330-4496-9BC9-D74021AB7D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1330-4496-9BC9-D74021AB7D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4" zoomScaleNormal="10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多賀町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7527</v>
      </c>
      <c r="AM8" s="45"/>
      <c r="AN8" s="45"/>
      <c r="AO8" s="45"/>
      <c r="AP8" s="45"/>
      <c r="AQ8" s="45"/>
      <c r="AR8" s="45"/>
      <c r="AS8" s="45"/>
      <c r="AT8" s="46">
        <f>データ!$S$6</f>
        <v>135.77000000000001</v>
      </c>
      <c r="AU8" s="47"/>
      <c r="AV8" s="47"/>
      <c r="AW8" s="47"/>
      <c r="AX8" s="47"/>
      <c r="AY8" s="47"/>
      <c r="AZ8" s="47"/>
      <c r="BA8" s="47"/>
      <c r="BB8" s="48">
        <f>データ!$T$6</f>
        <v>55.44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51.03</v>
      </c>
      <c r="J10" s="47"/>
      <c r="K10" s="47"/>
      <c r="L10" s="47"/>
      <c r="M10" s="47"/>
      <c r="N10" s="47"/>
      <c r="O10" s="81"/>
      <c r="P10" s="48">
        <f>データ!$P$6</f>
        <v>99.6</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7486</v>
      </c>
      <c r="AM10" s="45"/>
      <c r="AN10" s="45"/>
      <c r="AO10" s="45"/>
      <c r="AP10" s="45"/>
      <c r="AQ10" s="45"/>
      <c r="AR10" s="45"/>
      <c r="AS10" s="45"/>
      <c r="AT10" s="46">
        <f>データ!$V$6</f>
        <v>62.3</v>
      </c>
      <c r="AU10" s="47"/>
      <c r="AV10" s="47"/>
      <c r="AW10" s="47"/>
      <c r="AX10" s="47"/>
      <c r="AY10" s="47"/>
      <c r="AZ10" s="47"/>
      <c r="BA10" s="47"/>
      <c r="BB10" s="48">
        <f>データ!$W$6</f>
        <v>120.16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4.4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4.4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4.4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4.4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4.4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4.4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4.4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4.4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4.4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4.4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4.4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4.4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4.4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4.4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4.4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4.4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4.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4.4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4.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4.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4.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4.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4.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4.4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4.4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4.4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4.4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4.4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4.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VtQq2hEONhtvx0TYCV/LFFWvbQ8DSutUlTGxcWEm/sGmZRKaSdR8RYSlSz6XrHqoAaDy/34oQJEamsFw6/dZg==" saltValue="kcBmErJ9rlDvzmPJhsRX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254436</v>
      </c>
      <c r="D6" s="20">
        <f t="shared" si="3"/>
        <v>46</v>
      </c>
      <c r="E6" s="20">
        <f t="shared" si="3"/>
        <v>1</v>
      </c>
      <c r="F6" s="20">
        <f t="shared" si="3"/>
        <v>0</v>
      </c>
      <c r="G6" s="20">
        <f t="shared" si="3"/>
        <v>1</v>
      </c>
      <c r="H6" s="20" t="str">
        <f t="shared" si="3"/>
        <v>滋賀県　多賀町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51.03</v>
      </c>
      <c r="P6" s="21">
        <f t="shared" si="3"/>
        <v>99.6</v>
      </c>
      <c r="Q6" s="21">
        <f t="shared" si="3"/>
        <v>3410</v>
      </c>
      <c r="R6" s="21">
        <f t="shared" si="3"/>
        <v>7527</v>
      </c>
      <c r="S6" s="21">
        <f t="shared" si="3"/>
        <v>135.77000000000001</v>
      </c>
      <c r="T6" s="21">
        <f t="shared" si="3"/>
        <v>55.44</v>
      </c>
      <c r="U6" s="21">
        <f t="shared" si="3"/>
        <v>7486</v>
      </c>
      <c r="V6" s="21">
        <f t="shared" si="3"/>
        <v>62.3</v>
      </c>
      <c r="W6" s="21">
        <f t="shared" si="3"/>
        <v>120.16</v>
      </c>
      <c r="X6" s="22">
        <f>IF(X7="",NA(),X7)</f>
        <v>105.97</v>
      </c>
      <c r="Y6" s="22">
        <f t="shared" ref="Y6:AG6" si="4">IF(Y7="",NA(),Y7)</f>
        <v>99.64</v>
      </c>
      <c r="Z6" s="22">
        <f t="shared" si="4"/>
        <v>115.42</v>
      </c>
      <c r="AA6" s="22">
        <f t="shared" si="4"/>
        <v>121.03</v>
      </c>
      <c r="AB6" s="22">
        <f t="shared" si="4"/>
        <v>124.98</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371.35</v>
      </c>
      <c r="AU6" s="22">
        <f t="shared" ref="AU6:BC6" si="6">IF(AU7="",NA(),AU7)</f>
        <v>325.27999999999997</v>
      </c>
      <c r="AV6" s="22">
        <f t="shared" si="6"/>
        <v>419.13</v>
      </c>
      <c r="AW6" s="22">
        <f t="shared" si="6"/>
        <v>445.15</v>
      </c>
      <c r="AX6" s="22">
        <f t="shared" si="6"/>
        <v>457.27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1210.6400000000001</v>
      </c>
      <c r="BF6" s="22">
        <f t="shared" ref="BF6:BN6" si="7">IF(BF7="",NA(),BF7)</f>
        <v>1189.4100000000001</v>
      </c>
      <c r="BG6" s="22">
        <f t="shared" si="7"/>
        <v>1152.1099999999999</v>
      </c>
      <c r="BH6" s="22">
        <f t="shared" si="7"/>
        <v>1188.19</v>
      </c>
      <c r="BI6" s="22">
        <f t="shared" si="7"/>
        <v>1124.6300000000001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93.49</v>
      </c>
      <c r="BQ6" s="22">
        <f t="shared" ref="BQ6:BY6" si="8">IF(BQ7="",NA(),BQ7)</f>
        <v>83.45</v>
      </c>
      <c r="BR6" s="22">
        <f t="shared" si="8"/>
        <v>89.47</v>
      </c>
      <c r="BS6" s="22">
        <f t="shared" si="8"/>
        <v>91.84</v>
      </c>
      <c r="BT6" s="22">
        <f t="shared" si="8"/>
        <v>94.68</v>
      </c>
      <c r="BU6" s="22">
        <f t="shared" si="8"/>
        <v>87.51</v>
      </c>
      <c r="BV6" s="22">
        <f t="shared" si="8"/>
        <v>84.77</v>
      </c>
      <c r="BW6" s="22">
        <f t="shared" si="8"/>
        <v>87.11</v>
      </c>
      <c r="BX6" s="22">
        <f t="shared" si="8"/>
        <v>82.78</v>
      </c>
      <c r="BY6" s="22">
        <f t="shared" si="8"/>
        <v>84.82</v>
      </c>
      <c r="BZ6" s="21" t="str">
        <f>IF(BZ7="","",IF(BZ7="-","【-】","【"&amp;SUBSTITUTE(TEXT(BZ7,"#,##0.00"),"-","△")&amp;"】"))</f>
        <v>【102.35】</v>
      </c>
      <c r="CA6" s="22">
        <f>IF(CA7="",NA(),CA7)</f>
        <v>188.37</v>
      </c>
      <c r="CB6" s="22">
        <f t="shared" ref="CB6:CJ6" si="9">IF(CB7="",NA(),CB7)</f>
        <v>211.23</v>
      </c>
      <c r="CC6" s="22">
        <f t="shared" si="9"/>
        <v>197.03</v>
      </c>
      <c r="CD6" s="22">
        <f t="shared" si="9"/>
        <v>191.95</v>
      </c>
      <c r="CE6" s="22">
        <f t="shared" si="9"/>
        <v>186.39</v>
      </c>
      <c r="CF6" s="22">
        <f t="shared" si="9"/>
        <v>218.42</v>
      </c>
      <c r="CG6" s="22">
        <f t="shared" si="9"/>
        <v>227.27</v>
      </c>
      <c r="CH6" s="22">
        <f t="shared" si="9"/>
        <v>223.98</v>
      </c>
      <c r="CI6" s="22">
        <f t="shared" si="9"/>
        <v>225.09</v>
      </c>
      <c r="CJ6" s="22">
        <f t="shared" si="9"/>
        <v>224.82</v>
      </c>
      <c r="CK6" s="21" t="str">
        <f>IF(CK7="","",IF(CK7="-","【-】","【"&amp;SUBSTITUTE(TEXT(CK7,"#,##0.00"),"-","△")&amp;"】"))</f>
        <v>【167.74】</v>
      </c>
      <c r="CL6" s="22">
        <f>IF(CL7="",NA(),CL7)</f>
        <v>56.66</v>
      </c>
      <c r="CM6" s="22">
        <f t="shared" ref="CM6:CU6" si="10">IF(CM7="",NA(),CM7)</f>
        <v>55.85</v>
      </c>
      <c r="CN6" s="22">
        <f t="shared" si="10"/>
        <v>57.8</v>
      </c>
      <c r="CO6" s="22">
        <f t="shared" si="10"/>
        <v>57.59</v>
      </c>
      <c r="CP6" s="22">
        <f t="shared" si="10"/>
        <v>58.2</v>
      </c>
      <c r="CQ6" s="22">
        <f t="shared" si="10"/>
        <v>50.24</v>
      </c>
      <c r="CR6" s="22">
        <f t="shared" si="10"/>
        <v>50.29</v>
      </c>
      <c r="CS6" s="22">
        <f t="shared" si="10"/>
        <v>49.64</v>
      </c>
      <c r="CT6" s="22">
        <f t="shared" si="10"/>
        <v>49.38</v>
      </c>
      <c r="CU6" s="22">
        <f t="shared" si="10"/>
        <v>50.09</v>
      </c>
      <c r="CV6" s="21" t="str">
        <f>IF(CV7="","",IF(CV7="-","【-】","【"&amp;SUBSTITUTE(TEXT(CV7,"#,##0.00"),"-","△")&amp;"】"))</f>
        <v>【60.29】</v>
      </c>
      <c r="CW6" s="22">
        <f>IF(CW7="",NA(),CW7)</f>
        <v>86.18</v>
      </c>
      <c r="CX6" s="22">
        <f t="shared" ref="CX6:DF6" si="11">IF(CX7="",NA(),CX7)</f>
        <v>87.5</v>
      </c>
      <c r="CY6" s="22">
        <f t="shared" si="11"/>
        <v>85.4</v>
      </c>
      <c r="CZ6" s="22">
        <f t="shared" si="11"/>
        <v>81.94</v>
      </c>
      <c r="DA6" s="22">
        <f t="shared" si="11"/>
        <v>83.18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28.23</v>
      </c>
      <c r="DI6" s="22">
        <f t="shared" ref="DI6:DQ6" si="12">IF(DI7="",NA(),DI7)</f>
        <v>29.42</v>
      </c>
      <c r="DJ6" s="22">
        <f t="shared" si="12"/>
        <v>31.28</v>
      </c>
      <c r="DK6" s="22">
        <f t="shared" si="12"/>
        <v>32.96</v>
      </c>
      <c r="DL6" s="22">
        <f t="shared" si="12"/>
        <v>34.72</v>
      </c>
      <c r="DM6" s="22">
        <f t="shared" si="12"/>
        <v>45.14</v>
      </c>
      <c r="DN6" s="22">
        <f t="shared" si="12"/>
        <v>45.85</v>
      </c>
      <c r="DO6" s="22">
        <f t="shared" si="12"/>
        <v>47.31</v>
      </c>
      <c r="DP6" s="22">
        <f t="shared" si="12"/>
        <v>47.5</v>
      </c>
      <c r="DQ6" s="22">
        <f t="shared" si="12"/>
        <v>48.41</v>
      </c>
      <c r="DR6" s="21" t="str">
        <f>IF(DR7="","",IF(DR7="-","【-】","【"&amp;SUBSTITUTE(TEXT(DR7,"#,##0.00"),"-","△")&amp;"】"))</f>
        <v>【50.88】</v>
      </c>
      <c r="DS6" s="22">
        <f>IF(DS7="",NA(),DS7)</f>
        <v>8.2200000000000006</v>
      </c>
      <c r="DT6" s="22">
        <f t="shared" ref="DT6:EB6" si="13">IF(DT7="",NA(),DT7)</f>
        <v>10.47</v>
      </c>
      <c r="DU6" s="22">
        <f t="shared" si="13"/>
        <v>10.36</v>
      </c>
      <c r="DV6" s="22">
        <f t="shared" si="13"/>
        <v>10.3</v>
      </c>
      <c r="DW6" s="22">
        <f t="shared" si="13"/>
        <v>11.33</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1.1100000000000001</v>
      </c>
      <c r="EE6" s="22">
        <f t="shared" ref="EE6:EM6" si="14">IF(EE7="",NA(),EE7)</f>
        <v>0.49</v>
      </c>
      <c r="EF6" s="22">
        <f t="shared" si="14"/>
        <v>0.96</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254436</v>
      </c>
      <c r="D7" s="24">
        <v>46</v>
      </c>
      <c r="E7" s="24">
        <v>1</v>
      </c>
      <c r="F7" s="24">
        <v>0</v>
      </c>
      <c r="G7" s="24">
        <v>1</v>
      </c>
      <c r="H7" s="24" t="s">
        <v>93</v>
      </c>
      <c r="I7" s="24" t="s">
        <v>94</v>
      </c>
      <c r="J7" s="24" t="s">
        <v>95</v>
      </c>
      <c r="K7" s="24" t="s">
        <v>96</v>
      </c>
      <c r="L7" s="24" t="s">
        <v>97</v>
      </c>
      <c r="M7" s="24" t="s">
        <v>98</v>
      </c>
      <c r="N7" s="25" t="s">
        <v>99</v>
      </c>
      <c r="O7" s="25">
        <v>51.03</v>
      </c>
      <c r="P7" s="25">
        <v>99.6</v>
      </c>
      <c r="Q7" s="25">
        <v>3410</v>
      </c>
      <c r="R7" s="25">
        <v>7527</v>
      </c>
      <c r="S7" s="25">
        <v>135.77000000000001</v>
      </c>
      <c r="T7" s="25">
        <v>55.44</v>
      </c>
      <c r="U7" s="25">
        <v>7486</v>
      </c>
      <c r="V7" s="25">
        <v>62.3</v>
      </c>
      <c r="W7" s="25">
        <v>120.16</v>
      </c>
      <c r="X7" s="25">
        <v>105.97</v>
      </c>
      <c r="Y7" s="25">
        <v>99.64</v>
      </c>
      <c r="Z7" s="25">
        <v>115.42</v>
      </c>
      <c r="AA7" s="25">
        <v>121.03</v>
      </c>
      <c r="AB7" s="25">
        <v>124.98</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371.35</v>
      </c>
      <c r="AU7" s="25">
        <v>325.27999999999997</v>
      </c>
      <c r="AV7" s="25">
        <v>419.13</v>
      </c>
      <c r="AW7" s="25">
        <v>445.15</v>
      </c>
      <c r="AX7" s="25">
        <v>457.27</v>
      </c>
      <c r="AY7" s="25">
        <v>293.23</v>
      </c>
      <c r="AZ7" s="25">
        <v>300.14</v>
      </c>
      <c r="BA7" s="25">
        <v>301.04000000000002</v>
      </c>
      <c r="BB7" s="25">
        <v>305.08</v>
      </c>
      <c r="BC7" s="25">
        <v>305.33999999999997</v>
      </c>
      <c r="BD7" s="25">
        <v>261.51</v>
      </c>
      <c r="BE7" s="25">
        <v>1210.6400000000001</v>
      </c>
      <c r="BF7" s="25">
        <v>1189.4100000000001</v>
      </c>
      <c r="BG7" s="25">
        <v>1152.1099999999999</v>
      </c>
      <c r="BH7" s="25">
        <v>1188.19</v>
      </c>
      <c r="BI7" s="25">
        <v>1124.6300000000001</v>
      </c>
      <c r="BJ7" s="25">
        <v>542.29999999999995</v>
      </c>
      <c r="BK7" s="25">
        <v>566.65</v>
      </c>
      <c r="BL7" s="25">
        <v>551.62</v>
      </c>
      <c r="BM7" s="25">
        <v>585.59</v>
      </c>
      <c r="BN7" s="25">
        <v>561.34</v>
      </c>
      <c r="BO7" s="25">
        <v>265.16000000000003</v>
      </c>
      <c r="BP7" s="25">
        <v>93.49</v>
      </c>
      <c r="BQ7" s="25">
        <v>83.45</v>
      </c>
      <c r="BR7" s="25">
        <v>89.47</v>
      </c>
      <c r="BS7" s="25">
        <v>91.84</v>
      </c>
      <c r="BT7" s="25">
        <v>94.68</v>
      </c>
      <c r="BU7" s="25">
        <v>87.51</v>
      </c>
      <c r="BV7" s="25">
        <v>84.77</v>
      </c>
      <c r="BW7" s="25">
        <v>87.11</v>
      </c>
      <c r="BX7" s="25">
        <v>82.78</v>
      </c>
      <c r="BY7" s="25">
        <v>84.82</v>
      </c>
      <c r="BZ7" s="25">
        <v>102.35</v>
      </c>
      <c r="CA7" s="25">
        <v>188.37</v>
      </c>
      <c r="CB7" s="25">
        <v>211.23</v>
      </c>
      <c r="CC7" s="25">
        <v>197.03</v>
      </c>
      <c r="CD7" s="25">
        <v>191.95</v>
      </c>
      <c r="CE7" s="25">
        <v>186.39</v>
      </c>
      <c r="CF7" s="25">
        <v>218.42</v>
      </c>
      <c r="CG7" s="25">
        <v>227.27</v>
      </c>
      <c r="CH7" s="25">
        <v>223.98</v>
      </c>
      <c r="CI7" s="25">
        <v>225.09</v>
      </c>
      <c r="CJ7" s="25">
        <v>224.82</v>
      </c>
      <c r="CK7" s="25">
        <v>167.74</v>
      </c>
      <c r="CL7" s="25">
        <v>56.66</v>
      </c>
      <c r="CM7" s="25">
        <v>55.85</v>
      </c>
      <c r="CN7" s="25">
        <v>57.8</v>
      </c>
      <c r="CO7" s="25">
        <v>57.59</v>
      </c>
      <c r="CP7" s="25">
        <v>58.2</v>
      </c>
      <c r="CQ7" s="25">
        <v>50.24</v>
      </c>
      <c r="CR7" s="25">
        <v>50.29</v>
      </c>
      <c r="CS7" s="25">
        <v>49.64</v>
      </c>
      <c r="CT7" s="25">
        <v>49.38</v>
      </c>
      <c r="CU7" s="25">
        <v>50.09</v>
      </c>
      <c r="CV7" s="25">
        <v>60.29</v>
      </c>
      <c r="CW7" s="25">
        <v>86.18</v>
      </c>
      <c r="CX7" s="25">
        <v>87.5</v>
      </c>
      <c r="CY7" s="25">
        <v>85.4</v>
      </c>
      <c r="CZ7" s="25">
        <v>81.94</v>
      </c>
      <c r="DA7" s="25">
        <v>83.18</v>
      </c>
      <c r="DB7" s="25">
        <v>78.650000000000006</v>
      </c>
      <c r="DC7" s="25">
        <v>77.73</v>
      </c>
      <c r="DD7" s="25">
        <v>78.09</v>
      </c>
      <c r="DE7" s="25">
        <v>78.010000000000005</v>
      </c>
      <c r="DF7" s="25">
        <v>77.599999999999994</v>
      </c>
      <c r="DG7" s="25">
        <v>90.12</v>
      </c>
      <c r="DH7" s="25">
        <v>28.23</v>
      </c>
      <c r="DI7" s="25">
        <v>29.42</v>
      </c>
      <c r="DJ7" s="25">
        <v>31.28</v>
      </c>
      <c r="DK7" s="25">
        <v>32.96</v>
      </c>
      <c r="DL7" s="25">
        <v>34.72</v>
      </c>
      <c r="DM7" s="25">
        <v>45.14</v>
      </c>
      <c r="DN7" s="25">
        <v>45.85</v>
      </c>
      <c r="DO7" s="25">
        <v>47.31</v>
      </c>
      <c r="DP7" s="25">
        <v>47.5</v>
      </c>
      <c r="DQ7" s="25">
        <v>48.41</v>
      </c>
      <c r="DR7" s="25">
        <v>50.88</v>
      </c>
      <c r="DS7" s="25">
        <v>8.2200000000000006</v>
      </c>
      <c r="DT7" s="25">
        <v>10.47</v>
      </c>
      <c r="DU7" s="25">
        <v>10.36</v>
      </c>
      <c r="DV7" s="25">
        <v>10.3</v>
      </c>
      <c r="DW7" s="25">
        <v>11.33</v>
      </c>
      <c r="DX7" s="25">
        <v>13.58</v>
      </c>
      <c r="DY7" s="25">
        <v>14.13</v>
      </c>
      <c r="DZ7" s="25">
        <v>16.77</v>
      </c>
      <c r="EA7" s="25">
        <v>17.399999999999999</v>
      </c>
      <c r="EB7" s="25">
        <v>18.64</v>
      </c>
      <c r="EC7" s="25">
        <v>22.3</v>
      </c>
      <c r="ED7" s="25">
        <v>1.1100000000000001</v>
      </c>
      <c r="EE7" s="25">
        <v>0.49</v>
      </c>
      <c r="EF7" s="25">
        <v>0.96</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2023-01-20T02:14:41Z</cp:lastPrinted>
  <dcterms:created xsi:type="dcterms:W3CDTF">2022-12-01T01:01:03Z</dcterms:created>
  <dcterms:modified xsi:type="dcterms:W3CDTF">2023-01-20T02:15:35Z</dcterms:modified>
  <cp:category/>
</cp:coreProperties>
</file>