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or-lsvfs01\共有\12建設水道課\　　　　　　　　　　○公営企業部門\○上水道会計\07各種調査・報告\その他諸調査\R4\2023.01.24〆 公営企業に係る経営比較分析表（令和３年度決算）の分析等について\"/>
    </mc:Choice>
  </mc:AlternateContent>
  <xr:revisionPtr revIDLastSave="0" documentId="13_ncr:1_{2F4FE92B-F2BF-4612-9EAF-FE7CF6E3BDB7}" xr6:coauthVersionLast="47" xr6:coauthVersionMax="47" xr10:uidLastSave="{00000000-0000-0000-0000-000000000000}"/>
  <workbookProtection workbookAlgorithmName="SHA-512" workbookHashValue="VEw8pa3DoOpoHzIPsRvkud6eVnPNYWOFK9KEqg3xDOeAzgdyOLqRqDmxISYpAWNLhye2D1WfaCXI8CLirKjaWw==" workbookSaltValue="abk+LUO+8pvDdhk48LUpHA==" workbookSpinCount="100000" lockStructure="1"/>
  <bookViews>
    <workbookView xWindow="0" yWindow="0" windowWidth="20490" windowHeight="109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W10" i="4" s="1"/>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F85" i="4"/>
  <c r="E85" i="4"/>
  <c r="BB10" i="4"/>
  <c r="AT10" i="4"/>
  <c r="AD8" i="4"/>
  <c r="W8" i="4"/>
  <c r="P8" i="4"/>
  <c r="I8" i="4"/>
  <c r="B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<sst xmlns="http://schemas.openxmlformats.org/spreadsheetml/2006/main" count="228" uniqueCount="115">
  <si>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</si>
  <si>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</si>
  <si>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</si>
  <si>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</si>
  <si>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</si>
  <si>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</si>
  <si>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</si>
  <si>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</si>
  <si>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</si>
  <si>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</si>
  <si>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</si>
  <si>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</si>
  <si>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</si>
  <si>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</si>
  <si>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</si>
  <si>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</si>
  <si>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</si>
  <si>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</si>
  <si>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</si>
  <si>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</si>
  <si>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</si>
  <si>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</si>
  <si>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</si>
  <si>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</si>
  <si>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</si>
  <si>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</si>
  <si>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</si>
  <si>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</si>
  <si>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</si>
  <si>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</si>
  <si>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</si>
  <si>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</si>
  <si>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</si>
  <si>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</si>
  <si>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</si>
  <si>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</si>
  <si>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</si>
  <si>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</si>
  <si>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</si>
  <si>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</si>
  <si>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</si>
  <si>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</si>
  <si>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</si>
  <si>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</si>
  <si>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</si>
  <si>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</si>
  <si>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</si>
  <si>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</si>
  <si>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</si>
  <si>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</si>
  <si>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</si>
  <si>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</si>
  <si>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</si>
  <si>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</si>
  <si>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</si>
  <si>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</si>
  <si>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</si>
  <si>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</si>
  <si>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</si>
  <si>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</si>
  <si>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</si>
  <si>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</si>
  <si>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</si>
  <si>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</si>
  <si>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</si>
  <si>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</si>
  <si>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</si>
  <si>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</si>
  <si>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</si>
  <si>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</si>
  <si>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</si>
  <si>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</si>
  <si>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</si>
  <si>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</si>
  <si>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</si>
  <si>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</si>
  <si>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</si>
  <si>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</si>
  <si>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</si>
  <si>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</si>
  <si>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</si>
  <si>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</si>
  <si>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</si>
  <si>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</si>
  <si>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</si>
  <si>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</si>
  <si>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</si>
  <si>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</si>
  <si>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</si>
  <si>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</si>
  <si>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</si>
  <si>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</si>
  <si>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</si>
  <si>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甲良町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</si>
  <si>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</si>
  <si>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</si>
  <si>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</si>
  <si>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</si>
  <si>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</si>
  <si>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</si>
  <si>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</si>
  <si>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</si>
  <si>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</si>
  <si>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</si>
  <si>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</si>
  <si>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</si>
  <si>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</si>
  <si>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</si>
  <si>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</si>
  <si>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</si>
  <si>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</si>
  <si>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</si>
  <si>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町水道事業において、配水管（本管・枝管）及び給水管は、公共下水道の面整備に合わせて布設替工事を実施したことから、現時点では老朽化は進んでいないが、今後耐用年数を越える管が増加することから、更新（耐震管）を計画的に行う必要がある。</t>
    <rPh sb="11" eb="13">
      <t>ハイスイ</t>
    </rPh>
    <rPh sb="13" eb="14">
      <t>カン</t>
    </rPh>
    <rPh sb="19" eb="20">
      <t>カン</t>
    </rPh>
    <rPh sb="21" eb="22">
      <t>オヨ</t>
    </rPh>
    <rPh sb="23" eb="26">
      <t>キュウスイカン</t>
    </rPh>
    <rPh sb="98" eb="100">
      <t>タイシン</t>
    </rPh>
    <rPh sb="100" eb="101">
      <t>カン</t>
    </rPh>
    <phoneticPr fontId="4"/>
  </si>
  <si>
    <t>現状本町水道事業の運営については安定しているが、今後の人口減少による給水収益の低下、管路の老朽化による更新費用の確保を考えると、資本の確保や経営上の合理化（広域化等）を検討する必要がある。</t>
    <rPh sb="70" eb="73">
      <t>ケイエイジョウ</t>
    </rPh>
    <rPh sb="74" eb="77">
      <t>ゴウリカ</t>
    </rPh>
    <rPh sb="78" eb="81">
      <t>コウイキカ</t>
    </rPh>
    <rPh sb="81" eb="82">
      <t>トウ</t>
    </rPh>
    <rPh sb="84" eb="86">
      <t>ケントウ</t>
    </rPh>
    <rPh sb="88" eb="90">
      <t>ヒツヨウ</t>
    </rPh>
    <phoneticPr fontId="4"/>
  </si>
  <si>
    <t>経常収支比率や流動比率などの指数については、全国平均を上回っており、健全である。企業債残高対給水収益比率について悪化しているが、これは令和２年度同様コロナ対策として基本料金を減免し、同額の国庫補助を受けたことによるものであり、一時的なものである。ただし、施設利用率が全国平均を下回っていることが恒常化しているため、広域化の検討により施設利用率の向上に務める必要があると考えている。</t>
    <rPh sb="43" eb="45">
      <t>ザンダカ</t>
    </rPh>
    <rPh sb="48" eb="50">
      <t>シュウエキ</t>
    </rPh>
    <rPh sb="72" eb="74">
      <t>ドウヨウ</t>
    </rPh>
    <rPh sb="166" eb="168">
      <t>シセツ</t>
    </rPh>
    <rPh sb="168" eb="171">
      <t>リヨウリツ</t>
    </rPh>
    <rPh sb="172" eb="174">
      <t>コウジョウ</t>
    </rPh>
    <rPh sb="175" eb="176">
      <t>ツト</t>
    </rPh>
    <rPh sb="178" eb="1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</si>
</sst>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27-4A5A-BAEE-70638A148AF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8627-4A5A-BAEE-70638A148AF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37.68</c:v>
                </c:pt>
                <c:pt idx="1">
                  <c:v>37.5</c:v>
                </c:pt>
                <c:pt idx="2">
                  <c:v>36.29</c:v>
                </c:pt>
                <c:pt idx="3">
                  <c:v>38.33</c:v>
                </c:pt>
                <c:pt idx="4">
                  <c:v>41.93</c:v>
                </c:pt>
              </c:numCache>
            </c:numRef>
          </c:val>
          <c:extLst>
            <c:ext xmlns:c16="http://schemas.microsoft.com/office/drawing/2014/chart" uri="{C3380CC4-5D6E-409C-BE32-E72D297353CC}">
              <c16:uniqueId val="{00000000-86CF-4A6A-92B8-2D79BC4DBC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86CF-4A6A-92B8-2D79BC4DBC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85.06</c:v>
                </c:pt>
                <c:pt idx="1">
                  <c:v>85.35</c:v>
                </c:pt>
                <c:pt idx="2">
                  <c:v>85.26</c:v>
                </c:pt>
                <c:pt idx="3">
                  <c:v>82.49</c:v>
                </c:pt>
                <c:pt idx="4">
                  <c:v>84.44</c:v>
                </c:pt>
              </c:numCache>
            </c:numRef>
          </c:val>
          <c:extLst>
            <c:ext xmlns:c16="http://schemas.microsoft.com/office/drawing/2014/chart" uri="{C3380CC4-5D6E-409C-BE32-E72D297353CC}">
              <c16:uniqueId val="{00000000-8597-461E-8A4A-51C80539B0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8597-461E-8A4A-51C80539B0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120.74</c:v>
                </c:pt>
                <c:pt idx="1">
                  <c:v>108.67</c:v>
                </c:pt>
                <c:pt idx="2">
                  <c:v>115.54</c:v>
                </c:pt>
                <c:pt idx="3">
                  <c:v>121.99</c:v>
                </c:pt>
                <c:pt idx="4">
                  <c:v>122.39</c:v>
                </c:pt>
              </c:numCache>
            </c:numRef>
          </c:val>
          <c:extLst>
            <c:ext xmlns:c16="http://schemas.microsoft.com/office/drawing/2014/chart" uri="{C3380CC4-5D6E-409C-BE32-E72D297353CC}">
              <c16:uniqueId val="{00000000-C796-494E-88C3-D738704F514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C796-494E-88C3-D738704F514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48.02</c:v>
                </c:pt>
                <c:pt idx="1">
                  <c:v>50.02</c:v>
                </c:pt>
                <c:pt idx="2">
                  <c:v>52.24</c:v>
                </c:pt>
                <c:pt idx="3">
                  <c:v>54.34</c:v>
                </c:pt>
                <c:pt idx="4">
                  <c:v>56.32</c:v>
                </c:pt>
              </c:numCache>
            </c:numRef>
          </c:val>
          <c:extLst>
            <c:ext xmlns:c16="http://schemas.microsoft.com/office/drawing/2014/chart" uri="{C3380CC4-5D6E-409C-BE32-E72D297353CC}">
              <c16:uniqueId val="{00000000-4F11-4BA8-A280-EB2936C46A9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4F11-4BA8-A280-EB2936C46A9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0.78</c:v>
                </c:pt>
                <c:pt idx="2">
                  <c:v>0.78</c:v>
                </c:pt>
                <c:pt idx="3">
                  <c:v>0.79</c:v>
                </c:pt>
                <c:pt idx="4">
                  <c:v>0.79</c:v>
                </c:pt>
              </c:numCache>
            </c:numRef>
          </c:val>
          <c:extLst>
            <c:ext xmlns:c16="http://schemas.microsoft.com/office/drawing/2014/chart" uri="{C3380CC4-5D6E-409C-BE32-E72D297353CC}">
              <c16:uniqueId val="{00000000-9BC0-415C-B5BD-611422F65FB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9BC0-415C-B5BD-611422F65FB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20-45E7-AE6B-D265411723C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AE20-45E7-AE6B-D265411723C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443.73</c:v>
                </c:pt>
                <c:pt idx="1">
                  <c:v>465.32</c:v>
                </c:pt>
                <c:pt idx="2">
                  <c:v>440.1</c:v>
                </c:pt>
                <c:pt idx="3">
                  <c:v>471.24</c:v>
                </c:pt>
                <c:pt idx="4">
                  <c:v>473.97</c:v>
                </c:pt>
              </c:numCache>
            </c:numRef>
          </c:val>
          <c:extLst>
            <c:ext xmlns:c16="http://schemas.microsoft.com/office/drawing/2014/chart" uri="{C3380CC4-5D6E-409C-BE32-E72D297353CC}">
              <c16:uniqueId val="{00000000-7DB5-4C93-9ED8-006560C46CB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7DB5-4C93-9ED8-006560C46CB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558.15</c:v>
                </c:pt>
                <c:pt idx="1">
                  <c:v>515.73</c:v>
                </c:pt>
                <c:pt idx="2">
                  <c:v>474.33</c:v>
                </c:pt>
                <c:pt idx="3">
                  <c:v>532.22</c:v>
                </c:pt>
                <c:pt idx="4">
                  <c:v>435.27</c:v>
                </c:pt>
              </c:numCache>
            </c:numRef>
          </c:val>
          <c:extLst>
            <c:ext xmlns:c16="http://schemas.microsoft.com/office/drawing/2014/chart" uri="{C3380CC4-5D6E-409C-BE32-E72D297353CC}">
              <c16:uniqueId val="{00000000-B3DC-4454-8605-6E0DC206752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B3DC-4454-8605-6E0DC206752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121.21</c:v>
                </c:pt>
                <c:pt idx="1">
                  <c:v>105.27</c:v>
                </c:pt>
                <c:pt idx="2">
                  <c:v>113.69</c:v>
                </c:pt>
                <c:pt idx="3">
                  <c:v>93.35</c:v>
                </c:pt>
                <c:pt idx="4">
                  <c:v>105.53</c:v>
                </c:pt>
              </c:numCache>
            </c:numRef>
          </c:val>
          <c:extLst>
            <c:ext xmlns:c16="http://schemas.microsoft.com/office/drawing/2014/chart" uri="{C3380CC4-5D6E-409C-BE32-E72D297353CC}">
              <c16:uniqueId val="{00000000-E613-4A7A-88BE-0C1ABD6A3A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E613-4A7A-88BE-0C1ABD6A3A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137.62</c:v>
                </c:pt>
                <c:pt idx="1">
                  <c:v>156.54</c:v>
                </c:pt>
                <c:pt idx="2">
                  <c:v>146.80000000000001</c:v>
                </c:pt>
                <c:pt idx="3">
                  <c:v>139.15</c:v>
                </c:pt>
                <c:pt idx="4">
                  <c:v>117.71</c:v>
                </c:pt>
              </c:numCache>
            </c:numRef>
          </c:val>
          <c:extLst>
            <c:ext xmlns:c16="http://schemas.microsoft.com/office/drawing/2014/chart" uri="{C3380CC4-5D6E-409C-BE32-E72D297353CC}">
              <c16:uniqueId val="{00000000-C8B0-435F-A9FC-5ADDABEFB6B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C8B0-435F-A9FC-5ADDABEFB6B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AG10" zoomScaleNormal="75" zoomScaleSheetLayoutView="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甲良町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6681</v>
      </c>
      <c r="AM8" s="45"/>
      <c r="AN8" s="45"/>
      <c r="AO8" s="45"/>
      <c r="AP8" s="45"/>
      <c r="AQ8" s="45"/>
      <c r="AR8" s="45"/>
      <c r="AS8" s="45"/>
      <c r="AT8" s="46">
        <f>データ!$S$6</f>
        <v>13.63</v>
      </c>
      <c r="AU8" s="47"/>
      <c r="AV8" s="47"/>
      <c r="AW8" s="47"/>
      <c r="AX8" s="47"/>
      <c r="AY8" s="47"/>
      <c r="AZ8" s="47"/>
      <c r="BA8" s="47"/>
      <c r="BB8" s="48">
        <f>データ!$T$6</f>
        <v>490.17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77.03</v>
      </c>
      <c r="J10" s="47"/>
      <c r="K10" s="47"/>
      <c r="L10" s="47"/>
      <c r="M10" s="47"/>
      <c r="N10" s="47"/>
      <c r="O10" s="81"/>
      <c r="P10" s="48">
        <f>データ!$P$6</f>
        <v>100</v>
      </c>
      <c r="Q10" s="48"/>
      <c r="R10" s="48"/>
      <c r="S10" s="48"/>
      <c r="T10" s="48"/>
      <c r="U10" s="48"/>
      <c r="V10" s="48"/>
      <c r="W10" s="45">
        <f>データ!$Q$6</f>
        <v>3300</v>
      </c>
      <c r="X10" s="45"/>
      <c r="Y10" s="45"/>
      <c r="Z10" s="45"/>
      <c r="AA10" s="45"/>
      <c r="AB10" s="45"/>
      <c r="AC10" s="45"/>
      <c r="AD10" s="2"/>
      <c r="AE10" s="2"/>
      <c r="AF10" s="2"/>
      <c r="AG10" s="2"/>
      <c r="AH10" s="2"/>
      <c r="AI10" s="2"/>
      <c r="AJ10" s="2"/>
      <c r="AK10" s="2"/>
      <c r="AL10" s="45">
        <f>データ!$U$6</f>
        <v>6652</v>
      </c>
      <c r="AM10" s="45"/>
      <c r="AN10" s="45"/>
      <c r="AO10" s="45"/>
      <c r="AP10" s="45"/>
      <c r="AQ10" s="45"/>
      <c r="AR10" s="45"/>
      <c r="AS10" s="45"/>
      <c r="AT10" s="46">
        <f>データ!$V$6</f>
        <v>13.62</v>
      </c>
      <c r="AU10" s="47"/>
      <c r="AV10" s="47"/>
      <c r="AW10" s="47"/>
      <c r="AX10" s="47"/>
      <c r="AY10" s="47"/>
      <c r="AZ10" s="47"/>
      <c r="BA10" s="47"/>
      <c r="BB10" s="48">
        <f>データ!$W$6</f>
        <v>488.4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ByxgsBel4l6A1LOY5pIKpYu/aPwmO+VpNZU9X3sQpmDLE/mqj6tS2GV1bSI+V4XQXtKb0wv4LwmsA+jjdgpsQ==" saltValue="0mv8l9g06TOEkDG8VcCDn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254428</v>
      </c>
      <c r="D6" s="20">
        <f t="shared" si="3"/>
        <v>46</v>
      </c>
      <c r="E6" s="20">
        <f t="shared" si="3"/>
        <v>1</v>
      </c>
      <c r="F6" s="20">
        <f t="shared" si="3"/>
        <v>0</v>
      </c>
      <c r="G6" s="20">
        <f t="shared" si="3"/>
        <v>1</v>
      </c>
      <c r="H6" s="20" t="str">
        <f t="shared" si="3"/>
        <v>滋賀県　甲良町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77.03</v>
      </c>
      <c r="P6" s="21">
        <f t="shared" si="3"/>
        <v>100</v>
      </c>
      <c r="Q6" s="21">
        <f t="shared" si="3"/>
        <v>3300</v>
      </c>
      <c r="R6" s="21">
        <f t="shared" si="3"/>
        <v>6681</v>
      </c>
      <c r="S6" s="21">
        <f t="shared" si="3"/>
        <v>13.63</v>
      </c>
      <c r="T6" s="21">
        <f t="shared" si="3"/>
        <v>490.17</v>
      </c>
      <c r="U6" s="21">
        <f t="shared" si="3"/>
        <v>6652</v>
      </c>
      <c r="V6" s="21">
        <f t="shared" si="3"/>
        <v>13.62</v>
      </c>
      <c r="W6" s="21">
        <f t="shared" si="3"/>
        <v>488.4</v>
      </c>
      <c r="X6" s="22">
        <f>IF(X7="",NA(),X7)</f>
        <v>120.74</v>
      </c>
      <c r="Y6" s="22">
        <f t="shared" ref="Y6:AG6" si="4">IF(Y7="",NA(),Y7)</f>
        <v>108.67</v>
      </c>
      <c r="Z6" s="22">
        <f t="shared" si="4"/>
        <v>115.54</v>
      </c>
      <c r="AA6" s="22">
        <f t="shared" si="4"/>
        <v>121.99</v>
      </c>
      <c r="AB6" s="22">
        <f t="shared" si="4"/>
        <v>122.39</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443.73</v>
      </c>
      <c r="AU6" s="22">
        <f t="shared" ref="AU6:BC6" si="6">IF(AU7="",NA(),AU7)</f>
        <v>465.32</v>
      </c>
      <c r="AV6" s="22">
        <f t="shared" si="6"/>
        <v>440.1</v>
      </c>
      <c r="AW6" s="22">
        <f t="shared" si="6"/>
        <v>471.24</v>
      </c>
      <c r="AX6" s="22">
        <f t="shared" si="6"/>
        <v>473.97</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558.15</v>
      </c>
      <c r="BF6" s="22">
        <f t="shared" ref="BF6:BN6" si="7">IF(BF7="",NA(),BF7)</f>
        <v>515.73</v>
      </c>
      <c r="BG6" s="22">
        <f t="shared" si="7"/>
        <v>474.33</v>
      </c>
      <c r="BH6" s="22">
        <f t="shared" si="7"/>
        <v>532.22</v>
      </c>
      <c r="BI6" s="22">
        <f t="shared" si="7"/>
        <v>435.27</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121.21</v>
      </c>
      <c r="BQ6" s="22">
        <f t="shared" ref="BQ6:BY6" si="8">IF(BQ7="",NA(),BQ7)</f>
        <v>105.27</v>
      </c>
      <c r="BR6" s="22">
        <f t="shared" si="8"/>
        <v>113.69</v>
      </c>
      <c r="BS6" s="22">
        <f t="shared" si="8"/>
        <v>93.35</v>
      </c>
      <c r="BT6" s="22">
        <f t="shared" si="8"/>
        <v>105.53</v>
      </c>
      <c r="BU6" s="22">
        <f t="shared" si="8"/>
        <v>87.51</v>
      </c>
      <c r="BV6" s="22">
        <f t="shared" si="8"/>
        <v>84.77</v>
      </c>
      <c r="BW6" s="22">
        <f t="shared" si="8"/>
        <v>87.11</v>
      </c>
      <c r="BX6" s="22">
        <f t="shared" si="8"/>
        <v>82.78</v>
      </c>
      <c r="BY6" s="22">
        <f t="shared" si="8"/>
        <v>84.82</v>
      </c>
      <c r="BZ6" s="21" t="str">
        <f>IF(BZ7="","",IF(BZ7="-","【-】","【"&amp;SUBSTITUTE(TEXT(BZ7,"#,##0.00"),"-","△")&amp;"】"))</f>
        <v>【102.35】</v>
      </c>
      <c r="CA6" s="22">
        <f>IF(CA7="",NA(),CA7)</f>
        <v>137.62</v>
      </c>
      <c r="CB6" s="22">
        <f t="shared" ref="CB6:CJ6" si="9">IF(CB7="",NA(),CB7)</f>
        <v>156.54</v>
      </c>
      <c r="CC6" s="22">
        <f t="shared" si="9"/>
        <v>146.80000000000001</v>
      </c>
      <c r="CD6" s="22">
        <f t="shared" si="9"/>
        <v>139.15</v>
      </c>
      <c r="CE6" s="22">
        <f t="shared" si="9"/>
        <v>117.71</v>
      </c>
      <c r="CF6" s="22">
        <f t="shared" si="9"/>
        <v>218.42</v>
      </c>
      <c r="CG6" s="22">
        <f t="shared" si="9"/>
        <v>227.27</v>
      </c>
      <c r="CH6" s="22">
        <f t="shared" si="9"/>
        <v>223.98</v>
      </c>
      <c r="CI6" s="22">
        <f t="shared" si="9"/>
        <v>225.09</v>
      </c>
      <c r="CJ6" s="22">
        <f t="shared" si="9"/>
        <v>224.82</v>
      </c>
      <c r="CK6" s="21" t="str">
        <f>IF(CK7="","",IF(CK7="-","【-】","【"&amp;SUBSTITUTE(TEXT(CK7,"#,##0.00"),"-","△")&amp;"】"))</f>
        <v>【167.74】</v>
      </c>
      <c r="CL6" s="22">
        <f>IF(CL7="",NA(),CL7)</f>
        <v>37.68</v>
      </c>
      <c r="CM6" s="22">
        <f t="shared" ref="CM6:CU6" si="10">IF(CM7="",NA(),CM7)</f>
        <v>37.5</v>
      </c>
      <c r="CN6" s="22">
        <f t="shared" si="10"/>
        <v>36.29</v>
      </c>
      <c r="CO6" s="22">
        <f t="shared" si="10"/>
        <v>38.33</v>
      </c>
      <c r="CP6" s="22">
        <f t="shared" si="10"/>
        <v>41.93</v>
      </c>
      <c r="CQ6" s="22">
        <f t="shared" si="10"/>
        <v>50.24</v>
      </c>
      <c r="CR6" s="22">
        <f t="shared" si="10"/>
        <v>50.29</v>
      </c>
      <c r="CS6" s="22">
        <f t="shared" si="10"/>
        <v>49.64</v>
      </c>
      <c r="CT6" s="22">
        <f t="shared" si="10"/>
        <v>49.38</v>
      </c>
      <c r="CU6" s="22">
        <f t="shared" si="10"/>
        <v>50.09</v>
      </c>
      <c r="CV6" s="21" t="str">
        <f>IF(CV7="","",IF(CV7="-","【-】","【"&amp;SUBSTITUTE(TEXT(CV7,"#,##0.00"),"-","△")&amp;"】"))</f>
        <v>【60.29】</v>
      </c>
      <c r="CW6" s="22">
        <f>IF(CW7="",NA(),CW7)</f>
        <v>85.06</v>
      </c>
      <c r="CX6" s="22">
        <f t="shared" ref="CX6:DF6" si="11">IF(CX7="",NA(),CX7)</f>
        <v>85.35</v>
      </c>
      <c r="CY6" s="22">
        <f t="shared" si="11"/>
        <v>85.26</v>
      </c>
      <c r="CZ6" s="22">
        <f t="shared" si="11"/>
        <v>82.49</v>
      </c>
      <c r="DA6" s="22">
        <f t="shared" si="11"/>
        <v>84.44</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48.02</v>
      </c>
      <c r="DI6" s="22">
        <f t="shared" ref="DI6:DQ6" si="12">IF(DI7="",NA(),DI7)</f>
        <v>50.02</v>
      </c>
      <c r="DJ6" s="22">
        <f t="shared" si="12"/>
        <v>52.24</v>
      </c>
      <c r="DK6" s="22">
        <f t="shared" si="12"/>
        <v>54.34</v>
      </c>
      <c r="DL6" s="22">
        <f t="shared" si="12"/>
        <v>56.32</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2">
        <f t="shared" ref="DT6:EB6" si="13">IF(DT7="",NA(),DT7)</f>
        <v>0.78</v>
      </c>
      <c r="DU6" s="22">
        <f t="shared" si="13"/>
        <v>0.78</v>
      </c>
      <c r="DV6" s="22">
        <f t="shared" si="13"/>
        <v>0.79</v>
      </c>
      <c r="DW6" s="22">
        <f t="shared" si="13"/>
        <v>0.79</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254428</v>
      </c>
      <c r="D7" s="24">
        <v>46</v>
      </c>
      <c r="E7" s="24">
        <v>1</v>
      </c>
      <c r="F7" s="24">
        <v>0</v>
      </c>
      <c r="G7" s="24">
        <v>1</v>
      </c>
      <c r="H7" s="24" t="s">
        <v>93</v>
      </c>
      <c r="I7" s="24" t="s">
        <v>94</v>
      </c>
      <c r="J7" s="24" t="s">
        <v>95</v>
      </c>
      <c r="K7" s="24" t="s">
        <v>96</v>
      </c>
      <c r="L7" s="24" t="s">
        <v>97</v>
      </c>
      <c r="M7" s="24" t="s">
        <v>98</v>
      </c>
      <c r="N7" s="25" t="s">
        <v>99</v>
      </c>
      <c r="O7" s="25">
        <v>77.03</v>
      </c>
      <c r="P7" s="25">
        <v>100</v>
      </c>
      <c r="Q7" s="25">
        <v>3300</v>
      </c>
      <c r="R7" s="25">
        <v>6681</v>
      </c>
      <c r="S7" s="25">
        <v>13.63</v>
      </c>
      <c r="T7" s="25">
        <v>490.17</v>
      </c>
      <c r="U7" s="25">
        <v>6652</v>
      </c>
      <c r="V7" s="25">
        <v>13.62</v>
      </c>
      <c r="W7" s="25">
        <v>488.4</v>
      </c>
      <c r="X7" s="25">
        <v>120.74</v>
      </c>
      <c r="Y7" s="25">
        <v>108.67</v>
      </c>
      <c r="Z7" s="25">
        <v>115.54</v>
      </c>
      <c r="AA7" s="25">
        <v>121.99</v>
      </c>
      <c r="AB7" s="25">
        <v>122.39</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443.73</v>
      </c>
      <c r="AU7" s="25">
        <v>465.32</v>
      </c>
      <c r="AV7" s="25">
        <v>440.1</v>
      </c>
      <c r="AW7" s="25">
        <v>471.24</v>
      </c>
      <c r="AX7" s="25">
        <v>473.97</v>
      </c>
      <c r="AY7" s="25">
        <v>293.23</v>
      </c>
      <c r="AZ7" s="25">
        <v>300.14</v>
      </c>
      <c r="BA7" s="25">
        <v>301.04000000000002</v>
      </c>
      <c r="BB7" s="25">
        <v>305.08</v>
      </c>
      <c r="BC7" s="25">
        <v>305.33999999999997</v>
      </c>
      <c r="BD7" s="25">
        <v>261.51</v>
      </c>
      <c r="BE7" s="25">
        <v>558.15</v>
      </c>
      <c r="BF7" s="25">
        <v>515.73</v>
      </c>
      <c r="BG7" s="25">
        <v>474.33</v>
      </c>
      <c r="BH7" s="25">
        <v>532.22</v>
      </c>
      <c r="BI7" s="25">
        <v>435.27</v>
      </c>
      <c r="BJ7" s="25">
        <v>542.29999999999995</v>
      </c>
      <c r="BK7" s="25">
        <v>566.65</v>
      </c>
      <c r="BL7" s="25">
        <v>551.62</v>
      </c>
      <c r="BM7" s="25">
        <v>585.59</v>
      </c>
      <c r="BN7" s="25">
        <v>561.34</v>
      </c>
      <c r="BO7" s="25">
        <v>265.16000000000003</v>
      </c>
      <c r="BP7" s="25">
        <v>121.21</v>
      </c>
      <c r="BQ7" s="25">
        <v>105.27</v>
      </c>
      <c r="BR7" s="25">
        <v>113.69</v>
      </c>
      <c r="BS7" s="25">
        <v>93.35</v>
      </c>
      <c r="BT7" s="25">
        <v>105.53</v>
      </c>
      <c r="BU7" s="25">
        <v>87.51</v>
      </c>
      <c r="BV7" s="25">
        <v>84.77</v>
      </c>
      <c r="BW7" s="25">
        <v>87.11</v>
      </c>
      <c r="BX7" s="25">
        <v>82.78</v>
      </c>
      <c r="BY7" s="25">
        <v>84.82</v>
      </c>
      <c r="BZ7" s="25">
        <v>102.35</v>
      </c>
      <c r="CA7" s="25">
        <v>137.62</v>
      </c>
      <c r="CB7" s="25">
        <v>156.54</v>
      </c>
      <c r="CC7" s="25">
        <v>146.80000000000001</v>
      </c>
      <c r="CD7" s="25">
        <v>139.15</v>
      </c>
      <c r="CE7" s="25">
        <v>117.71</v>
      </c>
      <c r="CF7" s="25">
        <v>218.42</v>
      </c>
      <c r="CG7" s="25">
        <v>227.27</v>
      </c>
      <c r="CH7" s="25">
        <v>223.98</v>
      </c>
      <c r="CI7" s="25">
        <v>225.09</v>
      </c>
      <c r="CJ7" s="25">
        <v>224.82</v>
      </c>
      <c r="CK7" s="25">
        <v>167.74</v>
      </c>
      <c r="CL7" s="25">
        <v>37.68</v>
      </c>
      <c r="CM7" s="25">
        <v>37.5</v>
      </c>
      <c r="CN7" s="25">
        <v>36.29</v>
      </c>
      <c r="CO7" s="25">
        <v>38.33</v>
      </c>
      <c r="CP7" s="25">
        <v>41.93</v>
      </c>
      <c r="CQ7" s="25">
        <v>50.24</v>
      </c>
      <c r="CR7" s="25">
        <v>50.29</v>
      </c>
      <c r="CS7" s="25">
        <v>49.64</v>
      </c>
      <c r="CT7" s="25">
        <v>49.38</v>
      </c>
      <c r="CU7" s="25">
        <v>50.09</v>
      </c>
      <c r="CV7" s="25">
        <v>60.29</v>
      </c>
      <c r="CW7" s="25">
        <v>85.06</v>
      </c>
      <c r="CX7" s="25">
        <v>85.35</v>
      </c>
      <c r="CY7" s="25">
        <v>85.26</v>
      </c>
      <c r="CZ7" s="25">
        <v>82.49</v>
      </c>
      <c r="DA7" s="25">
        <v>84.44</v>
      </c>
      <c r="DB7" s="25">
        <v>78.650000000000006</v>
      </c>
      <c r="DC7" s="25">
        <v>77.73</v>
      </c>
      <c r="DD7" s="25">
        <v>78.09</v>
      </c>
      <c r="DE7" s="25">
        <v>78.010000000000005</v>
      </c>
      <c r="DF7" s="25">
        <v>77.599999999999994</v>
      </c>
      <c r="DG7" s="25">
        <v>90.12</v>
      </c>
      <c r="DH7" s="25">
        <v>48.02</v>
      </c>
      <c r="DI7" s="25">
        <v>50.02</v>
      </c>
      <c r="DJ7" s="25">
        <v>52.24</v>
      </c>
      <c r="DK7" s="25">
        <v>54.34</v>
      </c>
      <c r="DL7" s="25">
        <v>56.32</v>
      </c>
      <c r="DM7" s="25">
        <v>45.14</v>
      </c>
      <c r="DN7" s="25">
        <v>45.85</v>
      </c>
      <c r="DO7" s="25">
        <v>47.31</v>
      </c>
      <c r="DP7" s="25">
        <v>47.5</v>
      </c>
      <c r="DQ7" s="25">
        <v>48.41</v>
      </c>
      <c r="DR7" s="25">
        <v>50.88</v>
      </c>
      <c r="DS7" s="25">
        <v>0</v>
      </c>
      <c r="DT7" s="25">
        <v>0.78</v>
      </c>
      <c r="DU7" s="25">
        <v>0.78</v>
      </c>
      <c r="DV7" s="25">
        <v>0.79</v>
      </c>
      <c r="DW7" s="25">
        <v>0.79</v>
      </c>
      <c r="DX7" s="25">
        <v>13.58</v>
      </c>
      <c r="DY7" s="25">
        <v>14.13</v>
      </c>
      <c r="DZ7" s="25">
        <v>16.77</v>
      </c>
      <c r="EA7" s="25">
        <v>17.399999999999999</v>
      </c>
      <c r="EB7" s="25">
        <v>18.64</v>
      </c>
      <c r="EC7" s="25">
        <v>22.3</v>
      </c>
      <c r="ED7" s="25">
        <v>0</v>
      </c>
      <c r="EE7" s="25">
        <v>0</v>
      </c>
      <c r="EF7" s="25">
        <v>0</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2023-01-11T05:53:09Z</cp:lastPrinted>
  <dcterms:created xsi:type="dcterms:W3CDTF">2022-12-01T01:01:02Z</dcterms:created>
  <dcterms:modified xsi:type="dcterms:W3CDTF">2023-01-18T09:05:15Z</dcterms:modified>
  <cp:category/>
</cp:coreProperties>
</file>