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T\0901A_総括\01　決算統計\R04(R3分)\"/>
    </mc:Choice>
  </mc:AlternateContent>
  <workbookProtection workbookAlgorithmName="SHA-512" workbookHashValue="C6ZHRkEHY2n3rkQYl5P76VGO8CgOid+wJQn27mBKGlhpYIO158XXmDlsDk3u87ayvwxuZej2Nn/hTlmLh0WHqQ==" workbookSaltValue="lQcIpeDLHfN+nji4rWBj9A==" workbookSpinCount="100000" lockStructure="1"/>
  <bookViews>
    <workbookView xWindow="0" yWindow="0" windowWidth="20490" windowHeight="89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<sst xmlns="http://schemas.openxmlformats.org/spreadsheetml/2006/main" count="299" uniqueCount="117">
  <si>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</si>
  <si>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</si>
  <si>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</si>
  <si>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</si>
  <si>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</si>
  <si>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</si>
  <si>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</si>
  <si>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</si>
  <si>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</si>
  <si>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</si>
  <si>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</si>
  <si>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</si>
  <si>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</si>
  <si>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</si>
  <si>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</si>
  <si>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</si>
  <si>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</si>
  <si>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</si>
  <si>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</si>
  <si>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</si>
  <si>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</si>
  <si>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</si>
  <si>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</si>
  <si>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</si>
  <si>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</si>
  <si>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</si>
  <si>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</si>
  <si>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</si>
  <si>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</si>
  <si>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</si>
  <si>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</si>
  <si>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</si>
  <si>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</si>
  <si>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</si>
  <si>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</si>
  <si>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</si>
  <si>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</si>
  <si>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</si>
  <si>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</si>
  <si>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</si>
  <si>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</si>
  <si>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</si>
  <si>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</si>
  <si>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</si>
  <si>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</si>
  <si>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</si>
  <si>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</si>
  <si>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</si>
  <si>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</si>
  <si>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</si>
  <si>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</si>
  <si>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</si>
  <si>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</si>
  <si>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</si>
  <si>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</si>
  <si>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</si>
  <si>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</si>
  <si>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</si>
  <si>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</si>
  <si>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</si>
  <si>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</si>
  <si>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</si>
  <si>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</si>
  <si>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</si>
  <si>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</si>
  <si>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</si>
  <si>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</si>
  <si>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</si>
  <si>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</si>
  <si>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</si>
  <si>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</si>
  <si>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</si>
  <si>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</si>
  <si>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</si>
  <si>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</si>
  <si>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</si>
  <si>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</si>
  <si>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</si>
  <si>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</si>
  <si>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</si>
  <si>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</si>
  <si>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</si>
  <si>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</si>
  <si>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</si>
  <si>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</si>
  <si>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</si>
  <si>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</si>
  <si>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</si>
  <si>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</si>
  <si>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</si>
  <si>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</si>
  <si>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</si>
  <si>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</si>
  <si>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</si>
  <si>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</si>
  <si>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</si>
  <si>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</si>
  <si>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</si>
  <si>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</si>
  <si>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</si>
  <si>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</si>
  <si>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</si>
  <si>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</si>
  <si>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</si>
  <si>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</si>
  <si>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</si>
  <si>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</si>
  <si>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</si>
  <si>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</si>
  <si>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</si>
  <si>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</si>
  <si>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</si>
  <si>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</si>
  <si>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</si>
  <si>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当町の下水道事業は、令和２年度から地方公営企業法を適用したため、数値は令和２年度からとなっています。
①経常収支比率は、収益の不足分を繰入金にて賄っている為、１００％を超え黒字となっています。
③流動比率は、１００％を大きく下回り、また類似団体の平均値よりも下回っています。下水道整備の為借り入れた企業債の償還が大きいことが影響しています。
④企業債残高対事業規模比率は、使用料収入に対する企業債残高の割合であり、類似団体の平均値よりも大きく上回っています。雨水排水事業への投資や資本費平準化債を活用していることから高い数値となっています。
⑤経費回収率は、１００％を下回っており、汚水処理に係る経費を使用料収入以外の一般会計繰入金で賄っている状況です。
⑥汚水処理原価は、類似団体の平均値を大きく下回っていますが、今後施設の老朽化に伴い維持管理費用の増加が見込まれる為、有収水量の増加に努めていきます。
⑧水洗化率は、類似団体平均値よりも高くなっていますが、なお一層の水洗化を啓発していきます。</t>
    <phoneticPr fontId="4"/>
  </si>
  <si>
    <t xml:space="preserve"> 平成７年の供用開始から２６年が経過していますが、耐用年数を経過した管渠はありません。
①有形固定資産減価償却率は、令和２年度からの法適用である為、低い数値となっています。</t>
    <phoneticPr fontId="4"/>
  </si>
  <si>
    <t>　令和２年度より地方公営企業法を適用し経営状況の「見える化」が進みました。企業債の償還が経営を圧迫しており、一般会計からの繰入に頼る状況は今後も続くと思われます。経営戦略に基づき、水洗化率の向上や使用料収入の増額に向け、今後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</si>
</sst>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CB0-4442-800B-FD43DAD3CB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DCB0-4442-800B-FD43DAD3CB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108.32</c:v>
                </c:pt>
                <c:pt idx="4">
                  <c:v>111.01</c:v>
                </c:pt>
              </c:numCache>
            </c:numRef>
          </c:val>
          <c:extLst>
            <c:ext xmlns:c16="http://schemas.microsoft.com/office/drawing/2014/chart" uri="{C3380CC4-5D6E-409C-BE32-E72D297353CC}">
              <c16:uniqueId val="{00000000-E307-4CFD-851C-446B94FD18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E307-4CFD-851C-446B94FD18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c:v>
                </c:pt>
                <c:pt idx="4">
                  <c:v>5.7</c:v>
                </c:pt>
              </c:numCache>
            </c:numRef>
          </c:val>
          <c:extLst>
            <c:ext xmlns:c16="http://schemas.microsoft.com/office/drawing/2014/chart" uri="{C3380CC4-5D6E-409C-BE32-E72D297353CC}">
              <c16:uniqueId val="{00000000-3BD5-434C-A5D4-96D9D9128A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3BD5-434C-A5D4-96D9D9128A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58-48A4-82CF-559BEF8829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458-48A4-82CF-559BEF8829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3E-4600-A9E2-9B865359C3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A43E-4600-A9E2-9B865359C3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29.18</c:v>
                </c:pt>
                <c:pt idx="4">
                  <c:v>29.57</c:v>
                </c:pt>
              </c:numCache>
            </c:numRef>
          </c:val>
          <c:extLst>
            <c:ext xmlns:c16="http://schemas.microsoft.com/office/drawing/2014/chart" uri="{C3380CC4-5D6E-409C-BE32-E72D297353CC}">
              <c16:uniqueId val="{00000000-841E-4C02-971D-B9EF4FCE2C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841E-4C02-971D-B9EF4FCE2C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1442.98</c:v>
                </c:pt>
                <c:pt idx="4">
                  <c:v>1183.68</c:v>
                </c:pt>
              </c:numCache>
            </c:numRef>
          </c:val>
          <c:extLst>
            <c:ext xmlns:c16="http://schemas.microsoft.com/office/drawing/2014/chart" uri="{C3380CC4-5D6E-409C-BE32-E72D297353CC}">
              <c16:uniqueId val="{00000000-532C-4009-A4C4-6231932C89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532C-4009-A4C4-6231932C89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90.44</c:v>
                </c:pt>
                <c:pt idx="4">
                  <c:v>99.25</c:v>
                </c:pt>
              </c:numCache>
            </c:numRef>
          </c:val>
          <c:extLst>
            <c:ext xmlns:c16="http://schemas.microsoft.com/office/drawing/2014/chart" uri="{C3380CC4-5D6E-409C-BE32-E72D297353CC}">
              <c16:uniqueId val="{00000000-C021-42AC-AA98-7F3A47D68C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C021-42AC-AA98-7F3A47D68C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164.34</c:v>
                </c:pt>
                <c:pt idx="4">
                  <c:v>149.94</c:v>
                </c:pt>
              </c:numCache>
            </c:numRef>
          </c:val>
          <c:extLst>
            <c:ext xmlns:c16="http://schemas.microsoft.com/office/drawing/2014/chart" uri="{C3380CC4-5D6E-409C-BE32-E72D297353CC}">
              <c16:uniqueId val="{00000000-4527-4E6B-8B9E-6F935B5C89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4527-4E6B-8B9E-6F935B5C89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60-46B6-AA85-F37594ADD8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E260-46B6-AA85-F37594ADD8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92.73</c:v>
                </c:pt>
                <c:pt idx="4">
                  <c:v>93.74</c:v>
                </c:pt>
              </c:numCache>
            </c:numRef>
          </c:val>
          <c:extLst>
            <c:ext xmlns:c16="http://schemas.microsoft.com/office/drawing/2014/chart" uri="{C3380CC4-5D6E-409C-BE32-E72D297353CC}">
              <c16:uniqueId val="{00000000-5BF8-41ED-A7F8-F42DEA5FF6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5BF8-41ED-A7F8-F42DEA5FF6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日野町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21160</v>
      </c>
      <c r="AM8" s="46"/>
      <c r="AN8" s="46"/>
      <c r="AO8" s="46"/>
      <c r="AP8" s="46"/>
      <c r="AQ8" s="46"/>
      <c r="AR8" s="46"/>
      <c r="AS8" s="46"/>
      <c r="AT8" s="45">
        <f>データ!T6</f>
        <v>117.6</v>
      </c>
      <c r="AU8" s="45"/>
      <c r="AV8" s="45"/>
      <c r="AW8" s="45"/>
      <c r="AX8" s="45"/>
      <c r="AY8" s="45"/>
      <c r="AZ8" s="45"/>
      <c r="BA8" s="45"/>
      <c r="BB8" s="45">
        <f>データ!U6</f>
        <v>179.93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50.45</v>
      </c>
      <c r="J10" s="45"/>
      <c r="K10" s="45"/>
      <c r="L10" s="45"/>
      <c r="M10" s="45"/>
      <c r="N10" s="45"/>
      <c r="O10" s="45"/>
      <c r="P10" s="45">
        <f>データ!P6</f>
        <v>40.69</v>
      </c>
      <c r="Q10" s="45"/>
      <c r="R10" s="45"/>
      <c r="S10" s="45"/>
      <c r="T10" s="45"/>
      <c r="U10" s="45"/>
      <c r="V10" s="45"/>
      <c r="W10" s="45">
        <f>データ!Q6</f>
        <v>87.68</v>
      </c>
      <c r="X10" s="45"/>
      <c r="Y10" s="45"/>
      <c r="Z10" s="45"/>
      <c r="AA10" s="45"/>
      <c r="AB10" s="45"/>
      <c r="AC10" s="45"/>
      <c r="AD10" s="46">
        <f>データ!R6</f>
        <v>2900</v>
      </c>
      <c r="AE10" s="46"/>
      <c r="AF10" s="46"/>
      <c r="AG10" s="46"/>
      <c r="AH10" s="46"/>
      <c r="AI10" s="46"/>
      <c r="AJ10" s="46"/>
      <c r="AK10" s="2"/>
      <c r="AL10" s="46">
        <f>データ!V6</f>
        <v>8556</v>
      </c>
      <c r="AM10" s="46"/>
      <c r="AN10" s="46"/>
      <c r="AO10" s="46"/>
      <c r="AP10" s="46"/>
      <c r="AQ10" s="46"/>
      <c r="AR10" s="46"/>
      <c r="AS10" s="46"/>
      <c r="AT10" s="45">
        <f>データ!W6</f>
        <v>4.18</v>
      </c>
      <c r="AU10" s="45"/>
      <c r="AV10" s="45"/>
      <c r="AW10" s="45"/>
      <c r="AX10" s="45"/>
      <c r="AY10" s="45"/>
      <c r="AZ10" s="45"/>
      <c r="BA10" s="45"/>
      <c r="BB10" s="45">
        <f>データ!X6</f>
        <v>2046.89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kxZwq7mc+O5uHCQfyvojiqZmhV3SOqGEqFAew9lJcNaXFH7Nq5IZ7wEyrI4Atmmc5Ag6wuYSfK7a3CZg2Oemg==" saltValue="n68V7EsTxJe/OadBXI72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253839</v>
      </c>
      <c r="D6" s="19">
        <f t="shared" si="3"/>
        <v>46</v>
      </c>
      <c r="E6" s="19">
        <f t="shared" si="3"/>
        <v>17</v>
      </c>
      <c r="F6" s="19">
        <f t="shared" si="3"/>
        <v>1</v>
      </c>
      <c r="G6" s="19">
        <f t="shared" si="3"/>
        <v>0</v>
      </c>
      <c r="H6" s="19" t="str">
        <f t="shared" si="3"/>
        <v>滋賀県　日野町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50.45</v>
      </c>
      <c r="P6" s="20">
        <f t="shared" si="3"/>
        <v>40.69</v>
      </c>
      <c r="Q6" s="20">
        <f t="shared" si="3"/>
        <v>87.68</v>
      </c>
      <c r="R6" s="20">
        <f t="shared" si="3"/>
        <v>2900</v>
      </c>
      <c r="S6" s="20">
        <f t="shared" si="3"/>
        <v>21160</v>
      </c>
      <c r="T6" s="20">
        <f t="shared" si="3"/>
        <v>117.6</v>
      </c>
      <c r="U6" s="20">
        <f t="shared" si="3"/>
        <v>179.93</v>
      </c>
      <c r="V6" s="20">
        <f t="shared" si="3"/>
        <v>8556</v>
      </c>
      <c r="W6" s="20">
        <f t="shared" si="3"/>
        <v>4.18</v>
      </c>
      <c r="X6" s="20">
        <f t="shared" si="3"/>
        <v>2046.89</v>
      </c>
      <c r="Y6" s="21" t="str">
        <f>IF(Y7="",NA(),Y7)</f>
        <v>-</v>
      </c>
      <c r="Z6" s="21" t="str">
        <f t="shared" ref="Z6:AH6" si="4">IF(Z7="",NA(),Z7)</f>
        <v>-</v>
      </c>
      <c r="AA6" s="21" t="str">
        <f t="shared" si="4"/>
        <v>-</v>
      </c>
      <c r="AB6" s="21">
        <f t="shared" si="4"/>
        <v>108.32</v>
      </c>
      <c r="AC6" s="21">
        <f t="shared" si="4"/>
        <v>111.01</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29.18</v>
      </c>
      <c r="AY6" s="21">
        <f t="shared" si="6"/>
        <v>29.57</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1442.98</v>
      </c>
      <c r="BJ6" s="21">
        <f t="shared" si="7"/>
        <v>1183.68</v>
      </c>
      <c r="BK6" s="21" t="str">
        <f t="shared" si="7"/>
        <v>-</v>
      </c>
      <c r="BL6" s="21" t="str">
        <f t="shared" si="7"/>
        <v>-</v>
      </c>
      <c r="BM6" s="21" t="str">
        <f t="shared" si="7"/>
        <v>-</v>
      </c>
      <c r="BN6" s="21">
        <f t="shared" si="7"/>
        <v>1245.0999999999999</v>
      </c>
      <c r="BO6" s="21">
        <f t="shared" si="7"/>
        <v>1108.8</v>
      </c>
      <c r="BP6" s="20" t="str">
        <f>IF(BP7="","",IF(BP7="-","【-】","【"&amp;SUBSTITUTE(TEXT(BP7,"#,##0.00"),"-","△")&amp;"】"))</f>
        <v>【669.12】</v>
      </c>
      <c r="BQ6" s="21" t="str">
        <f>IF(BQ7="",NA(),BQ7)</f>
        <v>-</v>
      </c>
      <c r="BR6" s="21" t="str">
        <f t="shared" ref="BR6:BZ6" si="8">IF(BR7="",NA(),BR7)</f>
        <v>-</v>
      </c>
      <c r="BS6" s="21" t="str">
        <f t="shared" si="8"/>
        <v>-</v>
      </c>
      <c r="BT6" s="21">
        <f t="shared" si="8"/>
        <v>90.44</v>
      </c>
      <c r="BU6" s="21">
        <f t="shared" si="8"/>
        <v>99.25</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164.34</v>
      </c>
      <c r="CF6" s="21">
        <f t="shared" si="9"/>
        <v>149.94</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92.73</v>
      </c>
      <c r="DB6" s="21">
        <f t="shared" si="11"/>
        <v>93.74</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2.9</v>
      </c>
      <c r="DM6" s="21">
        <f t="shared" si="12"/>
        <v>5.7</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253839</v>
      </c>
      <c r="D7" s="23">
        <v>46</v>
      </c>
      <c r="E7" s="23">
        <v>17</v>
      </c>
      <c r="F7" s="23">
        <v>1</v>
      </c>
      <c r="G7" s="23">
        <v>0</v>
      </c>
      <c r="H7" s="23" t="s">
        <v>96</v>
      </c>
      <c r="I7" s="23" t="s">
        <v>97</v>
      </c>
      <c r="J7" s="23" t="s">
        <v>98</v>
      </c>
      <c r="K7" s="23" t="s">
        <v>99</v>
      </c>
      <c r="L7" s="23" t="s">
        <v>100</v>
      </c>
      <c r="M7" s="23" t="s">
        <v>101</v>
      </c>
      <c r="N7" s="24" t="s">
        <v>102</v>
      </c>
      <c r="O7" s="24">
        <v>50.45</v>
      </c>
      <c r="P7" s="24">
        <v>40.69</v>
      </c>
      <c r="Q7" s="24">
        <v>87.68</v>
      </c>
      <c r="R7" s="24">
        <v>2900</v>
      </c>
      <c r="S7" s="24">
        <v>21160</v>
      </c>
      <c r="T7" s="24">
        <v>117.6</v>
      </c>
      <c r="U7" s="24">
        <v>179.93</v>
      </c>
      <c r="V7" s="24">
        <v>8556</v>
      </c>
      <c r="W7" s="24">
        <v>4.18</v>
      </c>
      <c r="X7" s="24">
        <v>2046.89</v>
      </c>
      <c r="Y7" s="24" t="s">
        <v>102</v>
      </c>
      <c r="Z7" s="24" t="s">
        <v>102</v>
      </c>
      <c r="AA7" s="24" t="s">
        <v>102</v>
      </c>
      <c r="AB7" s="24">
        <v>108.32</v>
      </c>
      <c r="AC7" s="24">
        <v>111.01</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29.18</v>
      </c>
      <c r="AY7" s="24">
        <v>29.57</v>
      </c>
      <c r="AZ7" s="24" t="s">
        <v>102</v>
      </c>
      <c r="BA7" s="24" t="s">
        <v>102</v>
      </c>
      <c r="BB7" s="24" t="s">
        <v>102</v>
      </c>
      <c r="BC7" s="24">
        <v>48.56</v>
      </c>
      <c r="BD7" s="24">
        <v>47.58</v>
      </c>
      <c r="BE7" s="24">
        <v>71.39</v>
      </c>
      <c r="BF7" s="24" t="s">
        <v>102</v>
      </c>
      <c r="BG7" s="24" t="s">
        <v>102</v>
      </c>
      <c r="BH7" s="24" t="s">
        <v>102</v>
      </c>
      <c r="BI7" s="24">
        <v>1442.98</v>
      </c>
      <c r="BJ7" s="24">
        <v>1183.68</v>
      </c>
      <c r="BK7" s="24" t="s">
        <v>102</v>
      </c>
      <c r="BL7" s="24" t="s">
        <v>102</v>
      </c>
      <c r="BM7" s="24" t="s">
        <v>102</v>
      </c>
      <c r="BN7" s="24">
        <v>1245.0999999999999</v>
      </c>
      <c r="BO7" s="24">
        <v>1108.8</v>
      </c>
      <c r="BP7" s="24">
        <v>669.12</v>
      </c>
      <c r="BQ7" s="24" t="s">
        <v>102</v>
      </c>
      <c r="BR7" s="24" t="s">
        <v>102</v>
      </c>
      <c r="BS7" s="24" t="s">
        <v>102</v>
      </c>
      <c r="BT7" s="24">
        <v>90.44</v>
      </c>
      <c r="BU7" s="24">
        <v>99.25</v>
      </c>
      <c r="BV7" s="24" t="s">
        <v>102</v>
      </c>
      <c r="BW7" s="24" t="s">
        <v>102</v>
      </c>
      <c r="BX7" s="24" t="s">
        <v>102</v>
      </c>
      <c r="BY7" s="24">
        <v>79.77</v>
      </c>
      <c r="BZ7" s="24">
        <v>79.63</v>
      </c>
      <c r="CA7" s="24">
        <v>99.73</v>
      </c>
      <c r="CB7" s="24" t="s">
        <v>102</v>
      </c>
      <c r="CC7" s="24" t="s">
        <v>102</v>
      </c>
      <c r="CD7" s="24" t="s">
        <v>102</v>
      </c>
      <c r="CE7" s="24">
        <v>164.34</v>
      </c>
      <c r="CF7" s="24">
        <v>149.94</v>
      </c>
      <c r="CG7" s="24" t="s">
        <v>102</v>
      </c>
      <c r="CH7" s="24" t="s">
        <v>102</v>
      </c>
      <c r="CI7" s="24" t="s">
        <v>102</v>
      </c>
      <c r="CJ7" s="24">
        <v>214.56</v>
      </c>
      <c r="CK7" s="24">
        <v>213.66</v>
      </c>
      <c r="CL7" s="24">
        <v>134.97999999999999</v>
      </c>
      <c r="CM7" s="24" t="s">
        <v>102</v>
      </c>
      <c r="CN7" s="24" t="s">
        <v>102</v>
      </c>
      <c r="CO7" s="24" t="s">
        <v>102</v>
      </c>
      <c r="CP7" s="24" t="s">
        <v>102</v>
      </c>
      <c r="CQ7" s="24" t="s">
        <v>102</v>
      </c>
      <c r="CR7" s="24" t="s">
        <v>102</v>
      </c>
      <c r="CS7" s="24" t="s">
        <v>102</v>
      </c>
      <c r="CT7" s="24" t="s">
        <v>102</v>
      </c>
      <c r="CU7" s="24">
        <v>49.47</v>
      </c>
      <c r="CV7" s="24">
        <v>48.19</v>
      </c>
      <c r="CW7" s="24">
        <v>59.99</v>
      </c>
      <c r="CX7" s="24" t="s">
        <v>102</v>
      </c>
      <c r="CY7" s="24" t="s">
        <v>102</v>
      </c>
      <c r="CZ7" s="24" t="s">
        <v>102</v>
      </c>
      <c r="DA7" s="24">
        <v>92.73</v>
      </c>
      <c r="DB7" s="24">
        <v>93.74</v>
      </c>
      <c r="DC7" s="24" t="s">
        <v>102</v>
      </c>
      <c r="DD7" s="24" t="s">
        <v>102</v>
      </c>
      <c r="DE7" s="24" t="s">
        <v>102</v>
      </c>
      <c r="DF7" s="24">
        <v>82.06</v>
      </c>
      <c r="DG7" s="24">
        <v>82.26</v>
      </c>
      <c r="DH7" s="24">
        <v>95.72</v>
      </c>
      <c r="DI7" s="24" t="s">
        <v>102</v>
      </c>
      <c r="DJ7" s="24" t="s">
        <v>102</v>
      </c>
      <c r="DK7" s="24" t="s">
        <v>102</v>
      </c>
      <c r="DL7" s="24">
        <v>2.9</v>
      </c>
      <c r="DM7" s="24">
        <v>5.7</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cp:lastPrinted>2023-01-26T01:11:40Z</cp:lastPrinted>
  <dcterms:created xsi:type="dcterms:W3CDTF">2022-12-01T01:19:59Z</dcterms:created>
  <dcterms:modified xsi:type="dcterms:W3CDTF">2023-01-26T01:11:44Z</dcterms:modified>
  <cp:category/>
</cp:coreProperties>
</file>