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1_soumu\02財政課共有フォルダ\01_財政担当\02_照会・回答関係\R4\R50106公営企業に係る経営比較分析票（令和３年度決算）の分析等について\提出\"/>
    </mc:Choice>
  </mc:AlternateContent>
  <workbookProtection workbookAlgorithmName="SHA-512" workbookHashValue="1F1jFRgFB+1/15p+Gurm9gL0shrukZ7WYCGTDLoPFivT2zXosN3R1xVBXFTMlt3s48VrrP70iV58hw0/frm58A==" workbookSaltValue="Ky9NjvRgJMDRiXLgPlT4sg==" workbookSpinCount="100000" lockStructure="1"/>
  <bookViews>
    <workbookView xWindow="0" yWindow="0" windowWidth="192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<sst xmlns="http://schemas.openxmlformats.org/spreadsheetml/2006/main" count="231" uniqueCount="118">
  <si>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</si>
  <si>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</si>
  <si>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</si>
  <si>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</si>
  <si>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</si>
  <si>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</si>
  <si>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</si>
  <si>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</si>
  <si>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</si>
  <si>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</si>
  <si>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</si>
  <si>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</si>
  <si>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</si>
  <si>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</si>
  <si>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</si>
  <si>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</si>
  <si>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</si>
  <si>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</si>
  <si>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</si>
  <si>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</si>
  <si>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</si>
  <si>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</si>
  <si>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</si>
  <si>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</si>
  <si>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</si>
  <si>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</si>
  <si>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</si>
  <si>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</si>
  <si>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</si>
  <si>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</si>
  <si>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</si>
  <si>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</si>
  <si>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</si>
  <si>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</si>
  <si>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</si>
  <si>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</si>
  <si>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</si>
  <si>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</si>
  <si>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</si>
  <si>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</si>
  <si>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</si>
  <si>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</si>
  <si>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</si>
  <si>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</si>
  <si>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</si>
  <si>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</si>
  <si>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</si>
  <si>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</si>
  <si>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</si>
  <si>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</si>
  <si>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</si>
  <si>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</si>
  <si>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</si>
  <si>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</si>
  <si>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</si>
  <si>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</si>
  <si>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</si>
  <si>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</si>
  <si>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</si>
  <si>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</si>
  <si>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</si>
  <si>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</si>
  <si>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</si>
  <si>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</si>
  <si>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</si>
  <si>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</si>
  <si>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</si>
  <si>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</si>
  <si>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</si>
  <si>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</si>
  <si>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</si>
  <si>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</si>
  <si>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</si>
  <si>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</si>
  <si>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</si>
  <si>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</si>
  <si>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</si>
  <si>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</si>
  <si>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</si>
  <si>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</si>
  <si>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</si>
  <si>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</si>
  <si>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</si>
  <si>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</si>
  <si>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</si>
  <si>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</si>
  <si>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</si>
  <si>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</si>
  <si>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</si>
  <si>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</si>
  <si>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</si>
  <si>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</si>
  <si>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</si>
  <si>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</si>
  <si>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</si>
  <si>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</si>
  <si>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</si>
  <si>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</si>
  <si>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</si>
  <si>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</si>
  <si>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</si>
  <si>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</si>
  <si>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</si>
  <si>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</si>
  <si>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</si>
  <si>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</si>
  <si>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</si>
  <si>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</si>
  <si>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</si>
  <si>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</si>
  <si>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</si>
  <si>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</si>
  <si>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</si>
  <si>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</si>
  <si>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</si>
  <si>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①経常収支比率は、修繕費等の費用の増加により前年度を下回った。
③流動比率は、手持ち資金が少なく、企業債償還額が多いことにより、１００％を下回っている。
④企業債残高対事業規模比率は、類似団体より低位で推移しており、比較的良好と思われる。
⑤経費回収率は、修繕費等の増加により汚水処理費が増加したことで前年度を下回った。
⑥汚水処理原価は、汚水処理費の増加により前年度を上回った。
⑦施設利用率は、類似団体を上回っている。
⑧水洗化率は、類似団体を上回っている。</t>
    <rPh sb="1" eb="7">
      <t>ケイジョウシュウシヒリツ</t>
    </rPh>
    <rPh sb="9" eb="13">
      <t>シュウゼンヒトウ</t>
    </rPh>
    <rPh sb="14" eb="16">
      <t>ヒヨウ</t>
    </rPh>
    <rPh sb="17" eb="19">
      <t>ゾウカ</t>
    </rPh>
    <rPh sb="22" eb="25">
      <t>ゼンネンド</t>
    </rPh>
    <rPh sb="26" eb="28">
      <t>シタマワ</t>
    </rPh>
    <rPh sb="33" eb="37">
      <t>リュウドウヒリツ</t>
    </rPh>
    <rPh sb="39" eb="41">
      <t>テモ</t>
    </rPh>
    <rPh sb="42" eb="44">
      <t>シキン</t>
    </rPh>
    <rPh sb="45" eb="46">
      <t>スク</t>
    </rPh>
    <rPh sb="49" eb="52">
      <t>キギョウサイ</t>
    </rPh>
    <rPh sb="52" eb="54">
      <t>ショウカン</t>
    </rPh>
    <rPh sb="54" eb="55">
      <t>ガク</t>
    </rPh>
    <rPh sb="56" eb="57">
      <t>オオ</t>
    </rPh>
    <rPh sb="69" eb="71">
      <t>シタマワ</t>
    </rPh>
    <rPh sb="78" eb="86">
      <t>キギョウサイザンダカタイジギョウ</t>
    </rPh>
    <rPh sb="86" eb="90">
      <t>キボヒリツ</t>
    </rPh>
    <rPh sb="92" eb="94">
      <t>ルイジ</t>
    </rPh>
    <rPh sb="94" eb="96">
      <t>ダンタイ</t>
    </rPh>
    <rPh sb="98" eb="100">
      <t>テイイ</t>
    </rPh>
    <rPh sb="101" eb="103">
      <t>スイイ</t>
    </rPh>
    <rPh sb="108" eb="113">
      <t>ヒカクテキリョウコウ</t>
    </rPh>
    <rPh sb="114" eb="115">
      <t>オモ</t>
    </rPh>
    <rPh sb="121" eb="123">
      <t>ケイヒ</t>
    </rPh>
    <rPh sb="123" eb="126">
      <t>カイシュウリツ</t>
    </rPh>
    <rPh sb="128" eb="131">
      <t>シュウゼンヒ</t>
    </rPh>
    <rPh sb="131" eb="132">
      <t>トウ</t>
    </rPh>
    <rPh sb="133" eb="135">
      <t>ゾウカ</t>
    </rPh>
    <rPh sb="138" eb="140">
      <t>オスイ</t>
    </rPh>
    <rPh sb="140" eb="142">
      <t>ショリ</t>
    </rPh>
    <rPh sb="142" eb="143">
      <t>ヒ</t>
    </rPh>
    <rPh sb="144" eb="146">
      <t>ゾウカ</t>
    </rPh>
    <rPh sb="151" eb="154">
      <t>ゼンネンド</t>
    </rPh>
    <rPh sb="155" eb="157">
      <t>シタマワ</t>
    </rPh>
    <rPh sb="162" eb="168">
      <t>オスイショリゲンカ</t>
    </rPh>
    <rPh sb="170" eb="172">
      <t>オスイ</t>
    </rPh>
    <rPh sb="172" eb="174">
      <t>ショリ</t>
    </rPh>
    <rPh sb="174" eb="175">
      <t>ヒ</t>
    </rPh>
    <rPh sb="176" eb="178">
      <t>ゾウカ</t>
    </rPh>
    <rPh sb="181" eb="184">
      <t>ゼンネンド</t>
    </rPh>
    <rPh sb="185" eb="187">
      <t>ウワマワ</t>
    </rPh>
    <rPh sb="192" eb="196">
      <t>シセツリヨウ</t>
    </rPh>
    <rPh sb="196" eb="197">
      <t>リツ</t>
    </rPh>
    <rPh sb="199" eb="201">
      <t>ルイジ</t>
    </rPh>
    <rPh sb="201" eb="203">
      <t>ダンタイ</t>
    </rPh>
    <rPh sb="204" eb="206">
      <t>ウワマワ</t>
    </rPh>
    <rPh sb="212" eb="217">
      <t>８スイセンカリツ</t>
    </rPh>
    <rPh sb="219" eb="223">
      <t>ルイジダンタイ</t>
    </rPh>
    <rPh sb="224" eb="226">
      <t>ウワマワ</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</si>
  <si>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33">
      <t>ホウテイタイヨウネンスウ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</si>
  <si>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当市の農業集落排水の面整備事業は完了しています。
　今後は施設の老朽化に伴う経費の増加が見込まれるなど、下水道事業を取り巻く状況は厳しさを増すことが予測されます。施設の老朽化に対しては、計画的かつ効率的な改築更新に向けた機能診断調査と最適整備構想の策定を行いました。また、維持管理経費の削減や将来の改築更新といった投資的経費を抑えるため、公共下水道への接続を計画的に進めていきます。</t>
    <rPh sb="1" eb="3">
      <t>トウシ</t>
    </rPh>
    <rPh sb="4" eb="6">
      <t>ノウギョウ</t>
    </rPh>
    <rPh sb="6" eb="8">
      <t>シュウラク</t>
    </rPh>
    <rPh sb="8" eb="10">
      <t>ハイスイ</t>
    </rPh>
    <rPh sb="11" eb="12">
      <t>メン</t>
    </rPh>
    <rPh sb="12" eb="14">
      <t>セイビ</t>
    </rPh>
    <rPh sb="14" eb="16">
      <t>ジギョウ</t>
    </rPh>
    <rPh sb="17" eb="19">
      <t>カンリョウ</t>
    </rPh>
    <rPh sb="27" eb="29">
      <t>コンゴ</t>
    </rPh>
    <rPh sb="30" eb="32">
      <t>シセツ</t>
    </rPh>
    <rPh sb="33" eb="36">
      <t>ロウキュウカ</t>
    </rPh>
    <rPh sb="37" eb="38">
      <t>トモナ</t>
    </rPh>
    <rPh sb="39" eb="41">
      <t>ケイヒ</t>
    </rPh>
    <rPh sb="42" eb="44">
      <t>ゾウカ</t>
    </rPh>
    <rPh sb="45" eb="47">
      <t>ミコ</t>
    </rPh>
    <rPh sb="53" eb="56">
      <t>ゲスイドウ</t>
    </rPh>
    <rPh sb="56" eb="58">
      <t>ジギョウ</t>
    </rPh>
    <rPh sb="59" eb="60">
      <t>ト</t>
    </rPh>
    <rPh sb="61" eb="62">
      <t>マ</t>
    </rPh>
    <rPh sb="63" eb="65">
      <t>ジョウキョウ</t>
    </rPh>
    <rPh sb="66" eb="67">
      <t>キビ</t>
    </rPh>
    <rPh sb="70" eb="71">
      <t>マ</t>
    </rPh>
    <rPh sb="75" eb="77">
      <t>ヨソク</t>
    </rPh>
    <rPh sb="82" eb="84">
      <t>シセツ</t>
    </rPh>
    <rPh sb="85" eb="88">
      <t>ロウキュウカ</t>
    </rPh>
    <rPh sb="89" eb="90">
      <t>タイ</t>
    </rPh>
    <rPh sb="94" eb="97">
      <t>ケイカクテキ</t>
    </rPh>
    <rPh sb="99" eb="101">
      <t>コウリツ</t>
    </rPh>
    <rPh sb="101" eb="102">
      <t>テキ</t>
    </rPh>
    <rPh sb="103" eb="107">
      <t>カイチクコウシン</t>
    </rPh>
    <rPh sb="108" eb="109">
      <t>ム</t>
    </rPh>
    <rPh sb="111" eb="113">
      <t>キノウ</t>
    </rPh>
    <rPh sb="113" eb="115">
      <t>シンダン</t>
    </rPh>
    <rPh sb="115" eb="117">
      <t>チョウサ</t>
    </rPh>
    <rPh sb="118" eb="120">
      <t>サイテキ</t>
    </rPh>
    <rPh sb="120" eb="122">
      <t>セイビ</t>
    </rPh>
    <rPh sb="122" eb="124">
      <t>コウソウ</t>
    </rPh>
    <rPh sb="125" eb="127">
      <t>サクテイ</t>
    </rPh>
    <rPh sb="128" eb="129">
      <t>オコナ</t>
    </rPh>
    <rPh sb="137" eb="139">
      <t>イジ</t>
    </rPh>
    <rPh sb="139" eb="141">
      <t>カンリ</t>
    </rPh>
    <rPh sb="141" eb="143">
      <t>ケイヒ</t>
    </rPh>
    <rPh sb="144" eb="146">
      <t>サクゲン</t>
    </rPh>
    <rPh sb="147" eb="149">
      <t>ショウライ</t>
    </rPh>
    <rPh sb="150" eb="152">
      <t>カイチク</t>
    </rPh>
    <rPh sb="152" eb="154">
      <t>コウシン</t>
    </rPh>
    <rPh sb="158" eb="161">
      <t>トウシテキ</t>
    </rPh>
    <rPh sb="161" eb="163">
      <t>ケイヒ</t>
    </rPh>
    <rPh sb="164" eb="165">
      <t>オサ</t>
    </rPh>
    <rPh sb="170" eb="172">
      <t>コウキョウ</t>
    </rPh>
    <rPh sb="172" eb="175">
      <t>ゲスイドウ</t>
    </rPh>
    <rPh sb="177" eb="179">
      <t>セツゾク</t>
    </rPh>
    <rPh sb="180" eb="183">
      <t>ケイカクテキ</t>
    </rPh>
    <rPh sb="184" eb="18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</si>
</sst>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20-45EF-A9D2-584732109B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6720-45EF-A9D2-584732109B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71.69</c:v>
                </c:pt>
                <c:pt idx="1">
                  <c:v>64.849999999999994</c:v>
                </c:pt>
                <c:pt idx="2">
                  <c:v>61.4</c:v>
                </c:pt>
                <c:pt idx="3">
                  <c:v>62.06</c:v>
                </c:pt>
                <c:pt idx="4">
                  <c:v>57.39</c:v>
                </c:pt>
              </c:numCache>
            </c:numRef>
          </c:val>
          <c:extLst>
            <c:ext xmlns:c16="http://schemas.microsoft.com/office/drawing/2014/chart" uri="{C3380CC4-5D6E-409C-BE32-E72D297353CC}">
              <c16:uniqueId val="{00000000-63CC-4733-ACB8-208271375E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63CC-4733-ACB8-208271375E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95.83</c:v>
                </c:pt>
                <c:pt idx="1">
                  <c:v>96.21</c:v>
                </c:pt>
                <c:pt idx="2">
                  <c:v>96.11</c:v>
                </c:pt>
                <c:pt idx="3">
                  <c:v>96.37</c:v>
                </c:pt>
                <c:pt idx="4">
                  <c:v>96.43</c:v>
                </c:pt>
              </c:numCache>
            </c:numRef>
          </c:val>
          <c:extLst>
            <c:ext xmlns:c16="http://schemas.microsoft.com/office/drawing/2014/chart" uri="{C3380CC4-5D6E-409C-BE32-E72D297353CC}">
              <c16:uniqueId val="{00000000-C44C-4CCF-97B3-B1D0A8996F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C44C-4CCF-97B3-B1D0A8996F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100.01</c:v>
                </c:pt>
                <c:pt idx="1">
                  <c:v>99.4</c:v>
                </c:pt>
                <c:pt idx="2">
                  <c:v>100.91</c:v>
                </c:pt>
                <c:pt idx="3">
                  <c:v>102.83</c:v>
                </c:pt>
                <c:pt idx="4">
                  <c:v>100.98</c:v>
                </c:pt>
              </c:numCache>
            </c:numRef>
          </c:val>
          <c:extLst>
            <c:ext xmlns:c16="http://schemas.microsoft.com/office/drawing/2014/chart" uri="{C3380CC4-5D6E-409C-BE32-E72D297353CC}">
              <c16:uniqueId val="{00000000-97C7-430A-9F65-99D7DD7626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97C7-430A-9F65-99D7DD7626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53.96</c:v>
                </c:pt>
                <c:pt idx="1">
                  <c:v>55.64</c:v>
                </c:pt>
                <c:pt idx="2">
                  <c:v>57.21</c:v>
                </c:pt>
                <c:pt idx="3">
                  <c:v>58.69</c:v>
                </c:pt>
                <c:pt idx="4">
                  <c:v>60.06</c:v>
                </c:pt>
              </c:numCache>
            </c:numRef>
          </c:val>
          <c:extLst>
            <c:ext xmlns:c16="http://schemas.microsoft.com/office/drawing/2014/chart" uri="{C3380CC4-5D6E-409C-BE32-E72D297353CC}">
              <c16:uniqueId val="{00000000-2CA4-4E3C-8517-0C3391D3E4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2CA4-4E3C-8517-0C3391D3E4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FE-4D3E-BCB3-D1AA92D392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FE-4D3E-BCB3-D1AA92D392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1.85</c:v>
                </c:pt>
                <c:pt idx="1">
                  <c:v>5.83</c:v>
                </c:pt>
                <c:pt idx="2">
                  <c:v>1.29</c:v>
                </c:pt>
                <c:pt idx="3" formatCode="#,##0.00;&quot;△&quot;#,##0.00">
                  <c:v>0</c:v>
                </c:pt>
                <c:pt idx="4" formatCode="#,##0.00;&quot;△&quot;#,##0.00">
                  <c:v>0</c:v>
                </c:pt>
              </c:numCache>
            </c:numRef>
          </c:val>
          <c:extLst>
            <c:ext xmlns:c16="http://schemas.microsoft.com/office/drawing/2014/chart" uri="{C3380CC4-5D6E-409C-BE32-E72D297353CC}">
              <c16:uniqueId val="{00000000-E440-441E-A582-B11106F6D0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E440-441E-A582-B11106F6D0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13.3</c:v>
                </c:pt>
                <c:pt idx="1">
                  <c:v>19.96</c:v>
                </c:pt>
                <c:pt idx="2">
                  <c:v>26.47</c:v>
                </c:pt>
                <c:pt idx="3">
                  <c:v>15.4</c:v>
                </c:pt>
                <c:pt idx="4">
                  <c:v>13.35</c:v>
                </c:pt>
              </c:numCache>
            </c:numRef>
          </c:val>
          <c:extLst>
            <c:ext xmlns:c16="http://schemas.microsoft.com/office/drawing/2014/chart" uri="{C3380CC4-5D6E-409C-BE32-E72D297353CC}">
              <c16:uniqueId val="{00000000-4002-498D-8ECB-B91C50574B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4002-498D-8ECB-B91C50574B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1067.5</c:v>
                </c:pt>
                <c:pt idx="1">
                  <c:v>124.05</c:v>
                </c:pt>
                <c:pt idx="2">
                  <c:v>119.03</c:v>
                </c:pt>
                <c:pt idx="3">
                  <c:v>107.75</c:v>
                </c:pt>
                <c:pt idx="4">
                  <c:v>86.58</c:v>
                </c:pt>
              </c:numCache>
            </c:numRef>
          </c:val>
          <c:extLst>
            <c:ext xmlns:c16="http://schemas.microsoft.com/office/drawing/2014/chart" uri="{C3380CC4-5D6E-409C-BE32-E72D297353CC}">
              <c16:uniqueId val="{00000000-7C05-4DD1-87E5-9ABF85A3A6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7C05-4DD1-87E5-9ABF85A3A6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72.709999999999994</c:v>
                </c:pt>
                <c:pt idx="1">
                  <c:v>52.1</c:v>
                </c:pt>
                <c:pt idx="2">
                  <c:v>49.87</c:v>
                </c:pt>
                <c:pt idx="3">
                  <c:v>47.3</c:v>
                </c:pt>
                <c:pt idx="4">
                  <c:v>42.18</c:v>
                </c:pt>
              </c:numCache>
            </c:numRef>
          </c:val>
          <c:extLst>
            <c:ext xmlns:c16="http://schemas.microsoft.com/office/drawing/2014/chart" uri="{C3380CC4-5D6E-409C-BE32-E72D297353CC}">
              <c16:uniqueId val="{00000000-DDD7-475D-8E73-6D42C28652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DDD7-475D-8E73-6D42C28652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230.02</c:v>
                </c:pt>
                <c:pt idx="1">
                  <c:v>321.72000000000003</c:v>
                </c:pt>
                <c:pt idx="2">
                  <c:v>338.57</c:v>
                </c:pt>
                <c:pt idx="3">
                  <c:v>337.04</c:v>
                </c:pt>
                <c:pt idx="4">
                  <c:v>403.1</c:v>
                </c:pt>
              </c:numCache>
            </c:numRef>
          </c:val>
          <c:extLst>
            <c:ext xmlns:c16="http://schemas.microsoft.com/office/drawing/2014/chart" uri="{C3380CC4-5D6E-409C-BE32-E72D297353CC}">
              <c16:uniqueId val="{00000000-8EE0-4E3A-A848-1CF832D1E2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8EE0-4E3A-A848-1CF832D1E2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高島市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46926</v>
      </c>
      <c r="AM8" s="37"/>
      <c r="AN8" s="37"/>
      <c r="AO8" s="37"/>
      <c r="AP8" s="37"/>
      <c r="AQ8" s="37"/>
      <c r="AR8" s="37"/>
      <c r="AS8" s="37"/>
      <c r="AT8" s="38">
        <f>データ!T6</f>
        <v>693.05</v>
      </c>
      <c r="AU8" s="38"/>
      <c r="AV8" s="38"/>
      <c r="AW8" s="38"/>
      <c r="AX8" s="38"/>
      <c r="AY8" s="38"/>
      <c r="AZ8" s="38"/>
      <c r="BA8" s="38"/>
      <c r="BB8" s="38">
        <f>データ!U6</f>
        <v>67.709999999999994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85.07</v>
      </c>
      <c r="J10" s="38"/>
      <c r="K10" s="38"/>
      <c r="L10" s="38"/>
      <c r="M10" s="38"/>
      <c r="N10" s="38"/>
      <c r="O10" s="38"/>
      <c r="P10" s="38">
        <f>データ!P6</f>
        <v>7.98</v>
      </c>
      <c r="Q10" s="38"/>
      <c r="R10" s="38"/>
      <c r="S10" s="38"/>
      <c r="T10" s="38"/>
      <c r="U10" s="38"/>
      <c r="V10" s="38"/>
      <c r="W10" s="38">
        <f>データ!Q6</f>
        <v>84.75</v>
      </c>
      <c r="X10" s="38"/>
      <c r="Y10" s="38"/>
      <c r="Z10" s="38"/>
      <c r="AA10" s="38"/>
      <c r="AB10" s="38"/>
      <c r="AC10" s="38"/>
      <c r="AD10" s="37">
        <f>データ!R6</f>
        <v>3300</v>
      </c>
      <c r="AE10" s="37"/>
      <c r="AF10" s="37"/>
      <c r="AG10" s="37"/>
      <c r="AH10" s="37"/>
      <c r="AI10" s="37"/>
      <c r="AJ10" s="37"/>
      <c r="AK10" s="2"/>
      <c r="AL10" s="37">
        <f>データ!V6</f>
        <v>3725</v>
      </c>
      <c r="AM10" s="37"/>
      <c r="AN10" s="37"/>
      <c r="AO10" s="37"/>
      <c r="AP10" s="37"/>
      <c r="AQ10" s="37"/>
      <c r="AR10" s="37"/>
      <c r="AS10" s="37"/>
      <c r="AT10" s="38">
        <f>データ!W6</f>
        <v>7</v>
      </c>
      <c r="AU10" s="38"/>
      <c r="AV10" s="38"/>
      <c r="AW10" s="38"/>
      <c r="AX10" s="38"/>
      <c r="AY10" s="38"/>
      <c r="AZ10" s="38"/>
      <c r="BA10" s="38"/>
      <c r="BB10" s="38">
        <f>データ!X6</f>
        <v>532.14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fxkwngNtfzMxAG1EusoTcovOv12GzqRPE9xOFjU64XjYoUxmtH4J2EudKpDsZ1H4f95a84Pg6uvjTLkrsl4Pg==" saltValue="3H97ev6GpfhYL1lyZaFD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252123</v>
      </c>
      <c r="D6" s="19">
        <f t="shared" si="3"/>
        <v>46</v>
      </c>
      <c r="E6" s="19">
        <f t="shared" si="3"/>
        <v>17</v>
      </c>
      <c r="F6" s="19">
        <f t="shared" si="3"/>
        <v>5</v>
      </c>
      <c r="G6" s="19">
        <f t="shared" si="3"/>
        <v>0</v>
      </c>
      <c r="H6" s="19" t="str">
        <f t="shared" si="3"/>
        <v>滋賀県　高島市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85.07</v>
      </c>
      <c r="P6" s="20">
        <f t="shared" si="3"/>
        <v>7.98</v>
      </c>
      <c r="Q6" s="20">
        <f t="shared" si="3"/>
        <v>84.75</v>
      </c>
      <c r="R6" s="20">
        <f t="shared" si="3"/>
        <v>3300</v>
      </c>
      <c r="S6" s="20">
        <f t="shared" si="3"/>
        <v>46926</v>
      </c>
      <c r="T6" s="20">
        <f t="shared" si="3"/>
        <v>693.05</v>
      </c>
      <c r="U6" s="20">
        <f t="shared" si="3"/>
        <v>67.709999999999994</v>
      </c>
      <c r="V6" s="20">
        <f t="shared" si="3"/>
        <v>3725</v>
      </c>
      <c r="W6" s="20">
        <f t="shared" si="3"/>
        <v>7</v>
      </c>
      <c r="X6" s="20">
        <f t="shared" si="3"/>
        <v>532.14</v>
      </c>
      <c r="Y6" s="21">
        <f>IF(Y7="",NA(),Y7)</f>
        <v>100.01</v>
      </c>
      <c r="Z6" s="21">
        <f t="shared" ref="Z6:AH6" si="4">IF(Z7="",NA(),Z7)</f>
        <v>99.4</v>
      </c>
      <c r="AA6" s="21">
        <f t="shared" si="4"/>
        <v>100.91</v>
      </c>
      <c r="AB6" s="21">
        <f t="shared" si="4"/>
        <v>102.83</v>
      </c>
      <c r="AC6" s="21">
        <f t="shared" si="4"/>
        <v>100.98</v>
      </c>
      <c r="AD6" s="21">
        <f t="shared" si="4"/>
        <v>100.99</v>
      </c>
      <c r="AE6" s="21">
        <f t="shared" si="4"/>
        <v>101.27</v>
      </c>
      <c r="AF6" s="21">
        <f t="shared" si="4"/>
        <v>101.91</v>
      </c>
      <c r="AG6" s="21">
        <f t="shared" si="4"/>
        <v>103.09</v>
      </c>
      <c r="AH6" s="21">
        <f t="shared" si="4"/>
        <v>102.11</v>
      </c>
      <c r="AI6" s="20" t="str">
        <f>IF(AI7="","",IF(AI7="-","【-】","【"&amp;SUBSTITUTE(TEXT(AI7,"#,##0.00"),"-","△")&amp;"】"))</f>
        <v>【104.16】</v>
      </c>
      <c r="AJ6" s="21">
        <f>IF(AJ7="",NA(),AJ7)</f>
        <v>1.85</v>
      </c>
      <c r="AK6" s="21">
        <f t="shared" ref="AK6:AS6" si="5">IF(AK7="",NA(),AK7)</f>
        <v>5.83</v>
      </c>
      <c r="AL6" s="21">
        <f t="shared" si="5"/>
        <v>1.29</v>
      </c>
      <c r="AM6" s="20">
        <f t="shared" si="5"/>
        <v>0</v>
      </c>
      <c r="AN6" s="20">
        <f t="shared" si="5"/>
        <v>0</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13.3</v>
      </c>
      <c r="AV6" s="21">
        <f t="shared" ref="AV6:BD6" si="6">IF(AV7="",NA(),AV7)</f>
        <v>19.96</v>
      </c>
      <c r="AW6" s="21">
        <f t="shared" si="6"/>
        <v>26.47</v>
      </c>
      <c r="AX6" s="21">
        <f t="shared" si="6"/>
        <v>15.4</v>
      </c>
      <c r="AY6" s="21">
        <f t="shared" si="6"/>
        <v>13.35</v>
      </c>
      <c r="AZ6" s="21">
        <f t="shared" si="6"/>
        <v>38.119999999999997</v>
      </c>
      <c r="BA6" s="21">
        <f t="shared" si="6"/>
        <v>43.5</v>
      </c>
      <c r="BB6" s="21">
        <f t="shared" si="6"/>
        <v>44.14</v>
      </c>
      <c r="BC6" s="21">
        <f t="shared" si="6"/>
        <v>37.24</v>
      </c>
      <c r="BD6" s="21">
        <f t="shared" si="6"/>
        <v>33.58</v>
      </c>
      <c r="BE6" s="20" t="str">
        <f>IF(BE7="","",IF(BE7="-","【-】","【"&amp;SUBSTITUTE(TEXT(BE7,"#,##0.00"),"-","△")&amp;"】"))</f>
        <v>【34.77】</v>
      </c>
      <c r="BF6" s="21">
        <f>IF(BF7="",NA(),BF7)</f>
        <v>1067.5</v>
      </c>
      <c r="BG6" s="21">
        <f t="shared" ref="BG6:BO6" si="7">IF(BG7="",NA(),BG7)</f>
        <v>124.05</v>
      </c>
      <c r="BH6" s="21">
        <f t="shared" si="7"/>
        <v>119.03</v>
      </c>
      <c r="BI6" s="21">
        <f t="shared" si="7"/>
        <v>107.75</v>
      </c>
      <c r="BJ6" s="21">
        <f t="shared" si="7"/>
        <v>86.58</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72.709999999999994</v>
      </c>
      <c r="BR6" s="21">
        <f t="shared" ref="BR6:BZ6" si="8">IF(BR7="",NA(),BR7)</f>
        <v>52.1</v>
      </c>
      <c r="BS6" s="21">
        <f t="shared" si="8"/>
        <v>49.87</v>
      </c>
      <c r="BT6" s="21">
        <f t="shared" si="8"/>
        <v>47.3</v>
      </c>
      <c r="BU6" s="21">
        <f t="shared" si="8"/>
        <v>42.18</v>
      </c>
      <c r="BV6" s="21">
        <f t="shared" si="8"/>
        <v>65.33</v>
      </c>
      <c r="BW6" s="21">
        <f t="shared" si="8"/>
        <v>65.39</v>
      </c>
      <c r="BX6" s="21">
        <f t="shared" si="8"/>
        <v>65.37</v>
      </c>
      <c r="BY6" s="21">
        <f t="shared" si="8"/>
        <v>68.11</v>
      </c>
      <c r="BZ6" s="21">
        <f t="shared" si="8"/>
        <v>67.23</v>
      </c>
      <c r="CA6" s="20" t="str">
        <f>IF(CA7="","",IF(CA7="-","【-】","【"&amp;SUBSTITUTE(TEXT(CA7,"#,##0.00"),"-","△")&amp;"】"))</f>
        <v>【60.65】</v>
      </c>
      <c r="CB6" s="21">
        <f>IF(CB7="",NA(),CB7)</f>
        <v>230.02</v>
      </c>
      <c r="CC6" s="21">
        <f t="shared" ref="CC6:CK6" si="9">IF(CC7="",NA(),CC7)</f>
        <v>321.72000000000003</v>
      </c>
      <c r="CD6" s="21">
        <f t="shared" si="9"/>
        <v>338.57</v>
      </c>
      <c r="CE6" s="21">
        <f t="shared" si="9"/>
        <v>337.04</v>
      </c>
      <c r="CF6" s="21">
        <f t="shared" si="9"/>
        <v>403.1</v>
      </c>
      <c r="CG6" s="21">
        <f t="shared" si="9"/>
        <v>227.43</v>
      </c>
      <c r="CH6" s="21">
        <f t="shared" si="9"/>
        <v>230.88</v>
      </c>
      <c r="CI6" s="21">
        <f t="shared" si="9"/>
        <v>228.99</v>
      </c>
      <c r="CJ6" s="21">
        <f t="shared" si="9"/>
        <v>222.41</v>
      </c>
      <c r="CK6" s="21">
        <f t="shared" si="9"/>
        <v>228.21</v>
      </c>
      <c r="CL6" s="20" t="str">
        <f>IF(CL7="","",IF(CL7="-","【-】","【"&amp;SUBSTITUTE(TEXT(CL7,"#,##0.00"),"-","△")&amp;"】"))</f>
        <v>【256.97】</v>
      </c>
      <c r="CM6" s="21">
        <f>IF(CM7="",NA(),CM7)</f>
        <v>71.69</v>
      </c>
      <c r="CN6" s="21">
        <f t="shared" ref="CN6:CV6" si="10">IF(CN7="",NA(),CN7)</f>
        <v>64.849999999999994</v>
      </c>
      <c r="CO6" s="21">
        <f t="shared" si="10"/>
        <v>61.4</v>
      </c>
      <c r="CP6" s="21">
        <f t="shared" si="10"/>
        <v>62.06</v>
      </c>
      <c r="CQ6" s="21">
        <f t="shared" si="10"/>
        <v>57.39</v>
      </c>
      <c r="CR6" s="21">
        <f t="shared" si="10"/>
        <v>56.01</v>
      </c>
      <c r="CS6" s="21">
        <f t="shared" si="10"/>
        <v>56.72</v>
      </c>
      <c r="CT6" s="21">
        <f t="shared" si="10"/>
        <v>54.06</v>
      </c>
      <c r="CU6" s="21">
        <f t="shared" si="10"/>
        <v>55.26</v>
      </c>
      <c r="CV6" s="21">
        <f t="shared" si="10"/>
        <v>54.54</v>
      </c>
      <c r="CW6" s="20" t="str">
        <f>IF(CW7="","",IF(CW7="-","【-】","【"&amp;SUBSTITUTE(TEXT(CW7,"#,##0.00"),"-","△")&amp;"】"))</f>
        <v>【61.14】</v>
      </c>
      <c r="CX6" s="21">
        <f>IF(CX7="",NA(),CX7)</f>
        <v>95.83</v>
      </c>
      <c r="CY6" s="21">
        <f t="shared" ref="CY6:DG6" si="11">IF(CY7="",NA(),CY7)</f>
        <v>96.21</v>
      </c>
      <c r="CZ6" s="21">
        <f t="shared" si="11"/>
        <v>96.11</v>
      </c>
      <c r="DA6" s="21">
        <f t="shared" si="11"/>
        <v>96.37</v>
      </c>
      <c r="DB6" s="21">
        <f t="shared" si="11"/>
        <v>96.43</v>
      </c>
      <c r="DC6" s="21">
        <f t="shared" si="11"/>
        <v>89.77</v>
      </c>
      <c r="DD6" s="21">
        <f t="shared" si="11"/>
        <v>90.04</v>
      </c>
      <c r="DE6" s="21">
        <f t="shared" si="11"/>
        <v>90.11</v>
      </c>
      <c r="DF6" s="21">
        <f t="shared" si="11"/>
        <v>90.52</v>
      </c>
      <c r="DG6" s="21">
        <f t="shared" si="11"/>
        <v>90.3</v>
      </c>
      <c r="DH6" s="20" t="str">
        <f>IF(DH7="","",IF(DH7="-","【-】","【"&amp;SUBSTITUTE(TEXT(DH7,"#,##0.00"),"-","△")&amp;"】"))</f>
        <v>【86.91】</v>
      </c>
      <c r="DI6" s="21">
        <f>IF(DI7="",NA(),DI7)</f>
        <v>53.96</v>
      </c>
      <c r="DJ6" s="21">
        <f t="shared" ref="DJ6:DR6" si="12">IF(DJ7="",NA(),DJ7)</f>
        <v>55.64</v>
      </c>
      <c r="DK6" s="21">
        <f t="shared" si="12"/>
        <v>57.21</v>
      </c>
      <c r="DL6" s="21">
        <f t="shared" si="12"/>
        <v>58.69</v>
      </c>
      <c r="DM6" s="21">
        <f t="shared" si="12"/>
        <v>60.06</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252123</v>
      </c>
      <c r="D7" s="23">
        <v>46</v>
      </c>
      <c r="E7" s="23">
        <v>17</v>
      </c>
      <c r="F7" s="23">
        <v>5</v>
      </c>
      <c r="G7" s="23">
        <v>0</v>
      </c>
      <c r="H7" s="23" t="s">
        <v>96</v>
      </c>
      <c r="I7" s="23" t="s">
        <v>97</v>
      </c>
      <c r="J7" s="23" t="s">
        <v>98</v>
      </c>
      <c r="K7" s="23" t="s">
        <v>99</v>
      </c>
      <c r="L7" s="23" t="s">
        <v>100</v>
      </c>
      <c r="M7" s="23" t="s">
        <v>101</v>
      </c>
      <c r="N7" s="24" t="s">
        <v>102</v>
      </c>
      <c r="O7" s="24">
        <v>85.07</v>
      </c>
      <c r="P7" s="24">
        <v>7.98</v>
      </c>
      <c r="Q7" s="24">
        <v>84.75</v>
      </c>
      <c r="R7" s="24">
        <v>3300</v>
      </c>
      <c r="S7" s="24">
        <v>46926</v>
      </c>
      <c r="T7" s="24">
        <v>693.05</v>
      </c>
      <c r="U7" s="24">
        <v>67.709999999999994</v>
      </c>
      <c r="V7" s="24">
        <v>3725</v>
      </c>
      <c r="W7" s="24">
        <v>7</v>
      </c>
      <c r="X7" s="24">
        <v>532.14</v>
      </c>
      <c r="Y7" s="24">
        <v>100.01</v>
      </c>
      <c r="Z7" s="24">
        <v>99.4</v>
      </c>
      <c r="AA7" s="24">
        <v>100.91</v>
      </c>
      <c r="AB7" s="24">
        <v>102.83</v>
      </c>
      <c r="AC7" s="24">
        <v>100.98</v>
      </c>
      <c r="AD7" s="24">
        <v>100.99</v>
      </c>
      <c r="AE7" s="24">
        <v>101.27</v>
      </c>
      <c r="AF7" s="24">
        <v>101.91</v>
      </c>
      <c r="AG7" s="24">
        <v>103.09</v>
      </c>
      <c r="AH7" s="24">
        <v>102.11</v>
      </c>
      <c r="AI7" s="24">
        <v>104.16</v>
      </c>
      <c r="AJ7" s="24">
        <v>1.85</v>
      </c>
      <c r="AK7" s="24">
        <v>5.83</v>
      </c>
      <c r="AL7" s="24">
        <v>1.29</v>
      </c>
      <c r="AM7" s="24">
        <v>0</v>
      </c>
      <c r="AN7" s="24">
        <v>0</v>
      </c>
      <c r="AO7" s="24">
        <v>149.02000000000001</v>
      </c>
      <c r="AP7" s="24">
        <v>137.09</v>
      </c>
      <c r="AQ7" s="24">
        <v>127.98</v>
      </c>
      <c r="AR7" s="24">
        <v>101.24</v>
      </c>
      <c r="AS7" s="24">
        <v>124.9</v>
      </c>
      <c r="AT7" s="24">
        <v>128.22999999999999</v>
      </c>
      <c r="AU7" s="24">
        <v>13.3</v>
      </c>
      <c r="AV7" s="24">
        <v>19.96</v>
      </c>
      <c r="AW7" s="24">
        <v>26.47</v>
      </c>
      <c r="AX7" s="24">
        <v>15.4</v>
      </c>
      <c r="AY7" s="24">
        <v>13.35</v>
      </c>
      <c r="AZ7" s="24">
        <v>38.119999999999997</v>
      </c>
      <c r="BA7" s="24">
        <v>43.5</v>
      </c>
      <c r="BB7" s="24">
        <v>44.14</v>
      </c>
      <c r="BC7" s="24">
        <v>37.24</v>
      </c>
      <c r="BD7" s="24">
        <v>33.58</v>
      </c>
      <c r="BE7" s="24">
        <v>34.770000000000003</v>
      </c>
      <c r="BF7" s="24">
        <v>1067.5</v>
      </c>
      <c r="BG7" s="24">
        <v>124.05</v>
      </c>
      <c r="BH7" s="24">
        <v>119.03</v>
      </c>
      <c r="BI7" s="24">
        <v>107.75</v>
      </c>
      <c r="BJ7" s="24">
        <v>86.58</v>
      </c>
      <c r="BK7" s="24">
        <v>684.74</v>
      </c>
      <c r="BL7" s="24">
        <v>654.91999999999996</v>
      </c>
      <c r="BM7" s="24">
        <v>654.71</v>
      </c>
      <c r="BN7" s="24">
        <v>783.8</v>
      </c>
      <c r="BO7" s="24">
        <v>778.81</v>
      </c>
      <c r="BP7" s="24">
        <v>786.37</v>
      </c>
      <c r="BQ7" s="24">
        <v>72.709999999999994</v>
      </c>
      <c r="BR7" s="24">
        <v>52.1</v>
      </c>
      <c r="BS7" s="24">
        <v>49.87</v>
      </c>
      <c r="BT7" s="24">
        <v>47.3</v>
      </c>
      <c r="BU7" s="24">
        <v>42.18</v>
      </c>
      <c r="BV7" s="24">
        <v>65.33</v>
      </c>
      <c r="BW7" s="24">
        <v>65.39</v>
      </c>
      <c r="BX7" s="24">
        <v>65.37</v>
      </c>
      <c r="BY7" s="24">
        <v>68.11</v>
      </c>
      <c r="BZ7" s="24">
        <v>67.23</v>
      </c>
      <c r="CA7" s="24">
        <v>60.65</v>
      </c>
      <c r="CB7" s="24">
        <v>230.02</v>
      </c>
      <c r="CC7" s="24">
        <v>321.72000000000003</v>
      </c>
      <c r="CD7" s="24">
        <v>338.57</v>
      </c>
      <c r="CE7" s="24">
        <v>337.04</v>
      </c>
      <c r="CF7" s="24">
        <v>403.1</v>
      </c>
      <c r="CG7" s="24">
        <v>227.43</v>
      </c>
      <c r="CH7" s="24">
        <v>230.88</v>
      </c>
      <c r="CI7" s="24">
        <v>228.99</v>
      </c>
      <c r="CJ7" s="24">
        <v>222.41</v>
      </c>
      <c r="CK7" s="24">
        <v>228.21</v>
      </c>
      <c r="CL7" s="24">
        <v>256.97000000000003</v>
      </c>
      <c r="CM7" s="24">
        <v>71.69</v>
      </c>
      <c r="CN7" s="24">
        <v>64.849999999999994</v>
      </c>
      <c r="CO7" s="24">
        <v>61.4</v>
      </c>
      <c r="CP7" s="24">
        <v>62.06</v>
      </c>
      <c r="CQ7" s="24">
        <v>57.39</v>
      </c>
      <c r="CR7" s="24">
        <v>56.01</v>
      </c>
      <c r="CS7" s="24">
        <v>56.72</v>
      </c>
      <c r="CT7" s="24">
        <v>54.06</v>
      </c>
      <c r="CU7" s="24">
        <v>55.26</v>
      </c>
      <c r="CV7" s="24">
        <v>54.54</v>
      </c>
      <c r="CW7" s="24">
        <v>61.14</v>
      </c>
      <c r="CX7" s="24">
        <v>95.83</v>
      </c>
      <c r="CY7" s="24">
        <v>96.21</v>
      </c>
      <c r="CZ7" s="24">
        <v>96.11</v>
      </c>
      <c r="DA7" s="24">
        <v>96.37</v>
      </c>
      <c r="DB7" s="24">
        <v>96.43</v>
      </c>
      <c r="DC7" s="24">
        <v>89.77</v>
      </c>
      <c r="DD7" s="24">
        <v>90.04</v>
      </c>
      <c r="DE7" s="24">
        <v>90.11</v>
      </c>
      <c r="DF7" s="24">
        <v>90.52</v>
      </c>
      <c r="DG7" s="24">
        <v>90.3</v>
      </c>
      <c r="DH7" s="24">
        <v>86.91</v>
      </c>
      <c r="DI7" s="24">
        <v>53.96</v>
      </c>
      <c r="DJ7" s="24">
        <v>55.64</v>
      </c>
      <c r="DK7" s="24">
        <v>57.21</v>
      </c>
      <c r="DL7" s="24">
        <v>58.69</v>
      </c>
      <c r="DM7" s="24">
        <v>60.06</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2022-12-01T01:35:51Z</dcterms:created>
  <dcterms:modified xsi:type="dcterms:W3CDTF">2023-01-23T06:25:01Z</dcterms:modified>
  <cp:category/>
</cp:coreProperties>
</file>