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1_soumu\02財政課共有フォルダ\01_財政担当\02_照会・回答関係\R4\R50106公営企業に係る経営比較分析票（令和３年度決算）の分析等について\提出\"/>
    </mc:Choice>
  </mc:AlternateContent>
  <workbookProtection workbookAlgorithmName="SHA-512" workbookHashValue="/I+VJDrIxYkFj2PlprRn0EMRre2oj1Ql546Gfi+MCLZbyQtrt/DlLL6AegZlSd1xNTmZfjnLS7IxlrzCMD3Oxw==" workbookSaltValue="BTogJ38s7ITrjIrbgMDaIg=="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<sst xmlns="http://schemas.openxmlformats.org/spreadsheetml/2006/main" count="235" uniqueCount="117">
  <si>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</si>
  <si>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</si>
  <si>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</si>
  <si>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</si>
  <si>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</si>
  <si>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</si>
  <si>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</si>
  <si>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</si>
  <si>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</si>
  <si>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</si>
  <si>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</si>
  <si>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</si>
  <si>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</si>
  <si>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</si>
  <si>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</si>
  <si>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</si>
  <si>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</si>
  <si>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</si>
  <si>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</si>
  <si>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</si>
  <si>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</si>
  <si>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</si>
  <si>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</si>
  <si>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</si>
  <si>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</si>
  <si>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</si>
  <si>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</si>
  <si>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</si>
  <si>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</si>
  <si>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</si>
  <si>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</si>
  <si>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</si>
  <si>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</si>
  <si>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</si>
  <si>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</si>
  <si>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</si>
  <si>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</si>
  <si>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</si>
  <si>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</si>
  <si>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</si>
  <si>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</si>
  <si>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</si>
  <si>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</si>
  <si>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</si>
  <si>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</si>
  <si>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</si>
  <si>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</si>
  <si>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</si>
  <si>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</si>
  <si>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</si>
  <si>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</si>
  <si>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</si>
  <si>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</si>
  <si>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</si>
  <si>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</si>
  <si>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</si>
  <si>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</si>
  <si>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</si>
  <si>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</si>
  <si>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</si>
  <si>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</si>
  <si>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</si>
  <si>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</si>
  <si>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</si>
  <si>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</si>
  <si>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</si>
  <si>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</si>
  <si>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</si>
  <si>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</si>
  <si>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</si>
  <si>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</si>
  <si>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</si>
  <si>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</si>
  <si>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</si>
  <si>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</si>
  <si>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</si>
  <si>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</si>
  <si>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</si>
  <si>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</si>
  <si>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</si>
  <si>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</si>
  <si>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</si>
  <si>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</si>
  <si>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</si>
  <si>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</si>
  <si>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</si>
  <si>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</si>
  <si>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</si>
  <si>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</si>
  <si>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</si>
  <si>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</si>
  <si>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</si>
  <si>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</si>
  <si>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</si>
  <si>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</si>
  <si>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</si>
  <si>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</si>
  <si>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</si>
  <si>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</si>
  <si>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</si>
  <si>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</si>
  <si>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</si>
  <si>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</si>
  <si>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</si>
  <si>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</si>
  <si>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</si>
  <si>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</si>
  <si>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</si>
  <si>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</si>
  <si>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</si>
  <si>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</si>
  <si>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</si>
  <si>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</si>
  <si>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</si>
  <si>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3">
      <t>ユウケイ</t>
    </rPh>
    <rPh sb="3" eb="5">
      <t>コテイ</t>
    </rPh>
    <rPh sb="5" eb="7">
      <t>シサン</t>
    </rPh>
    <rPh sb="7" eb="9">
      <t>ゲンカ</t>
    </rPh>
    <rPh sb="9" eb="11">
      <t>ショウキャク</t>
    </rPh>
    <rPh sb="11" eb="12">
      <t>リツ</t>
    </rPh>
    <rPh sb="14" eb="16">
      <t>ルイジ</t>
    </rPh>
    <rPh sb="16" eb="18">
      <t>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</si>
  <si>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3">
      <t>カイチクコウシン</t>
    </rPh>
    <rPh sb="104" eb="105">
      <t>オコナ</t>
    </rPh>
    <rPh sb="109" eb="111">
      <t>ジゾク</t>
    </rPh>
    <rPh sb="111" eb="113">
      <t>カノウ</t>
    </rPh>
    <rPh sb="114" eb="116">
      <t>ジギョウ</t>
    </rPh>
    <rPh sb="116" eb="118">
      <t>ケイエイ</t>
    </rPh>
    <rPh sb="119" eb="120">
      <t>ツト</t>
    </rPh>
    <rPh sb="124" eb="126">
      <t>ヒツヨウ</t>
    </rPh>
    <phoneticPr fontId="4"/>
  </si>
  <si>
    <t>①経常収支比率は、企業債利息等の費用が減少したことにより前年度を上回った。
②累積欠損金比率は、年々減少しており改善が見られる。
③流動比率は、手持ち資金が少なく、企業債償還額が多いことにより、１００％を下回っている。
④企業債残高対事業規模比率は、類似団体より低位で推移しており、比較的良好と思われる。
⑤経費回収率は、昨年度は新型コロナウイルス感染症に係る措置として７月期請求分の基本料金の減免を実施したが、当年度は実施していないことから使用料が増え前年度を上回った。
⑥汚水処理原価は、有収水量の減少により前年度を上回った。
⑦流域下水道にのみ接続している。
⑧水洗化率は、前年度を上回ったが、継続した啓発により引き続き水洗化率の向上を目指す必要がある。</t>
    <rPh sb="1" eb="3">
      <t>ケイジョウ</t>
    </rPh>
    <rPh sb="3" eb="5">
      <t>シュウシ</t>
    </rPh>
    <rPh sb="5" eb="7">
      <t>ヒリツ</t>
    </rPh>
    <rPh sb="9" eb="11">
      <t>キギョウ</t>
    </rPh>
    <rPh sb="11" eb="12">
      <t>サイ</t>
    </rPh>
    <rPh sb="12" eb="14">
      <t>リソク</t>
    </rPh>
    <rPh sb="14" eb="15">
      <t>トウ</t>
    </rPh>
    <rPh sb="16" eb="18">
      <t>ヒヨウ</t>
    </rPh>
    <rPh sb="19" eb="21">
      <t>ゲンショウ</t>
    </rPh>
    <rPh sb="28" eb="31">
      <t>ゼンネンド</t>
    </rPh>
    <rPh sb="32" eb="34">
      <t>ウワマワ</t>
    </rPh>
    <rPh sb="39" eb="41">
      <t>ルイセキ</t>
    </rPh>
    <rPh sb="41" eb="43">
      <t>ケッソン</t>
    </rPh>
    <rPh sb="43" eb="44">
      <t>キン</t>
    </rPh>
    <rPh sb="44" eb="46">
      <t>ヒリツ</t>
    </rPh>
    <rPh sb="48" eb="50">
      <t>ネンネン</t>
    </rPh>
    <rPh sb="50" eb="52">
      <t>ゲンショウ</t>
    </rPh>
    <rPh sb="56" eb="58">
      <t>カイゼン</t>
    </rPh>
    <rPh sb="59" eb="60">
      <t>ミ</t>
    </rPh>
    <rPh sb="66" eb="68">
      <t>リュウドウ</t>
    </rPh>
    <rPh sb="68" eb="70">
      <t>ヒリツ</t>
    </rPh>
    <rPh sb="72" eb="74">
      <t>テモ</t>
    </rPh>
    <rPh sb="75" eb="77">
      <t>シキン</t>
    </rPh>
    <rPh sb="78" eb="79">
      <t>スク</t>
    </rPh>
    <rPh sb="82" eb="84">
      <t>キギョウ</t>
    </rPh>
    <rPh sb="84" eb="85">
      <t>サイ</t>
    </rPh>
    <rPh sb="85" eb="87">
      <t>ショウカン</t>
    </rPh>
    <rPh sb="87" eb="88">
      <t>ガク</t>
    </rPh>
    <rPh sb="89" eb="90">
      <t>オオ</t>
    </rPh>
    <rPh sb="102" eb="104">
      <t>シタマワ</t>
    </rPh>
    <rPh sb="111" eb="113">
      <t>キギョウ</t>
    </rPh>
    <rPh sb="113" eb="114">
      <t>サイ</t>
    </rPh>
    <rPh sb="114" eb="117">
      <t>ザンダカタイ</t>
    </rPh>
    <rPh sb="117" eb="119">
      <t>ジギョウ</t>
    </rPh>
    <rPh sb="119" eb="121">
      <t>キボ</t>
    </rPh>
    <rPh sb="121" eb="123">
      <t>ヒリツ</t>
    </rPh>
    <rPh sb="125" eb="129">
      <t>ルイジダンタイ</t>
    </rPh>
    <rPh sb="131" eb="133">
      <t>テイイ</t>
    </rPh>
    <rPh sb="134" eb="136">
      <t>スイイ</t>
    </rPh>
    <rPh sb="141" eb="144">
      <t>ヒカクテキ</t>
    </rPh>
    <rPh sb="144" eb="146">
      <t>リョウコウ</t>
    </rPh>
    <rPh sb="147" eb="148">
      <t>オモ</t>
    </rPh>
    <rPh sb="154" eb="156">
      <t>ケイヒ</t>
    </rPh>
    <rPh sb="156" eb="159">
      <t>カイシュウリツ</t>
    </rPh>
    <rPh sb="161" eb="164">
      <t>サクネンド</t>
    </rPh>
    <rPh sb="165" eb="167">
      <t>シンガタ</t>
    </rPh>
    <rPh sb="174" eb="177">
      <t>カンセンショウ</t>
    </rPh>
    <rPh sb="178" eb="179">
      <t>カカ</t>
    </rPh>
    <rPh sb="180" eb="182">
      <t>ソチ</t>
    </rPh>
    <rPh sb="186" eb="187">
      <t>ゲツ</t>
    </rPh>
    <rPh sb="187" eb="188">
      <t>キ</t>
    </rPh>
    <rPh sb="188" eb="190">
      <t>セイキュウ</t>
    </rPh>
    <rPh sb="190" eb="191">
      <t>ブン</t>
    </rPh>
    <rPh sb="192" eb="194">
      <t>キホン</t>
    </rPh>
    <rPh sb="194" eb="196">
      <t>リョウキン</t>
    </rPh>
    <rPh sb="197" eb="199">
      <t>ゲンメン</t>
    </rPh>
    <rPh sb="200" eb="202">
      <t>ジッシ</t>
    </rPh>
    <rPh sb="206" eb="209">
      <t>トウネンド</t>
    </rPh>
    <rPh sb="210" eb="212">
      <t>ジッシ</t>
    </rPh>
    <rPh sb="221" eb="223">
      <t>シヨウ</t>
    </rPh>
    <rPh sb="223" eb="224">
      <t>リョウ</t>
    </rPh>
    <rPh sb="225" eb="226">
      <t>フ</t>
    </rPh>
    <rPh sb="227" eb="230">
      <t>ゼンネンド</t>
    </rPh>
    <rPh sb="231" eb="233">
      <t>ウワマワ</t>
    </rPh>
    <rPh sb="238" eb="240">
      <t>オスイ</t>
    </rPh>
    <rPh sb="240" eb="242">
      <t>ショリ</t>
    </rPh>
    <rPh sb="242" eb="244">
      <t>ゲンカ</t>
    </rPh>
    <rPh sb="246" eb="248">
      <t>ユウシュウ</t>
    </rPh>
    <rPh sb="248" eb="250">
      <t>スイリョウ</t>
    </rPh>
    <rPh sb="251" eb="252">
      <t>ゲン</t>
    </rPh>
    <rPh sb="252" eb="253">
      <t>ショウ</t>
    </rPh>
    <rPh sb="256" eb="259">
      <t>ゼンネンド</t>
    </rPh>
    <rPh sb="260" eb="262">
      <t>ウワマワ</t>
    </rPh>
    <rPh sb="267" eb="269">
      <t>リュウイキ</t>
    </rPh>
    <rPh sb="269" eb="272">
      <t>ゲスイドウ</t>
    </rPh>
    <rPh sb="275" eb="277">
      <t>セツゾク</t>
    </rPh>
    <rPh sb="284" eb="287">
      <t>スイセンカ</t>
    </rPh>
    <rPh sb="287" eb="288">
      <t>リツ</t>
    </rPh>
    <rPh sb="290" eb="293">
      <t>ゼンネンド</t>
    </rPh>
    <rPh sb="294" eb="296">
      <t>ウワマワ</t>
    </rPh>
    <rPh sb="300" eb="302">
      <t>ケイゾク</t>
    </rPh>
    <rPh sb="304" eb="306">
      <t>ケイハツ</t>
    </rPh>
    <rPh sb="309" eb="310">
      <t>ヒ</t>
    </rPh>
    <rPh sb="311" eb="312">
      <t>ツヅ</t>
    </rPh>
    <rPh sb="313" eb="316">
      <t>スイセンカ</t>
    </rPh>
    <rPh sb="316" eb="317">
      <t>リツ</t>
    </rPh>
    <rPh sb="318" eb="320">
      <t>コウジョウ</t>
    </rPh>
    <rPh sb="321" eb="323">
      <t>メザ</t>
    </rPh>
    <rPh sb="324" eb="3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</si>
</sst>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A-4CB2-9E3E-F46A513289A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1A9A-4CB2-9E3E-F46A513289A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77.739999999999995</c:v>
                </c:pt>
                <c:pt idx="1">
                  <c:v>0</c:v>
                </c:pt>
                <c:pt idx="2">
                  <c:v>0</c:v>
                </c:pt>
                <c:pt idx="3">
                  <c:v>0</c:v>
                </c:pt>
                <c:pt idx="4">
                  <c:v>0</c:v>
                </c:pt>
              </c:numCache>
            </c:numRef>
          </c:val>
          <c:extLst>
            <c:ext xmlns:c16="http://schemas.microsoft.com/office/drawing/2014/chart" uri="{C3380CC4-5D6E-409C-BE32-E72D297353CC}">
              <c16:uniqueId val="{00000000-6FAA-4CF4-8F10-E532FB6B1A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6FAA-4CF4-8F10-E532FB6B1A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83.81</c:v>
                </c:pt>
                <c:pt idx="1">
                  <c:v>83.78</c:v>
                </c:pt>
                <c:pt idx="2">
                  <c:v>84.26</c:v>
                </c:pt>
                <c:pt idx="3">
                  <c:v>84.48</c:v>
                </c:pt>
                <c:pt idx="4">
                  <c:v>87.29</c:v>
                </c:pt>
              </c:numCache>
            </c:numRef>
          </c:val>
          <c:extLst>
            <c:ext xmlns:c16="http://schemas.microsoft.com/office/drawing/2014/chart" uri="{C3380CC4-5D6E-409C-BE32-E72D297353CC}">
              <c16:uniqueId val="{00000000-F4FB-4AEF-B5C0-163633437C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4FB-4AEF-B5C0-163633437C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91.52</c:v>
                </c:pt>
                <c:pt idx="1">
                  <c:v>102.69</c:v>
                </c:pt>
                <c:pt idx="2">
                  <c:v>104.98</c:v>
                </c:pt>
                <c:pt idx="3">
                  <c:v>101.25</c:v>
                </c:pt>
                <c:pt idx="4">
                  <c:v>101.96</c:v>
                </c:pt>
              </c:numCache>
            </c:numRef>
          </c:val>
          <c:extLst>
            <c:ext xmlns:c16="http://schemas.microsoft.com/office/drawing/2014/chart" uri="{C3380CC4-5D6E-409C-BE32-E72D297353CC}">
              <c16:uniqueId val="{00000000-1727-472C-9DCF-339EBA867A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1727-472C-9DCF-339EBA867A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31.96</c:v>
                </c:pt>
                <c:pt idx="1">
                  <c:v>35.03</c:v>
                </c:pt>
                <c:pt idx="2">
                  <c:v>36.83</c:v>
                </c:pt>
                <c:pt idx="3">
                  <c:v>38.44</c:v>
                </c:pt>
                <c:pt idx="4">
                  <c:v>40.130000000000003</c:v>
                </c:pt>
              </c:numCache>
            </c:numRef>
          </c:val>
          <c:extLst>
            <c:ext xmlns:c16="http://schemas.microsoft.com/office/drawing/2014/chart" uri="{C3380CC4-5D6E-409C-BE32-E72D297353CC}">
              <c16:uniqueId val="{00000000-4937-4923-B4D6-D8D7D0B7AD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4937-4923-B4D6-D8D7D0B7AD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9C-4847-B07E-2FB4BBA2CBF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9C-4847-B07E-2FB4BBA2CBF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29.53</c:v>
                </c:pt>
                <c:pt idx="1">
                  <c:v>22.84</c:v>
                </c:pt>
                <c:pt idx="2">
                  <c:v>10.57</c:v>
                </c:pt>
                <c:pt idx="3">
                  <c:v>7.88</c:v>
                </c:pt>
                <c:pt idx="4">
                  <c:v>2.69</c:v>
                </c:pt>
              </c:numCache>
            </c:numRef>
          </c:val>
          <c:extLst>
            <c:ext xmlns:c16="http://schemas.microsoft.com/office/drawing/2014/chart" uri="{C3380CC4-5D6E-409C-BE32-E72D297353CC}">
              <c16:uniqueId val="{00000000-F4BD-4BC8-B048-B0BCE0A60C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F4BD-4BC8-B048-B0BCE0A60C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33.15</c:v>
                </c:pt>
                <c:pt idx="1">
                  <c:v>31.96</c:v>
                </c:pt>
                <c:pt idx="2">
                  <c:v>28.02</c:v>
                </c:pt>
                <c:pt idx="3">
                  <c:v>31.57</c:v>
                </c:pt>
                <c:pt idx="4">
                  <c:v>35.770000000000003</c:v>
                </c:pt>
              </c:numCache>
            </c:numRef>
          </c:val>
          <c:extLst>
            <c:ext xmlns:c16="http://schemas.microsoft.com/office/drawing/2014/chart" uri="{C3380CC4-5D6E-409C-BE32-E72D297353CC}">
              <c16:uniqueId val="{00000000-CE93-4EAC-9D4D-6A56179770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CE93-4EAC-9D4D-6A56179770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43.3</c:v>
                </c:pt>
                <c:pt idx="1">
                  <c:v>40.340000000000003</c:v>
                </c:pt>
                <c:pt idx="2">
                  <c:v>38.299999999999997</c:v>
                </c:pt>
                <c:pt idx="3">
                  <c:v>50.75</c:v>
                </c:pt>
                <c:pt idx="4">
                  <c:v>50.68</c:v>
                </c:pt>
              </c:numCache>
            </c:numRef>
          </c:val>
          <c:extLst>
            <c:ext xmlns:c16="http://schemas.microsoft.com/office/drawing/2014/chart" uri="{C3380CC4-5D6E-409C-BE32-E72D297353CC}">
              <c16:uniqueId val="{00000000-EB1D-41DF-90AD-2B18AFD22C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EB1D-41DF-90AD-2B18AFD22C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88.79</c:v>
                </c:pt>
                <c:pt idx="1">
                  <c:v>96.45</c:v>
                </c:pt>
                <c:pt idx="2">
                  <c:v>95.28</c:v>
                </c:pt>
                <c:pt idx="3">
                  <c:v>92.1</c:v>
                </c:pt>
                <c:pt idx="4">
                  <c:v>97.46</c:v>
                </c:pt>
              </c:numCache>
            </c:numRef>
          </c:val>
          <c:extLst>
            <c:ext xmlns:c16="http://schemas.microsoft.com/office/drawing/2014/chart" uri="{C3380CC4-5D6E-409C-BE32-E72D297353CC}">
              <c16:uniqueId val="{00000000-9920-494D-939B-D75D4E10E2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9920-494D-939B-D75D4E10E2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192.99</c:v>
                </c:pt>
                <c:pt idx="1">
                  <c:v>177.78</c:v>
                </c:pt>
                <c:pt idx="2">
                  <c:v>180.4</c:v>
                </c:pt>
                <c:pt idx="3">
                  <c:v>174.93</c:v>
                </c:pt>
                <c:pt idx="4">
                  <c:v>175.51</c:v>
                </c:pt>
              </c:numCache>
            </c:numRef>
          </c:val>
          <c:extLst>
            <c:ext xmlns:c16="http://schemas.microsoft.com/office/drawing/2014/chart" uri="{C3380CC4-5D6E-409C-BE32-E72D297353CC}">
              <c16:uniqueId val="{00000000-3755-4D92-9B46-23E047178C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3755-4D92-9B46-23E047178C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高島市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46926</v>
      </c>
      <c r="AM8" s="42"/>
      <c r="AN8" s="42"/>
      <c r="AO8" s="42"/>
      <c r="AP8" s="42"/>
      <c r="AQ8" s="42"/>
      <c r="AR8" s="42"/>
      <c r="AS8" s="42"/>
      <c r="AT8" s="35">
        <f>データ!T6</f>
        <v>693.05</v>
      </c>
      <c r="AU8" s="35"/>
      <c r="AV8" s="35"/>
      <c r="AW8" s="35"/>
      <c r="AX8" s="35"/>
      <c r="AY8" s="35"/>
      <c r="AZ8" s="35"/>
      <c r="BA8" s="35"/>
      <c r="BB8" s="35">
        <f>データ!U6</f>
        <v>67.709999999999994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68.489999999999995</v>
      </c>
      <c r="J10" s="35"/>
      <c r="K10" s="35"/>
      <c r="L10" s="35"/>
      <c r="M10" s="35"/>
      <c r="N10" s="35"/>
      <c r="O10" s="35"/>
      <c r="P10" s="35">
        <f>データ!P6</f>
        <v>46.74</v>
      </c>
      <c r="Q10" s="35"/>
      <c r="R10" s="35"/>
      <c r="S10" s="35"/>
      <c r="T10" s="35"/>
      <c r="U10" s="35"/>
      <c r="V10" s="35"/>
      <c r="W10" s="35">
        <f>データ!Q6</f>
        <v>87.86</v>
      </c>
      <c r="X10" s="35"/>
      <c r="Y10" s="35"/>
      <c r="Z10" s="35"/>
      <c r="AA10" s="35"/>
      <c r="AB10" s="35"/>
      <c r="AC10" s="35"/>
      <c r="AD10" s="42">
        <f>データ!R6</f>
        <v>3300</v>
      </c>
      <c r="AE10" s="42"/>
      <c r="AF10" s="42"/>
      <c r="AG10" s="42"/>
      <c r="AH10" s="42"/>
      <c r="AI10" s="42"/>
      <c r="AJ10" s="42"/>
      <c r="AK10" s="2"/>
      <c r="AL10" s="42">
        <f>データ!V6</f>
        <v>21822</v>
      </c>
      <c r="AM10" s="42"/>
      <c r="AN10" s="42"/>
      <c r="AO10" s="42"/>
      <c r="AP10" s="42"/>
      <c r="AQ10" s="42"/>
      <c r="AR10" s="42"/>
      <c r="AS10" s="42"/>
      <c r="AT10" s="35">
        <f>データ!W6</f>
        <v>9.69</v>
      </c>
      <c r="AU10" s="35"/>
      <c r="AV10" s="35"/>
      <c r="AW10" s="35"/>
      <c r="AX10" s="35"/>
      <c r="AY10" s="35"/>
      <c r="AZ10" s="35"/>
      <c r="BA10" s="35"/>
      <c r="BB10" s="35">
        <f>データ!X6</f>
        <v>2252.0100000000002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5dUMfTCiJcoLQphYYaP/D66vf5uUv+IRlE8u4cjR9DMPgLdDfFM27APnnrjo7X9i8w6Ju1kbH0zOOEwbr+Lug==" saltValue="wkYLroLJKvSgMIo3ndWh4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1</v>
      </c>
      <c r="G6" s="19">
        <f t="shared" si="3"/>
        <v>0</v>
      </c>
      <c r="H6" s="19" t="str">
        <f t="shared" si="3"/>
        <v>滋賀県　高島市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68.489999999999995</v>
      </c>
      <c r="P6" s="20">
        <f t="shared" si="3"/>
        <v>46.74</v>
      </c>
      <c r="Q6" s="20">
        <f t="shared" si="3"/>
        <v>87.86</v>
      </c>
      <c r="R6" s="20">
        <f t="shared" si="3"/>
        <v>3300</v>
      </c>
      <c r="S6" s="20">
        <f t="shared" si="3"/>
        <v>46926</v>
      </c>
      <c r="T6" s="20">
        <f t="shared" si="3"/>
        <v>693.05</v>
      </c>
      <c r="U6" s="20">
        <f t="shared" si="3"/>
        <v>67.709999999999994</v>
      </c>
      <c r="V6" s="20">
        <f t="shared" si="3"/>
        <v>21822</v>
      </c>
      <c r="W6" s="20">
        <f t="shared" si="3"/>
        <v>9.69</v>
      </c>
      <c r="X6" s="20">
        <f t="shared" si="3"/>
        <v>2252.0100000000002</v>
      </c>
      <c r="Y6" s="21">
        <f>IF(Y7="",NA(),Y7)</f>
        <v>91.52</v>
      </c>
      <c r="Z6" s="21">
        <f t="shared" ref="Z6:AH6" si="4">IF(Z7="",NA(),Z7)</f>
        <v>102.69</v>
      </c>
      <c r="AA6" s="21">
        <f t="shared" si="4"/>
        <v>104.98</v>
      </c>
      <c r="AB6" s="21">
        <f t="shared" si="4"/>
        <v>101.25</v>
      </c>
      <c r="AC6" s="21">
        <f t="shared" si="4"/>
        <v>101.96</v>
      </c>
      <c r="AD6" s="21">
        <f t="shared" si="4"/>
        <v>106.7</v>
      </c>
      <c r="AE6" s="21">
        <f t="shared" si="4"/>
        <v>106.83</v>
      </c>
      <c r="AF6" s="21">
        <f t="shared" si="4"/>
        <v>109.21</v>
      </c>
      <c r="AG6" s="21">
        <f t="shared" si="4"/>
        <v>107.81</v>
      </c>
      <c r="AH6" s="21">
        <f t="shared" si="4"/>
        <v>107.54</v>
      </c>
      <c r="AI6" s="20" t="str">
        <f>IF(AI7="","",IF(AI7="-","【-】","【"&amp;SUBSTITUTE(TEXT(AI7,"#,##0.00"),"-","△")&amp;"】"))</f>
        <v>【107.02】</v>
      </c>
      <c r="AJ6" s="21">
        <f>IF(AJ7="",NA(),AJ7)</f>
        <v>29.53</v>
      </c>
      <c r="AK6" s="21">
        <f t="shared" ref="AK6:AS6" si="5">IF(AK7="",NA(),AK7)</f>
        <v>22.84</v>
      </c>
      <c r="AL6" s="21">
        <f t="shared" si="5"/>
        <v>10.57</v>
      </c>
      <c r="AM6" s="21">
        <f t="shared" si="5"/>
        <v>7.88</v>
      </c>
      <c r="AN6" s="21">
        <f t="shared" si="5"/>
        <v>2.69</v>
      </c>
      <c r="AO6" s="21">
        <f t="shared" si="5"/>
        <v>26.14</v>
      </c>
      <c r="AP6" s="21">
        <f t="shared" si="5"/>
        <v>22.02</v>
      </c>
      <c r="AQ6" s="21">
        <f t="shared" si="5"/>
        <v>15.73</v>
      </c>
      <c r="AR6" s="21">
        <f t="shared" si="5"/>
        <v>18.2</v>
      </c>
      <c r="AS6" s="21">
        <f t="shared" si="5"/>
        <v>19.059999999999999</v>
      </c>
      <c r="AT6" s="20" t="str">
        <f>IF(AT7="","",IF(AT7="-","【-】","【"&amp;SUBSTITUTE(TEXT(AT7,"#,##0.00"),"-","△")&amp;"】"))</f>
        <v>【3.09】</v>
      </c>
      <c r="AU6" s="21">
        <f>IF(AU7="",NA(),AU7)</f>
        <v>33.15</v>
      </c>
      <c r="AV6" s="21">
        <f t="shared" ref="AV6:BD6" si="6">IF(AV7="",NA(),AV7)</f>
        <v>31.96</v>
      </c>
      <c r="AW6" s="21">
        <f t="shared" si="6"/>
        <v>28.02</v>
      </c>
      <c r="AX6" s="21">
        <f t="shared" si="6"/>
        <v>31.57</v>
      </c>
      <c r="AY6" s="21">
        <f t="shared" si="6"/>
        <v>35.770000000000003</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43.3</v>
      </c>
      <c r="BG6" s="21">
        <f t="shared" ref="BG6:BO6" si="7">IF(BG7="",NA(),BG7)</f>
        <v>40.340000000000003</v>
      </c>
      <c r="BH6" s="21">
        <f t="shared" si="7"/>
        <v>38.299999999999997</v>
      </c>
      <c r="BI6" s="21">
        <f t="shared" si="7"/>
        <v>50.75</v>
      </c>
      <c r="BJ6" s="21">
        <f t="shared" si="7"/>
        <v>50.68</v>
      </c>
      <c r="BK6" s="21">
        <f t="shared" si="7"/>
        <v>1124.26</v>
      </c>
      <c r="BL6" s="21">
        <f t="shared" si="7"/>
        <v>1048.23</v>
      </c>
      <c r="BM6" s="21">
        <f t="shared" si="7"/>
        <v>1130.42</v>
      </c>
      <c r="BN6" s="21">
        <f t="shared" si="7"/>
        <v>1245.0999999999999</v>
      </c>
      <c r="BO6" s="21">
        <f t="shared" si="7"/>
        <v>1108.8</v>
      </c>
      <c r="BP6" s="20" t="str">
        <f>IF(BP7="","",IF(BP7="-","【-】","【"&amp;SUBSTITUTE(TEXT(BP7,"#,##0.00"),"-","△")&amp;"】"))</f>
        <v>【669.12】</v>
      </c>
      <c r="BQ6" s="21">
        <f>IF(BQ7="",NA(),BQ7)</f>
        <v>88.79</v>
      </c>
      <c r="BR6" s="21">
        <f t="shared" ref="BR6:BZ6" si="8">IF(BR7="",NA(),BR7)</f>
        <v>96.45</v>
      </c>
      <c r="BS6" s="21">
        <f t="shared" si="8"/>
        <v>95.28</v>
      </c>
      <c r="BT6" s="21">
        <f t="shared" si="8"/>
        <v>92.1</v>
      </c>
      <c r="BU6" s="21">
        <f t="shared" si="8"/>
        <v>97.46</v>
      </c>
      <c r="BV6" s="21">
        <f t="shared" si="8"/>
        <v>80.58</v>
      </c>
      <c r="BW6" s="21">
        <f t="shared" si="8"/>
        <v>78.92</v>
      </c>
      <c r="BX6" s="21">
        <f t="shared" si="8"/>
        <v>74.17</v>
      </c>
      <c r="BY6" s="21">
        <f t="shared" si="8"/>
        <v>79.77</v>
      </c>
      <c r="BZ6" s="21">
        <f t="shared" si="8"/>
        <v>79.63</v>
      </c>
      <c r="CA6" s="20" t="str">
        <f>IF(CA7="","",IF(CA7="-","【-】","【"&amp;SUBSTITUTE(TEXT(CA7,"#,##0.00"),"-","△")&amp;"】"))</f>
        <v>【99.73】</v>
      </c>
      <c r="CB6" s="21">
        <f>IF(CB7="",NA(),CB7)</f>
        <v>192.99</v>
      </c>
      <c r="CC6" s="21">
        <f t="shared" ref="CC6:CK6" si="9">IF(CC7="",NA(),CC7)</f>
        <v>177.78</v>
      </c>
      <c r="CD6" s="21">
        <f t="shared" si="9"/>
        <v>180.4</v>
      </c>
      <c r="CE6" s="21">
        <f t="shared" si="9"/>
        <v>174.93</v>
      </c>
      <c r="CF6" s="21">
        <f t="shared" si="9"/>
        <v>175.51</v>
      </c>
      <c r="CG6" s="21">
        <f t="shared" si="9"/>
        <v>216.21</v>
      </c>
      <c r="CH6" s="21">
        <f t="shared" si="9"/>
        <v>220.31</v>
      </c>
      <c r="CI6" s="21">
        <f t="shared" si="9"/>
        <v>230.95</v>
      </c>
      <c r="CJ6" s="21">
        <f t="shared" si="9"/>
        <v>214.56</v>
      </c>
      <c r="CK6" s="21">
        <f t="shared" si="9"/>
        <v>213.66</v>
      </c>
      <c r="CL6" s="20" t="str">
        <f>IF(CL7="","",IF(CL7="-","【-】","【"&amp;SUBSTITUTE(TEXT(CL7,"#,##0.00"),"-","△")&amp;"】"))</f>
        <v>【134.98】</v>
      </c>
      <c r="CM6" s="21">
        <f>IF(CM7="",NA(),CM7)</f>
        <v>77.739999999999995</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83.81</v>
      </c>
      <c r="CY6" s="21">
        <f t="shared" ref="CY6:DG6" si="11">IF(CY7="",NA(),CY7)</f>
        <v>83.78</v>
      </c>
      <c r="CZ6" s="21">
        <f t="shared" si="11"/>
        <v>84.26</v>
      </c>
      <c r="DA6" s="21">
        <f t="shared" si="11"/>
        <v>84.48</v>
      </c>
      <c r="DB6" s="21">
        <f t="shared" si="11"/>
        <v>87.29</v>
      </c>
      <c r="DC6" s="21">
        <f t="shared" si="11"/>
        <v>84.17</v>
      </c>
      <c r="DD6" s="21">
        <f t="shared" si="11"/>
        <v>83.35</v>
      </c>
      <c r="DE6" s="21">
        <f t="shared" si="11"/>
        <v>83.16</v>
      </c>
      <c r="DF6" s="21">
        <f t="shared" si="11"/>
        <v>82.06</v>
      </c>
      <c r="DG6" s="21">
        <f t="shared" si="11"/>
        <v>82.26</v>
      </c>
      <c r="DH6" s="20" t="str">
        <f>IF(DH7="","",IF(DH7="-","【-】","【"&amp;SUBSTITUTE(TEXT(DH7,"#,##0.00"),"-","△")&amp;"】"))</f>
        <v>【95.72】</v>
      </c>
      <c r="DI6" s="21">
        <f>IF(DI7="",NA(),DI7)</f>
        <v>31.96</v>
      </c>
      <c r="DJ6" s="21">
        <f t="shared" ref="DJ6:DR6" si="12">IF(DJ7="",NA(),DJ7)</f>
        <v>35.03</v>
      </c>
      <c r="DK6" s="21">
        <f t="shared" si="12"/>
        <v>36.83</v>
      </c>
      <c r="DL6" s="21">
        <f t="shared" si="12"/>
        <v>38.44</v>
      </c>
      <c r="DM6" s="21">
        <f t="shared" si="12"/>
        <v>40.130000000000003</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252123</v>
      </c>
      <c r="D7" s="23">
        <v>46</v>
      </c>
      <c r="E7" s="23">
        <v>17</v>
      </c>
      <c r="F7" s="23">
        <v>1</v>
      </c>
      <c r="G7" s="23">
        <v>0</v>
      </c>
      <c r="H7" s="23" t="s">
        <v>96</v>
      </c>
      <c r="I7" s="23" t="s">
        <v>97</v>
      </c>
      <c r="J7" s="23" t="s">
        <v>98</v>
      </c>
      <c r="K7" s="23" t="s">
        <v>99</v>
      </c>
      <c r="L7" s="23" t="s">
        <v>100</v>
      </c>
      <c r="M7" s="23" t="s">
        <v>101</v>
      </c>
      <c r="N7" s="24" t="s">
        <v>102</v>
      </c>
      <c r="O7" s="24">
        <v>68.489999999999995</v>
      </c>
      <c r="P7" s="24">
        <v>46.74</v>
      </c>
      <c r="Q7" s="24">
        <v>87.86</v>
      </c>
      <c r="R7" s="24">
        <v>3300</v>
      </c>
      <c r="S7" s="24">
        <v>46926</v>
      </c>
      <c r="T7" s="24">
        <v>693.05</v>
      </c>
      <c r="U7" s="24">
        <v>67.709999999999994</v>
      </c>
      <c r="V7" s="24">
        <v>21822</v>
      </c>
      <c r="W7" s="24">
        <v>9.69</v>
      </c>
      <c r="X7" s="24">
        <v>2252.0100000000002</v>
      </c>
      <c r="Y7" s="24">
        <v>91.52</v>
      </c>
      <c r="Z7" s="24">
        <v>102.69</v>
      </c>
      <c r="AA7" s="24">
        <v>104.98</v>
      </c>
      <c r="AB7" s="24">
        <v>101.25</v>
      </c>
      <c r="AC7" s="24">
        <v>101.96</v>
      </c>
      <c r="AD7" s="24">
        <v>106.7</v>
      </c>
      <c r="AE7" s="24">
        <v>106.83</v>
      </c>
      <c r="AF7" s="24">
        <v>109.21</v>
      </c>
      <c r="AG7" s="24">
        <v>107.81</v>
      </c>
      <c r="AH7" s="24">
        <v>107.54</v>
      </c>
      <c r="AI7" s="24">
        <v>107.02</v>
      </c>
      <c r="AJ7" s="24">
        <v>29.53</v>
      </c>
      <c r="AK7" s="24">
        <v>22.84</v>
      </c>
      <c r="AL7" s="24">
        <v>10.57</v>
      </c>
      <c r="AM7" s="24">
        <v>7.88</v>
      </c>
      <c r="AN7" s="24">
        <v>2.69</v>
      </c>
      <c r="AO7" s="24">
        <v>26.14</v>
      </c>
      <c r="AP7" s="24">
        <v>22.02</v>
      </c>
      <c r="AQ7" s="24">
        <v>15.73</v>
      </c>
      <c r="AR7" s="24">
        <v>18.2</v>
      </c>
      <c r="AS7" s="24">
        <v>19.059999999999999</v>
      </c>
      <c r="AT7" s="24">
        <v>3.09</v>
      </c>
      <c r="AU7" s="24">
        <v>33.15</v>
      </c>
      <c r="AV7" s="24">
        <v>31.96</v>
      </c>
      <c r="AW7" s="24">
        <v>28.02</v>
      </c>
      <c r="AX7" s="24">
        <v>31.57</v>
      </c>
      <c r="AY7" s="24">
        <v>35.770000000000003</v>
      </c>
      <c r="AZ7" s="24">
        <v>68.290000000000006</v>
      </c>
      <c r="BA7" s="24">
        <v>68.040000000000006</v>
      </c>
      <c r="BB7" s="24">
        <v>57.26</v>
      </c>
      <c r="BC7" s="24">
        <v>48.56</v>
      </c>
      <c r="BD7" s="24">
        <v>47.58</v>
      </c>
      <c r="BE7" s="24">
        <v>71.39</v>
      </c>
      <c r="BF7" s="24">
        <v>43.3</v>
      </c>
      <c r="BG7" s="24">
        <v>40.340000000000003</v>
      </c>
      <c r="BH7" s="24">
        <v>38.299999999999997</v>
      </c>
      <c r="BI7" s="24">
        <v>50.75</v>
      </c>
      <c r="BJ7" s="24">
        <v>50.68</v>
      </c>
      <c r="BK7" s="24">
        <v>1124.26</v>
      </c>
      <c r="BL7" s="24">
        <v>1048.23</v>
      </c>
      <c r="BM7" s="24">
        <v>1130.42</v>
      </c>
      <c r="BN7" s="24">
        <v>1245.0999999999999</v>
      </c>
      <c r="BO7" s="24">
        <v>1108.8</v>
      </c>
      <c r="BP7" s="24">
        <v>669.12</v>
      </c>
      <c r="BQ7" s="24">
        <v>88.79</v>
      </c>
      <c r="BR7" s="24">
        <v>96.45</v>
      </c>
      <c r="BS7" s="24">
        <v>95.28</v>
      </c>
      <c r="BT7" s="24">
        <v>92.1</v>
      </c>
      <c r="BU7" s="24">
        <v>97.46</v>
      </c>
      <c r="BV7" s="24">
        <v>80.58</v>
      </c>
      <c r="BW7" s="24">
        <v>78.92</v>
      </c>
      <c r="BX7" s="24">
        <v>74.17</v>
      </c>
      <c r="BY7" s="24">
        <v>79.77</v>
      </c>
      <c r="BZ7" s="24">
        <v>79.63</v>
      </c>
      <c r="CA7" s="24">
        <v>99.73</v>
      </c>
      <c r="CB7" s="24">
        <v>192.99</v>
      </c>
      <c r="CC7" s="24">
        <v>177.78</v>
      </c>
      <c r="CD7" s="24">
        <v>180.4</v>
      </c>
      <c r="CE7" s="24">
        <v>174.93</v>
      </c>
      <c r="CF7" s="24">
        <v>175.51</v>
      </c>
      <c r="CG7" s="24">
        <v>216.21</v>
      </c>
      <c r="CH7" s="24">
        <v>220.31</v>
      </c>
      <c r="CI7" s="24">
        <v>230.95</v>
      </c>
      <c r="CJ7" s="24">
        <v>214.56</v>
      </c>
      <c r="CK7" s="24">
        <v>213.66</v>
      </c>
      <c r="CL7" s="24">
        <v>134.97999999999999</v>
      </c>
      <c r="CM7" s="24">
        <v>77.739999999999995</v>
      </c>
      <c r="CN7" s="24" t="s">
        <v>102</v>
      </c>
      <c r="CO7" s="24" t="s">
        <v>102</v>
      </c>
      <c r="CP7" s="24" t="s">
        <v>102</v>
      </c>
      <c r="CQ7" s="24" t="s">
        <v>102</v>
      </c>
      <c r="CR7" s="24">
        <v>50.24</v>
      </c>
      <c r="CS7" s="24">
        <v>49.68</v>
      </c>
      <c r="CT7" s="24">
        <v>49.27</v>
      </c>
      <c r="CU7" s="24">
        <v>49.47</v>
      </c>
      <c r="CV7" s="24">
        <v>48.19</v>
      </c>
      <c r="CW7" s="24">
        <v>59.99</v>
      </c>
      <c r="CX7" s="24">
        <v>83.81</v>
      </c>
      <c r="CY7" s="24">
        <v>83.78</v>
      </c>
      <c r="CZ7" s="24">
        <v>84.26</v>
      </c>
      <c r="DA7" s="24">
        <v>84.48</v>
      </c>
      <c r="DB7" s="24">
        <v>87.29</v>
      </c>
      <c r="DC7" s="24">
        <v>84.17</v>
      </c>
      <c r="DD7" s="24">
        <v>83.35</v>
      </c>
      <c r="DE7" s="24">
        <v>83.16</v>
      </c>
      <c r="DF7" s="24">
        <v>82.06</v>
      </c>
      <c r="DG7" s="24">
        <v>82.26</v>
      </c>
      <c r="DH7" s="24">
        <v>95.72</v>
      </c>
      <c r="DI7" s="24">
        <v>31.96</v>
      </c>
      <c r="DJ7" s="24">
        <v>35.03</v>
      </c>
      <c r="DK7" s="24">
        <v>36.83</v>
      </c>
      <c r="DL7" s="24">
        <v>38.44</v>
      </c>
      <c r="DM7" s="24">
        <v>40.130000000000003</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2022-12-01T01:19:57Z</dcterms:created>
  <dcterms:modified xsi:type="dcterms:W3CDTF">2023-01-23T06:24:33Z</dcterms:modified>
  <cp:category/>
</cp:coreProperties>
</file>