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nfile1\groups\（湖南市）財政課\01 財政担当\08 各種照会\09 地方公営企業\R4\1.24〆経営分析比較表について\上下水道課\"/>
    </mc:Choice>
  </mc:AlternateContent>
  <xr:revisionPtr revIDLastSave="0" documentId="8_{5F2437F6-9B8E-4505-906B-96370C80AD87}" xr6:coauthVersionLast="47" xr6:coauthVersionMax="47" xr10:uidLastSave="{00000000-0000-0000-0000-000000000000}"/>
  <workbookProtection workbookAlgorithmName="SHA-512" workbookHashValue="PRJYy3qY+gqrnatq5kZYx7gx6j+kdG38Fhcq3ZDWq7fX4tJLvIteoTB3eOAtWUokSb38dEygzIYmvEN9WUPSmw==" workbookSaltValue="b7Ni4yvdM/vKInwvJlT7ZA==" workbookSpinCount="100000" lockStructure="1"/>
  <bookViews>
    <workbookView xWindow="-112" yWindow="-112" windowWidth="27067" windowHeight="1473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H85" i="4"/>
  <c r="E85" i="4"/>
  <c r="AT10" i="4"/>
  <c r="W10" i="4"/>
  <c r="I10" i="4"/>
  <c r="BB8" i="4"/>
  <c r="AT8" i="4"/>
  <c r="AL8" i="4"/>
  <c r="W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<sst xmlns="http://schemas.openxmlformats.org/spreadsheetml/2006/main" count="228" uniqueCount="113">
  <si>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</si>
  <si>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</si>
  <si>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</si>
  <si>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</si>
  <si>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</si>
  <si>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</si>
  <si>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</si>
  <si>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</si>
  <si>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</si>
  <si>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</si>
  <si>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</si>
  <si>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</si>
  <si>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</si>
  <si>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</si>
  <si>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</si>
  <si>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</si>
  <si>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</si>
  <si>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</si>
  <si>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</si>
  <si>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</si>
  <si>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</si>
  <si>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</si>
  <si>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</si>
  <si>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</si>
  <si>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</si>
  <si>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</si>
  <si>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</si>
  <si>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</si>
  <si>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</si>
  <si>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</si>
  <si>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</si>
  <si>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</si>
  <si>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</si>
  <si>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</si>
  <si>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</si>
  <si>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</si>
  <si>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</si>
  <si>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</si>
  <si>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</si>
  <si>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</si>
  <si>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</si>
  <si>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</si>
  <si>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</si>
  <si>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</si>
  <si>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</si>
  <si>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</si>
  <si>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</si>
  <si>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</si>
  <si>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</si>
  <si>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</si>
  <si>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</si>
  <si>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</si>
  <si>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</si>
  <si>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</si>
  <si>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</si>
  <si>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</si>
  <si>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</si>
  <si>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</si>
  <si>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</si>
  <si>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</si>
  <si>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</si>
  <si>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</si>
  <si>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</si>
  <si>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</si>
  <si>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</si>
  <si>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</si>
  <si>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</si>
  <si>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</si>
  <si>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</si>
  <si>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</si>
  <si>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</si>
  <si>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</si>
  <si>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</si>
  <si>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</si>
  <si>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</si>
  <si>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</si>
  <si>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</si>
  <si>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</si>
  <si>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</si>
  <si>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</si>
  <si>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</si>
  <si>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</si>
  <si>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</si>
  <si>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</si>
  <si>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</si>
  <si>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</si>
  <si>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</si>
  <si>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</si>
  <si>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</si>
  <si>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</si>
  <si>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</si>
  <si>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</si>
  <si>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</si>
  <si>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</si>
  <si>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</si>
  <si>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</si>
  <si>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</si>
  <si>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</si>
  <si>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</si>
  <si>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</si>
  <si>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</si>
  <si>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</si>
  <si>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</si>
  <si>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</si>
  <si>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</si>
  <si>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</si>
  <si>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</si>
  <si>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</si>
  <si>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</si>
  <si>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</si>
  <si>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更新については、単独事業及び下水道管布設に伴う水道管移設工事により実施していますが、下水道整備事業が減少傾向にあるため、今後は更新計画に基づき施設、老朽管の更新を効率的に進めていきます。
　有形固定資産減価償却率については、類似団体と同様に年々上昇傾向にありますが、維持管理の最適化に努め安定給水の確保を図っていきます。
　</t>
    <rPh sb="1" eb="3">
      <t>カンロ</t>
    </rPh>
    <rPh sb="4" eb="6">
      <t>コウシン</t>
    </rPh>
    <rPh sb="12" eb="14">
      <t>タンドク</t>
    </rPh>
    <rPh sb="14" eb="16">
      <t>ジギョウ</t>
    </rPh>
    <rPh sb="16" eb="17">
      <t>オヨ</t>
    </rPh>
    <rPh sb="18" eb="21">
      <t>ゲスイドウ</t>
    </rPh>
    <rPh sb="21" eb="22">
      <t>カン</t>
    </rPh>
    <rPh sb="22" eb="24">
      <t>フセツ</t>
    </rPh>
    <rPh sb="25" eb="26">
      <t>トモナ</t>
    </rPh>
    <rPh sb="27" eb="29">
      <t>スイドウ</t>
    </rPh>
    <rPh sb="29" eb="30">
      <t>カン</t>
    </rPh>
    <rPh sb="30" eb="32">
      <t>イセツ</t>
    </rPh>
    <rPh sb="32" eb="34">
      <t>コウジ</t>
    </rPh>
    <rPh sb="37" eb="39">
      <t>ジッシ</t>
    </rPh>
    <rPh sb="46" eb="49">
      <t>ゲスイドウ</t>
    </rPh>
    <rPh sb="49" eb="51">
      <t>セイビ</t>
    </rPh>
    <rPh sb="51" eb="53">
      <t>ジギョウ</t>
    </rPh>
    <rPh sb="54" eb="56">
      <t>ゲンショウ</t>
    </rPh>
    <rPh sb="56" eb="58">
      <t>ケイコウ</t>
    </rPh>
    <rPh sb="64" eb="66">
      <t>コンゴ</t>
    </rPh>
    <rPh sb="67" eb="69">
      <t>コウシン</t>
    </rPh>
    <rPh sb="69" eb="71">
      <t>ケイカク</t>
    </rPh>
    <rPh sb="72" eb="73">
      <t>モト</t>
    </rPh>
    <rPh sb="75" eb="77">
      <t>シセツ</t>
    </rPh>
    <rPh sb="78" eb="80">
      <t>ロウキュウ</t>
    </rPh>
    <rPh sb="80" eb="81">
      <t>カン</t>
    </rPh>
    <rPh sb="82" eb="84">
      <t>コウシン</t>
    </rPh>
    <rPh sb="85" eb="88">
      <t>コウリツテキ</t>
    </rPh>
    <rPh sb="89" eb="90">
      <t>スス</t>
    </rPh>
    <rPh sb="99" eb="101">
      <t>ユウケイ</t>
    </rPh>
    <rPh sb="101" eb="103">
      <t>コテイ</t>
    </rPh>
    <rPh sb="103" eb="105">
      <t>シサン</t>
    </rPh>
    <rPh sb="105" eb="107">
      <t>ゲンカ</t>
    </rPh>
    <rPh sb="107" eb="109">
      <t>ショウキャク</t>
    </rPh>
    <rPh sb="109" eb="110">
      <t>リツ</t>
    </rPh>
    <rPh sb="116" eb="118">
      <t>ルイジ</t>
    </rPh>
    <rPh sb="118" eb="120">
      <t>ダンタイ</t>
    </rPh>
    <rPh sb="121" eb="123">
      <t>ドウヨウ</t>
    </rPh>
    <rPh sb="124" eb="126">
      <t>ネンネン</t>
    </rPh>
    <rPh sb="126" eb="128">
      <t>ジョウショウ</t>
    </rPh>
    <rPh sb="128" eb="130">
      <t>ケイコウ</t>
    </rPh>
    <rPh sb="137" eb="139">
      <t>イジ</t>
    </rPh>
    <rPh sb="139" eb="141">
      <t>カンリ</t>
    </rPh>
    <rPh sb="142" eb="145">
      <t>サイテキカ</t>
    </rPh>
    <rPh sb="146" eb="147">
      <t>ツト</t>
    </rPh>
    <rPh sb="148" eb="150">
      <t>アンテイ</t>
    </rPh>
    <rPh sb="150" eb="152">
      <t>キュウスイ</t>
    </rPh>
    <rPh sb="153" eb="155">
      <t>カクホ</t>
    </rPh>
    <rPh sb="156" eb="157">
      <t>ハカ</t>
    </rPh>
    <phoneticPr fontId="4"/>
  </si>
  <si>
    <t>　今後は、人口減少や水需要構造の変化などから有収水量の減少が見込まれ、施設、管路の老朽化による更新事業に多額の費用が必要となることから、アセットマネジメント計画を活用し、更新計画並びに経営戦略を基に中長期的な視点から収支バランスを考慮した健全経営に努め、更なる経費節減と経営の合理化に取り組み、将来的に持続可能な事業運営に努めていきます。</t>
    <rPh sb="1" eb="3">
      <t>コンゴ</t>
    </rPh>
    <rPh sb="5" eb="7">
      <t>ジンコウ</t>
    </rPh>
    <rPh sb="7" eb="9">
      <t>ゲンショウ</t>
    </rPh>
    <rPh sb="10" eb="11">
      <t>ミズ</t>
    </rPh>
    <rPh sb="11" eb="13">
      <t>ジュヨウ</t>
    </rPh>
    <rPh sb="13" eb="15">
      <t>コウゾウ</t>
    </rPh>
    <rPh sb="16" eb="18">
      <t>ヘンカ</t>
    </rPh>
    <rPh sb="22" eb="26">
      <t>ユウシュウスイリョウ</t>
    </rPh>
    <rPh sb="27" eb="29">
      <t>ゲンショウ</t>
    </rPh>
    <rPh sb="30" eb="32">
      <t>ミコ</t>
    </rPh>
    <rPh sb="35" eb="37">
      <t>シセツ</t>
    </rPh>
    <rPh sb="38" eb="40">
      <t>カンロ</t>
    </rPh>
    <rPh sb="41" eb="44">
      <t>ロウキュウカ</t>
    </rPh>
    <rPh sb="47" eb="49">
      <t>コウシン</t>
    </rPh>
    <rPh sb="49" eb="51">
      <t>ジギョウ</t>
    </rPh>
    <rPh sb="52" eb="54">
      <t>タガク</t>
    </rPh>
    <rPh sb="55" eb="57">
      <t>ヒヨウ</t>
    </rPh>
    <rPh sb="58" eb="60">
      <t>ヒツヨウ</t>
    </rPh>
    <rPh sb="78" eb="80">
      <t>ケイカク</t>
    </rPh>
    <rPh sb="81" eb="83">
      <t>カツヨウ</t>
    </rPh>
    <rPh sb="85" eb="87">
      <t>コウシン</t>
    </rPh>
    <rPh sb="87" eb="89">
      <t>ケイカク</t>
    </rPh>
    <rPh sb="89" eb="90">
      <t>ナラ</t>
    </rPh>
    <rPh sb="92" eb="94">
      <t>ケイエイ</t>
    </rPh>
    <rPh sb="94" eb="96">
      <t>センリャク</t>
    </rPh>
    <rPh sb="97" eb="98">
      <t>モト</t>
    </rPh>
    <rPh sb="99" eb="103">
      <t>チュウチョウキテキ</t>
    </rPh>
    <rPh sb="104" eb="106">
      <t>シテン</t>
    </rPh>
    <rPh sb="108" eb="110">
      <t>シュウシ</t>
    </rPh>
    <rPh sb="115" eb="117">
      <t>コウリョ</t>
    </rPh>
    <rPh sb="119" eb="121">
      <t>ケンゼン</t>
    </rPh>
    <rPh sb="121" eb="123">
      <t>ケイエイ</t>
    </rPh>
    <rPh sb="124" eb="125">
      <t>ツト</t>
    </rPh>
    <rPh sb="127" eb="128">
      <t>サラ</t>
    </rPh>
    <rPh sb="130" eb="132">
      <t>ケイヒ</t>
    </rPh>
    <rPh sb="132" eb="134">
      <t>セツゲン</t>
    </rPh>
    <rPh sb="135" eb="137">
      <t>ケイエイ</t>
    </rPh>
    <rPh sb="138" eb="141">
      <t>ゴウリカ</t>
    </rPh>
    <rPh sb="142" eb="143">
      <t>ト</t>
    </rPh>
    <rPh sb="144" eb="145">
      <t>ク</t>
    </rPh>
    <rPh sb="147" eb="150">
      <t>ショウライテキ</t>
    </rPh>
    <rPh sb="151" eb="153">
      <t>ジゾク</t>
    </rPh>
    <rPh sb="153" eb="155">
      <t>カノウ</t>
    </rPh>
    <rPh sb="156" eb="158">
      <t>ジギョウ</t>
    </rPh>
    <rPh sb="158" eb="160">
      <t>ウンエイ</t>
    </rPh>
    <rPh sb="161" eb="162">
      <t>ツト</t>
    </rPh>
    <phoneticPr fontId="4"/>
  </si>
  <si>
    <t>　経常収支比率について、令和２年度は新型コロナウイルス感染症対策による減免措置の影響により100％未満となっていましたが、今回は100％以上に回復し、収益で費用を賄えている状態です。
　累積欠損金については、現在発生しておらず健全な状態を維持しています。　
　流動比率、企業債残高対給水収益比率及び料金回収率については、いずれも令和２年度の減免措置の影響を受けていましたが、以前の数値に回復しました。　
　また、施設利用率及び有収率については、類似団体を上回っており、施設の稼働状況が収益に反映されており、利用状況も適正であると考えられます。
　</t>
    <rPh sb="1" eb="3">
      <t>ケイジョウ</t>
    </rPh>
    <rPh sb="3" eb="5">
      <t>シュウシ</t>
    </rPh>
    <rPh sb="5" eb="7">
      <t>ヒリツ</t>
    </rPh>
    <rPh sb="12" eb="14">
      <t>レイワ</t>
    </rPh>
    <rPh sb="15" eb="17">
      <t>ネンド</t>
    </rPh>
    <rPh sb="18" eb="20">
      <t>シンガタ</t>
    </rPh>
    <rPh sb="27" eb="32">
      <t>カンセンショウタイサク</t>
    </rPh>
    <rPh sb="35" eb="37">
      <t>ゲンメン</t>
    </rPh>
    <rPh sb="37" eb="39">
      <t>ソチ</t>
    </rPh>
    <rPh sb="40" eb="42">
      <t>エイキョウ</t>
    </rPh>
    <rPh sb="49" eb="51">
      <t>ミマン</t>
    </rPh>
    <rPh sb="61" eb="63">
      <t>コンカイ</t>
    </rPh>
    <rPh sb="68" eb="70">
      <t>イジョウ</t>
    </rPh>
    <rPh sb="71" eb="73">
      <t>カイフク</t>
    </rPh>
    <rPh sb="75" eb="77">
      <t>シュウエキ</t>
    </rPh>
    <rPh sb="78" eb="80">
      <t>ヒヨウ</t>
    </rPh>
    <rPh sb="81" eb="82">
      <t>マカナ</t>
    </rPh>
    <rPh sb="86" eb="88">
      <t>ジョウタイ</t>
    </rPh>
    <rPh sb="93" eb="95">
      <t>ルイセキ</t>
    </rPh>
    <rPh sb="95" eb="97">
      <t>ケッソン</t>
    </rPh>
    <rPh sb="97" eb="98">
      <t>キン</t>
    </rPh>
    <rPh sb="104" eb="106">
      <t>ゲンザイ</t>
    </rPh>
    <rPh sb="106" eb="108">
      <t>ハッセイ</t>
    </rPh>
    <rPh sb="113" eb="115">
      <t>ケンゼン</t>
    </rPh>
    <rPh sb="116" eb="118">
      <t>ジョウタイ</t>
    </rPh>
    <rPh sb="119" eb="121">
      <t>イジ</t>
    </rPh>
    <rPh sb="130" eb="132">
      <t>リュウドウ</t>
    </rPh>
    <rPh sb="132" eb="134">
      <t>ヒリツ</t>
    </rPh>
    <rPh sb="135" eb="137">
      <t>キギョウ</t>
    </rPh>
    <rPh sb="137" eb="138">
      <t>サイ</t>
    </rPh>
    <rPh sb="138" eb="140">
      <t>ザンダカ</t>
    </rPh>
    <rPh sb="140" eb="141">
      <t>タイ</t>
    </rPh>
    <rPh sb="141" eb="143">
      <t>キュウスイ</t>
    </rPh>
    <rPh sb="143" eb="145">
      <t>シュウエキ</t>
    </rPh>
    <rPh sb="145" eb="147">
      <t>ヒリツ</t>
    </rPh>
    <rPh sb="147" eb="148">
      <t>オヨ</t>
    </rPh>
    <rPh sb="149" eb="151">
      <t>リョウキン</t>
    </rPh>
    <rPh sb="151" eb="153">
      <t>カイシュウ</t>
    </rPh>
    <rPh sb="153" eb="154">
      <t>リツ</t>
    </rPh>
    <rPh sb="164" eb="166">
      <t>レイワ</t>
    </rPh>
    <rPh sb="167" eb="169">
      <t>ネンド</t>
    </rPh>
    <rPh sb="170" eb="172">
      <t>ゲンメン</t>
    </rPh>
    <rPh sb="172" eb="174">
      <t>ソチ</t>
    </rPh>
    <rPh sb="175" eb="177">
      <t>エイキョウ</t>
    </rPh>
    <rPh sb="178" eb="179">
      <t>ウ</t>
    </rPh>
    <rPh sb="187" eb="189">
      <t>イゼン</t>
    </rPh>
    <rPh sb="190" eb="192">
      <t>スウチ</t>
    </rPh>
    <rPh sb="193" eb="195">
      <t>カイフク</t>
    </rPh>
    <rPh sb="206" eb="208">
      <t>シセツ</t>
    </rPh>
    <rPh sb="208" eb="211">
      <t>リヨウリツ</t>
    </rPh>
    <rPh sb="211" eb="212">
      <t>オヨ</t>
    </rPh>
    <rPh sb="213" eb="216">
      <t>ユウシュウリツ</t>
    </rPh>
    <rPh sb="222" eb="224">
      <t>ルイジ</t>
    </rPh>
    <rPh sb="224" eb="226">
      <t>ダンタイ</t>
    </rPh>
    <rPh sb="227" eb="229">
      <t>ウワマワ</t>
    </rPh>
    <rPh sb="234" eb="236">
      <t>シセツ</t>
    </rPh>
    <rPh sb="237" eb="239">
      <t>カドウ</t>
    </rPh>
    <rPh sb="239" eb="241">
      <t>ジョウキョウ</t>
    </rPh>
    <rPh sb="242" eb="244">
      <t>シュウエキ</t>
    </rPh>
    <rPh sb="245" eb="247">
      <t>ハンエイ</t>
    </rPh>
    <rPh sb="253" eb="255">
      <t>リヨウ</t>
    </rPh>
    <rPh sb="255" eb="257">
      <t>ジョウキョウ</t>
    </rPh>
    <rPh sb="258" eb="260">
      <t>テキセイ</t>
    </rPh>
    <rPh sb="264" eb="2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</si>
</sst>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0.56000000000000005</c:v>
                </c:pt>
                <c:pt idx="1">
                  <c:v>0.22</c:v>
                </c:pt>
                <c:pt idx="2">
                  <c:v>0.78</c:v>
                </c:pt>
                <c:pt idx="3">
                  <c:v>0.41</c:v>
                </c:pt>
                <c:pt idx="4">
                  <c:v>0.17</c:v>
                </c:pt>
              </c:numCache>
            </c:numRef>
          </c:val>
          <c:extLst>
            <c:ext xmlns:c16="http://schemas.microsoft.com/office/drawing/2014/chart" uri="{C3380CC4-5D6E-409C-BE32-E72D297353CC}">
              <c16:uniqueId val="{00000000-70D6-4A0E-9FC5-39135F0CE5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70D6-4A0E-9FC5-39135F0CE5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58.04</c:v>
                </c:pt>
                <c:pt idx="1">
                  <c:v>57.51</c:v>
                </c:pt>
                <c:pt idx="2">
                  <c:v>56.13</c:v>
                </c:pt>
                <c:pt idx="3">
                  <c:v>63.03</c:v>
                </c:pt>
                <c:pt idx="4">
                  <c:v>60.83</c:v>
                </c:pt>
              </c:numCache>
            </c:numRef>
          </c:val>
          <c:extLst>
            <c:ext xmlns:c16="http://schemas.microsoft.com/office/drawing/2014/chart" uri="{C3380CC4-5D6E-409C-BE32-E72D297353CC}">
              <c16:uniqueId val="{00000000-B5E4-4EE6-872D-161344A8BA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B5E4-4EE6-872D-161344A8BA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87.97</c:v>
                </c:pt>
                <c:pt idx="1">
                  <c:v>89.45</c:v>
                </c:pt>
                <c:pt idx="2">
                  <c:v>90.36</c:v>
                </c:pt>
                <c:pt idx="3">
                  <c:v>89.67</c:v>
                </c:pt>
                <c:pt idx="4">
                  <c:v>91.7</c:v>
                </c:pt>
              </c:numCache>
            </c:numRef>
          </c:val>
          <c:extLst>
            <c:ext xmlns:c16="http://schemas.microsoft.com/office/drawing/2014/chart" uri="{C3380CC4-5D6E-409C-BE32-E72D297353CC}">
              <c16:uniqueId val="{00000000-FDB1-42AD-ADCB-8FF42718B4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FDB1-42AD-ADCB-8FF42718B4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105.11</c:v>
                </c:pt>
                <c:pt idx="1">
                  <c:v>104.63</c:v>
                </c:pt>
                <c:pt idx="2">
                  <c:v>105.84</c:v>
                </c:pt>
                <c:pt idx="3">
                  <c:v>85.97</c:v>
                </c:pt>
                <c:pt idx="4">
                  <c:v>107.38</c:v>
                </c:pt>
              </c:numCache>
            </c:numRef>
          </c:val>
          <c:extLst>
            <c:ext xmlns:c16="http://schemas.microsoft.com/office/drawing/2014/chart" uri="{C3380CC4-5D6E-409C-BE32-E72D297353CC}">
              <c16:uniqueId val="{00000000-97DB-4A3A-8E2A-89FA7BFCB5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97DB-4A3A-8E2A-89FA7BFCB5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47.41</c:v>
                </c:pt>
                <c:pt idx="1">
                  <c:v>48.61</c:v>
                </c:pt>
                <c:pt idx="2">
                  <c:v>49.51</c:v>
                </c:pt>
                <c:pt idx="3">
                  <c:v>50.63</c:v>
                </c:pt>
                <c:pt idx="4">
                  <c:v>52.06</c:v>
                </c:pt>
              </c:numCache>
            </c:numRef>
          </c:val>
          <c:extLst>
            <c:ext xmlns:c16="http://schemas.microsoft.com/office/drawing/2014/chart" uri="{C3380CC4-5D6E-409C-BE32-E72D297353CC}">
              <c16:uniqueId val="{00000000-F3AC-4DD1-B12D-3A2263CCC9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F3AC-4DD1-B12D-3A2263CCC9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43-4690-BAB6-35FE09EFA2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243-4690-BAB6-35FE09EFA2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7-45F1-8BB6-F6A0C267B7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0697-45F1-8BB6-F6A0C267B7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289.19</c:v>
                </c:pt>
                <c:pt idx="1">
                  <c:v>335.45</c:v>
                </c:pt>
                <c:pt idx="2">
                  <c:v>354.92</c:v>
                </c:pt>
                <c:pt idx="3">
                  <c:v>265.93</c:v>
                </c:pt>
                <c:pt idx="4">
                  <c:v>382.72</c:v>
                </c:pt>
              </c:numCache>
            </c:numRef>
          </c:val>
          <c:extLst>
            <c:ext xmlns:c16="http://schemas.microsoft.com/office/drawing/2014/chart" uri="{C3380CC4-5D6E-409C-BE32-E72D297353CC}">
              <c16:uniqueId val="{00000000-A1B9-41C7-9D2A-3DFE8124C4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A1B9-41C7-9D2A-3DFE8124C4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239.93</c:v>
                </c:pt>
                <c:pt idx="1">
                  <c:v>247.29</c:v>
                </c:pt>
                <c:pt idx="2">
                  <c:v>255.38</c:v>
                </c:pt>
                <c:pt idx="3">
                  <c:v>338.02</c:v>
                </c:pt>
                <c:pt idx="4">
                  <c:v>268.58</c:v>
                </c:pt>
              </c:numCache>
            </c:numRef>
          </c:val>
          <c:extLst>
            <c:ext xmlns:c16="http://schemas.microsoft.com/office/drawing/2014/chart" uri="{C3380CC4-5D6E-409C-BE32-E72D297353CC}">
              <c16:uniqueId val="{00000000-6A42-42B4-9FB8-2D98837C97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6A42-42B4-9FB8-2D98837C97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104.21</c:v>
                </c:pt>
                <c:pt idx="1">
                  <c:v>103.57</c:v>
                </c:pt>
                <c:pt idx="2">
                  <c:v>104.86</c:v>
                </c:pt>
                <c:pt idx="3">
                  <c:v>79.73</c:v>
                </c:pt>
                <c:pt idx="4">
                  <c:v>106.7</c:v>
                </c:pt>
              </c:numCache>
            </c:numRef>
          </c:val>
          <c:extLst>
            <c:ext xmlns:c16="http://schemas.microsoft.com/office/drawing/2014/chart" uri="{C3380CC4-5D6E-409C-BE32-E72D297353CC}">
              <c16:uniqueId val="{00000000-7232-4B59-AA53-C200DE374C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232-4B59-AA53-C200DE374C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181.11</c:v>
                </c:pt>
                <c:pt idx="1">
                  <c:v>182.61</c:v>
                </c:pt>
                <c:pt idx="2">
                  <c:v>180.41</c:v>
                </c:pt>
                <c:pt idx="3">
                  <c:v>181.64</c:v>
                </c:pt>
                <c:pt idx="4">
                  <c:v>173.92</c:v>
                </c:pt>
              </c:numCache>
            </c:numRef>
          </c:val>
          <c:extLst>
            <c:ext xmlns:c16="http://schemas.microsoft.com/office/drawing/2014/chart" uri="{C3380CC4-5D6E-409C-BE32-E72D297353CC}">
              <c16:uniqueId val="{00000000-EC3A-4DD9-B3C4-FC151C68BE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C3A-4DD9-B3C4-FC151C68BE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3" x14ac:dyDescent="0.15"/>
  <cols>
    <col min="1" max="1" width="2.625" customWidth="1"/>
    <col min="2" max="62" width="3.75" customWidth="1"/>
    <col min="64" max="78" width="3.125" customWidth="1"/>
    <col min="79" max="79" width="4.5" bestFit="1" customWidth="1"/>
    <col min="81" max="82" width="4.5" bestFit="1" customWidth="1"/>
  </cols>
  <sheetData>
    <row r="1" spans="1:78" ht="17.3"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000000000000007"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8000000000000007"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8000000000000007"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8000000000000007"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32" t="str">
        <f>データ!H6</f>
        <v>滋賀県　湖南市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54629</v>
      </c>
      <c r="AM8" s="45"/>
      <c r="AN8" s="45"/>
      <c r="AO8" s="45"/>
      <c r="AP8" s="45"/>
      <c r="AQ8" s="45"/>
      <c r="AR8" s="45"/>
      <c r="AS8" s="45"/>
      <c r="AT8" s="46">
        <f>データ!$S$6</f>
        <v>70.400000000000006</v>
      </c>
      <c r="AU8" s="47"/>
      <c r="AV8" s="47"/>
      <c r="AW8" s="47"/>
      <c r="AX8" s="47"/>
      <c r="AY8" s="47"/>
      <c r="AZ8" s="47"/>
      <c r="BA8" s="47"/>
      <c r="BB8" s="48">
        <f>データ!$T$6</f>
        <v>775.98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 customHeight="1" x14ac:dyDescent="0.15">
      <c r="A10" s="2"/>
      <c r="B10" s="46" t="str">
        <f>データ!$N$6</f>
        <v>-</v>
      </c>
      <c r="C10" s="47"/>
      <c r="D10" s="47"/>
      <c r="E10" s="47"/>
      <c r="F10" s="47"/>
      <c r="G10" s="47"/>
      <c r="H10" s="47"/>
      <c r="I10" s="46">
        <f>データ!$O$6</f>
        <v>67.86</v>
      </c>
      <c r="J10" s="47"/>
      <c r="K10" s="47"/>
      <c r="L10" s="47"/>
      <c r="M10" s="47"/>
      <c r="N10" s="47"/>
      <c r="O10" s="81"/>
      <c r="P10" s="48">
        <f>データ!$P$6</f>
        <v>99.91</v>
      </c>
      <c r="Q10" s="48"/>
      <c r="R10" s="48"/>
      <c r="S10" s="48"/>
      <c r="T10" s="48"/>
      <c r="U10" s="48"/>
      <c r="V10" s="48"/>
      <c r="W10" s="45">
        <f>データ!$Q$6</f>
        <v>2838</v>
      </c>
      <c r="X10" s="45"/>
      <c r="Y10" s="45"/>
      <c r="Z10" s="45"/>
      <c r="AA10" s="45"/>
      <c r="AB10" s="45"/>
      <c r="AC10" s="45"/>
      <c r="AD10" s="2"/>
      <c r="AE10" s="2"/>
      <c r="AF10" s="2"/>
      <c r="AG10" s="2"/>
      <c r="AH10" s="2"/>
      <c r="AI10" s="2"/>
      <c r="AJ10" s="2"/>
      <c r="AK10" s="2"/>
      <c r="AL10" s="45">
        <f>データ!$U$6</f>
        <v>54392</v>
      </c>
      <c r="AM10" s="45"/>
      <c r="AN10" s="45"/>
      <c r="AO10" s="45"/>
      <c r="AP10" s="45"/>
      <c r="AQ10" s="45"/>
      <c r="AR10" s="45"/>
      <c r="AS10" s="45"/>
      <c r="AT10" s="46">
        <f>データ!$V$6</f>
        <v>32.72</v>
      </c>
      <c r="AU10" s="47"/>
      <c r="AV10" s="47"/>
      <c r="AW10" s="47"/>
      <c r="AX10" s="47"/>
      <c r="AY10" s="47"/>
      <c r="AZ10" s="47"/>
      <c r="BA10" s="47"/>
      <c r="BB10" s="48">
        <f>データ!$W$6</f>
        <v>1662.35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8000000000000007"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8000000000000007"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8000000000000007"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f8BYsp3gAlnCH7SG3nRZxza7LpnH+oLyID5CPgeKsch5X37LogJpAXrSwQ5uBUTvpmSrAnDfaWP3ymxILeowQ==" saltValue="V8sL1Ipo3tDD4Bz8xxc4y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252115</v>
      </c>
      <c r="D6" s="20">
        <f t="shared" si="3"/>
        <v>46</v>
      </c>
      <c r="E6" s="20">
        <f t="shared" si="3"/>
        <v>1</v>
      </c>
      <c r="F6" s="20">
        <f t="shared" si="3"/>
        <v>0</v>
      </c>
      <c r="G6" s="20">
        <f t="shared" si="3"/>
        <v>1</v>
      </c>
      <c r="H6" s="20" t="str">
        <f t="shared" si="3"/>
        <v>滋賀県　湖南市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67.86</v>
      </c>
      <c r="P6" s="21">
        <f t="shared" si="3"/>
        <v>99.91</v>
      </c>
      <c r="Q6" s="21">
        <f t="shared" si="3"/>
        <v>2838</v>
      </c>
      <c r="R6" s="21">
        <f t="shared" si="3"/>
        <v>54629</v>
      </c>
      <c r="S6" s="21">
        <f t="shared" si="3"/>
        <v>70.400000000000006</v>
      </c>
      <c r="T6" s="21">
        <f t="shared" si="3"/>
        <v>775.98</v>
      </c>
      <c r="U6" s="21">
        <f t="shared" si="3"/>
        <v>54392</v>
      </c>
      <c r="V6" s="21">
        <f t="shared" si="3"/>
        <v>32.72</v>
      </c>
      <c r="W6" s="21">
        <f t="shared" si="3"/>
        <v>1662.35</v>
      </c>
      <c r="X6" s="22">
        <f>IF(X7="",NA(),X7)</f>
        <v>105.11</v>
      </c>
      <c r="Y6" s="22">
        <f t="shared" ref="Y6:AG6" si="4">IF(Y7="",NA(),Y7)</f>
        <v>104.63</v>
      </c>
      <c r="Z6" s="22">
        <f t="shared" si="4"/>
        <v>105.84</v>
      </c>
      <c r="AA6" s="22">
        <f t="shared" si="4"/>
        <v>85.97</v>
      </c>
      <c r="AB6" s="22">
        <f t="shared" si="4"/>
        <v>107.38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289.19</v>
      </c>
      <c r="AU6" s="22">
        <f t="shared" ref="AU6:BC6" si="6">IF(AU7="",NA(),AU7)</f>
        <v>335.45</v>
      </c>
      <c r="AV6" s="22">
        <f t="shared" si="6"/>
        <v>354.92</v>
      </c>
      <c r="AW6" s="22">
        <f t="shared" si="6"/>
        <v>265.93</v>
      </c>
      <c r="AX6" s="22">
        <f t="shared" si="6"/>
        <v>382.72</v>
      </c>
      <c r="AY6" s="22">
        <f t="shared" si="6"/>
        <v>355.5</v>
      </c>
      <c r="AZ6" s="22">
        <f t="shared" si="6"/>
        <v>349.83</v>
      </c>
      <c r="BA6" s="22">
        <f t="shared" si="6"/>
        <v>360.86</v>
      </c>
      <c r="BB6" s="22">
        <f t="shared" si="6"/>
        <v>350.79</v>
      </c>
      <c r="BC6" s="22">
        <f t="shared" si="6"/>
        <v>354.57</v>
      </c>
      <c r="BD6" s="21" t="str">
        <f>IF(BD7="","",IF(BD7="-","【-】","【"&amp;SUBSTITUTE(TEXT(BD7,"#,##0.00"),"-","△")&amp;"】"))</f>
        <v>【261.51】</v>
      </c>
      <c r="BE6" s="22">
        <f>IF(BE7="",NA(),BE7)</f>
        <v>239.93</v>
      </c>
      <c r="BF6" s="22">
        <f t="shared" ref="BF6:BN6" si="7">IF(BF7="",NA(),BF7)</f>
        <v>247.29</v>
      </c>
      <c r="BG6" s="22">
        <f t="shared" si="7"/>
        <v>255.38</v>
      </c>
      <c r="BH6" s="22">
        <f t="shared" si="7"/>
        <v>338.02</v>
      </c>
      <c r="BI6" s="22">
        <f t="shared" si="7"/>
        <v>268.58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104.21</v>
      </c>
      <c r="BQ6" s="22">
        <f t="shared" ref="BQ6:BY6" si="8">IF(BQ7="",NA(),BQ7)</f>
        <v>103.57</v>
      </c>
      <c r="BR6" s="22">
        <f t="shared" si="8"/>
        <v>104.86</v>
      </c>
      <c r="BS6" s="22">
        <f t="shared" si="8"/>
        <v>79.73</v>
      </c>
      <c r="BT6" s="22">
        <f t="shared" si="8"/>
        <v>106.7</v>
      </c>
      <c r="BU6" s="22">
        <f t="shared" si="8"/>
        <v>104.57</v>
      </c>
      <c r="BV6" s="22">
        <f t="shared" si="8"/>
        <v>103.54</v>
      </c>
      <c r="BW6" s="22">
        <f t="shared" si="8"/>
        <v>103.32</v>
      </c>
      <c r="BX6" s="22">
        <f t="shared" si="8"/>
        <v>100.85</v>
      </c>
      <c r="BY6" s="22">
        <f t="shared" si="8"/>
        <v>103.79</v>
      </c>
      <c r="BZ6" s="21" t="str">
        <f>IF(BZ7="","",IF(BZ7="-","【-】","【"&amp;SUBSTITUTE(TEXT(BZ7,"#,##0.00"),"-","△")&amp;"】"))</f>
        <v>【102.35】</v>
      </c>
      <c r="CA6" s="22">
        <f>IF(CA7="",NA(),CA7)</f>
        <v>181.11</v>
      </c>
      <c r="CB6" s="22">
        <f t="shared" ref="CB6:CJ6" si="9">IF(CB7="",NA(),CB7)</f>
        <v>182.61</v>
      </c>
      <c r="CC6" s="22">
        <f t="shared" si="9"/>
        <v>180.41</v>
      </c>
      <c r="CD6" s="22">
        <f t="shared" si="9"/>
        <v>181.64</v>
      </c>
      <c r="CE6" s="22">
        <f t="shared" si="9"/>
        <v>173.92</v>
      </c>
      <c r="CF6" s="22">
        <f t="shared" si="9"/>
        <v>165.47</v>
      </c>
      <c r="CG6" s="22">
        <f t="shared" si="9"/>
        <v>167.46</v>
      </c>
      <c r="CH6" s="22">
        <f t="shared" si="9"/>
        <v>168.56</v>
      </c>
      <c r="CI6" s="22">
        <f t="shared" si="9"/>
        <v>167.1</v>
      </c>
      <c r="CJ6" s="22">
        <f t="shared" si="9"/>
        <v>167.86</v>
      </c>
      <c r="CK6" s="21" t="str">
        <f>IF(CK7="","",IF(CK7="-","【-】","【"&amp;SUBSTITUTE(TEXT(CK7,"#,##0.00"),"-","△")&amp;"】"))</f>
        <v>【167.74】</v>
      </c>
      <c r="CL6" s="22">
        <f>IF(CL7="",NA(),CL7)</f>
        <v>58.04</v>
      </c>
      <c r="CM6" s="22">
        <f t="shared" ref="CM6:CU6" si="10">IF(CM7="",NA(),CM7)</f>
        <v>57.51</v>
      </c>
      <c r="CN6" s="22">
        <f t="shared" si="10"/>
        <v>56.13</v>
      </c>
      <c r="CO6" s="22">
        <f t="shared" si="10"/>
        <v>63.03</v>
      </c>
      <c r="CP6" s="22">
        <f t="shared" si="10"/>
        <v>60.83</v>
      </c>
      <c r="CQ6" s="22">
        <f t="shared" si="10"/>
        <v>59.74</v>
      </c>
      <c r="CR6" s="22">
        <f t="shared" si="10"/>
        <v>59.46</v>
      </c>
      <c r="CS6" s="22">
        <f t="shared" si="10"/>
        <v>59.51</v>
      </c>
      <c r="CT6" s="22">
        <f t="shared" si="10"/>
        <v>59.91</v>
      </c>
      <c r="CU6" s="22">
        <f t="shared" si="10"/>
        <v>59.4</v>
      </c>
      <c r="CV6" s="21" t="str">
        <f>IF(CV7="","",IF(CV7="-","【-】","【"&amp;SUBSTITUTE(TEXT(CV7,"#,##0.00"),"-","△")&amp;"】"))</f>
        <v>【60.29】</v>
      </c>
      <c r="CW6" s="22">
        <f>IF(CW7="",NA(),CW7)</f>
        <v>87.97</v>
      </c>
      <c r="CX6" s="22">
        <f t="shared" ref="CX6:DF6" si="11">IF(CX7="",NA(),CX7)</f>
        <v>89.45</v>
      </c>
      <c r="CY6" s="22">
        <f t="shared" si="11"/>
        <v>90.36</v>
      </c>
      <c r="CZ6" s="22">
        <f t="shared" si="11"/>
        <v>89.67</v>
      </c>
      <c r="DA6" s="22">
        <f t="shared" si="11"/>
        <v>91.7</v>
      </c>
      <c r="DB6" s="22">
        <f t="shared" si="11"/>
        <v>87.28</v>
      </c>
      <c r="DC6" s="22">
        <f t="shared" si="11"/>
        <v>87.41</v>
      </c>
      <c r="DD6" s="22">
        <f t="shared" si="11"/>
        <v>87.08</v>
      </c>
      <c r="DE6" s="22">
        <f t="shared" si="11"/>
        <v>87.26</v>
      </c>
      <c r="DF6" s="22">
        <f t="shared" si="11"/>
        <v>87.57</v>
      </c>
      <c r="DG6" s="21" t="str">
        <f>IF(DG7="","",IF(DG7="-","【-】","【"&amp;SUBSTITUTE(TEXT(DG7,"#,##0.00"),"-","△")&amp;"】"))</f>
        <v>【90.12】</v>
      </c>
      <c r="DH6" s="22">
        <f>IF(DH7="",NA(),DH7)</f>
        <v>47.41</v>
      </c>
      <c r="DI6" s="22">
        <f t="shared" ref="DI6:DQ6" si="12">IF(DI7="",NA(),DI7)</f>
        <v>48.61</v>
      </c>
      <c r="DJ6" s="22">
        <f t="shared" si="12"/>
        <v>49.51</v>
      </c>
      <c r="DK6" s="22">
        <f t="shared" si="12"/>
        <v>50.63</v>
      </c>
      <c r="DL6" s="22">
        <f t="shared" si="12"/>
        <v>52.06</v>
      </c>
      <c r="DM6" s="22">
        <f t="shared" si="12"/>
        <v>46.94</v>
      </c>
      <c r="DN6" s="22">
        <f t="shared" si="12"/>
        <v>47.62</v>
      </c>
      <c r="DO6" s="22">
        <f t="shared" si="12"/>
        <v>48.55</v>
      </c>
      <c r="DP6" s="22">
        <f t="shared" si="12"/>
        <v>49.2</v>
      </c>
      <c r="DQ6" s="22">
        <f t="shared" si="12"/>
        <v>50.01</v>
      </c>
      <c r="DR6" s="21" t="str">
        <f>IF(DR7="","",IF(DR7="-","【-】","【"&amp;SUBSTITUTE(TEXT(DR7,"#,##0.00"),"-","△")&amp;"】"))</f>
        <v>【50.88】</v>
      </c>
      <c r="DS6" s="21">
        <f>IF(DS7="",NA(),DS7)</f>
        <v>0</v>
      </c>
      <c r="DT6" s="21">
        <f t="shared" ref="DT6:EB6" si="13">IF(DT7="",NA(),DT7)</f>
        <v>0</v>
      </c>
      <c r="DU6" s="21">
        <f t="shared" si="13"/>
        <v>0</v>
      </c>
      <c r="DV6" s="21">
        <f t="shared" si="13"/>
        <v>0</v>
      </c>
      <c r="DW6" s="21">
        <f t="shared" si="13"/>
        <v>0</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0.56000000000000005</v>
      </c>
      <c r="EE6" s="22">
        <f t="shared" ref="EE6:EM6" si="14">IF(EE7="",NA(),EE7)</f>
        <v>0.22</v>
      </c>
      <c r="EF6" s="22">
        <f t="shared" si="14"/>
        <v>0.78</v>
      </c>
      <c r="EG6" s="22">
        <f t="shared" si="14"/>
        <v>0.41</v>
      </c>
      <c r="EH6" s="22">
        <f t="shared" si="14"/>
        <v>0.17</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252115</v>
      </c>
      <c r="D7" s="24">
        <v>46</v>
      </c>
      <c r="E7" s="24">
        <v>1</v>
      </c>
      <c r="F7" s="24">
        <v>0</v>
      </c>
      <c r="G7" s="24">
        <v>1</v>
      </c>
      <c r="H7" s="24" t="s">
        <v>93</v>
      </c>
      <c r="I7" s="24" t="s">
        <v>94</v>
      </c>
      <c r="J7" s="24" t="s">
        <v>95</v>
      </c>
      <c r="K7" s="24" t="s">
        <v>96</v>
      </c>
      <c r="L7" s="24" t="s">
        <v>97</v>
      </c>
      <c r="M7" s="24" t="s">
        <v>98</v>
      </c>
      <c r="N7" s="25" t="s">
        <v>99</v>
      </c>
      <c r="O7" s="25">
        <v>67.86</v>
      </c>
      <c r="P7" s="25">
        <v>99.91</v>
      </c>
      <c r="Q7" s="25">
        <v>2838</v>
      </c>
      <c r="R7" s="25">
        <v>54629</v>
      </c>
      <c r="S7" s="25">
        <v>70.400000000000006</v>
      </c>
      <c r="T7" s="25">
        <v>775.98</v>
      </c>
      <c r="U7" s="25">
        <v>54392</v>
      </c>
      <c r="V7" s="25">
        <v>32.72</v>
      </c>
      <c r="W7" s="25">
        <v>1662.35</v>
      </c>
      <c r="X7" s="25">
        <v>105.11</v>
      </c>
      <c r="Y7" s="25">
        <v>104.63</v>
      </c>
      <c r="Z7" s="25">
        <v>105.84</v>
      </c>
      <c r="AA7" s="25">
        <v>85.97</v>
      </c>
      <c r="AB7" s="25">
        <v>107.38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289.19</v>
      </c>
      <c r="AU7" s="25">
        <v>335.45</v>
      </c>
      <c r="AV7" s="25">
        <v>354.92</v>
      </c>
      <c r="AW7" s="25">
        <v>265.93</v>
      </c>
      <c r="AX7" s="25">
        <v>382.72</v>
      </c>
      <c r="AY7" s="25">
        <v>355.5</v>
      </c>
      <c r="AZ7" s="25">
        <v>349.83</v>
      </c>
      <c r="BA7" s="25">
        <v>360.86</v>
      </c>
      <c r="BB7" s="25">
        <v>350.79</v>
      </c>
      <c r="BC7" s="25">
        <v>354.57</v>
      </c>
      <c r="BD7" s="25">
        <v>261.51</v>
      </c>
      <c r="BE7" s="25">
        <v>239.93</v>
      </c>
      <c r="BF7" s="25">
        <v>247.29</v>
      </c>
      <c r="BG7" s="25">
        <v>255.38</v>
      </c>
      <c r="BH7" s="25">
        <v>338.02</v>
      </c>
      <c r="BI7" s="25">
        <v>268.58</v>
      </c>
      <c r="BJ7" s="25">
        <v>312.58</v>
      </c>
      <c r="BK7" s="25">
        <v>314.87</v>
      </c>
      <c r="BL7" s="25">
        <v>309.27999999999997</v>
      </c>
      <c r="BM7" s="25">
        <v>322.92</v>
      </c>
      <c r="BN7" s="25">
        <v>303.45999999999998</v>
      </c>
      <c r="BO7" s="25">
        <v>265.16000000000003</v>
      </c>
      <c r="BP7" s="25">
        <v>104.21</v>
      </c>
      <c r="BQ7" s="25">
        <v>103.57</v>
      </c>
      <c r="BR7" s="25">
        <v>104.86</v>
      </c>
      <c r="BS7" s="25">
        <v>79.73</v>
      </c>
      <c r="BT7" s="25">
        <v>106.7</v>
      </c>
      <c r="BU7" s="25">
        <v>104.57</v>
      </c>
      <c r="BV7" s="25">
        <v>103.54</v>
      </c>
      <c r="BW7" s="25">
        <v>103.32</v>
      </c>
      <c r="BX7" s="25">
        <v>100.85</v>
      </c>
      <c r="BY7" s="25">
        <v>103.79</v>
      </c>
      <c r="BZ7" s="25">
        <v>102.35</v>
      </c>
      <c r="CA7" s="25">
        <v>181.11</v>
      </c>
      <c r="CB7" s="25">
        <v>182.61</v>
      </c>
      <c r="CC7" s="25">
        <v>180.41</v>
      </c>
      <c r="CD7" s="25">
        <v>181.64</v>
      </c>
      <c r="CE7" s="25">
        <v>173.92</v>
      </c>
      <c r="CF7" s="25">
        <v>165.47</v>
      </c>
      <c r="CG7" s="25">
        <v>167.46</v>
      </c>
      <c r="CH7" s="25">
        <v>168.56</v>
      </c>
      <c r="CI7" s="25">
        <v>167.1</v>
      </c>
      <c r="CJ7" s="25">
        <v>167.86</v>
      </c>
      <c r="CK7" s="25">
        <v>167.74</v>
      </c>
      <c r="CL7" s="25">
        <v>58.04</v>
      </c>
      <c r="CM7" s="25">
        <v>57.51</v>
      </c>
      <c r="CN7" s="25">
        <v>56.13</v>
      </c>
      <c r="CO7" s="25">
        <v>63.03</v>
      </c>
      <c r="CP7" s="25">
        <v>60.83</v>
      </c>
      <c r="CQ7" s="25">
        <v>59.74</v>
      </c>
      <c r="CR7" s="25">
        <v>59.46</v>
      </c>
      <c r="CS7" s="25">
        <v>59.51</v>
      </c>
      <c r="CT7" s="25">
        <v>59.91</v>
      </c>
      <c r="CU7" s="25">
        <v>59.4</v>
      </c>
      <c r="CV7" s="25">
        <v>60.29</v>
      </c>
      <c r="CW7" s="25">
        <v>87.97</v>
      </c>
      <c r="CX7" s="25">
        <v>89.45</v>
      </c>
      <c r="CY7" s="25">
        <v>90.36</v>
      </c>
      <c r="CZ7" s="25">
        <v>89.67</v>
      </c>
      <c r="DA7" s="25">
        <v>91.7</v>
      </c>
      <c r="DB7" s="25">
        <v>87.28</v>
      </c>
      <c r="DC7" s="25">
        <v>87.41</v>
      </c>
      <c r="DD7" s="25">
        <v>87.08</v>
      </c>
      <c r="DE7" s="25">
        <v>87.26</v>
      </c>
      <c r="DF7" s="25">
        <v>87.57</v>
      </c>
      <c r="DG7" s="25">
        <v>90.12</v>
      </c>
      <c r="DH7" s="25">
        <v>47.41</v>
      </c>
      <c r="DI7" s="25">
        <v>48.61</v>
      </c>
      <c r="DJ7" s="25">
        <v>49.51</v>
      </c>
      <c r="DK7" s="25">
        <v>50.63</v>
      </c>
      <c r="DL7" s="25">
        <v>52.06</v>
      </c>
      <c r="DM7" s="25">
        <v>46.94</v>
      </c>
      <c r="DN7" s="25">
        <v>47.62</v>
      </c>
      <c r="DO7" s="25">
        <v>48.55</v>
      </c>
      <c r="DP7" s="25">
        <v>49.2</v>
      </c>
      <c r="DQ7" s="25">
        <v>50.01</v>
      </c>
      <c r="DR7" s="25">
        <v>50.88</v>
      </c>
      <c r="DS7" s="25">
        <v>0</v>
      </c>
      <c r="DT7" s="25">
        <v>0</v>
      </c>
      <c r="DU7" s="25">
        <v>0</v>
      </c>
      <c r="DV7" s="25">
        <v>0</v>
      </c>
      <c r="DW7" s="25">
        <v>0</v>
      </c>
      <c r="DX7" s="25">
        <v>14.48</v>
      </c>
      <c r="DY7" s="25">
        <v>16.27</v>
      </c>
      <c r="DZ7" s="25">
        <v>17.11</v>
      </c>
      <c r="EA7" s="25">
        <v>18.329999999999998</v>
      </c>
      <c r="EB7" s="25">
        <v>20.27</v>
      </c>
      <c r="EC7" s="25">
        <v>22.3</v>
      </c>
      <c r="ED7" s="25">
        <v>0.56000000000000005</v>
      </c>
      <c r="EE7" s="25">
        <v>0.22</v>
      </c>
      <c r="EF7" s="25">
        <v>0.78</v>
      </c>
      <c r="EG7" s="25">
        <v>0.41</v>
      </c>
      <c r="EH7" s="25">
        <v>0.17</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2022-12-01T01:00:57Z</dcterms:created>
  <dcterms:modified xsi:type="dcterms:W3CDTF">2023-01-23T07:53:29Z</dcterms:modified>
  <cp:category/>
</cp:coreProperties>
</file>