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地域医療政策課\★市立野洲病院事務部\R4市立野洲病院事務部\02総務課\20　調査もの\38　0123〆公営企業に係る経営比較分析表（令和３年度決算）の分析等について\"/>
    </mc:Choice>
  </mc:AlternateContent>
  <workbookProtection workbookAlgorithmName="SHA-512" workbookHashValue="WS9HY+nrPTiYT7R63vx2tCqcfT4oXR0M1i+i0hOiQ6SOXEQ/6qws9bQyv4Lyus5xDLTfyKSEIKdKNsoFTNWIVw==" workbookSaltValue="GygVjHL/S74hkZJp0Kv8I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IZ54" i="4"/>
  <c r="HM78" i="4"/>
  <c r="FL54" i="4"/>
  <c r="FL32" i="4"/>
  <c r="MN54" i="4"/>
  <c r="MN32" i="4"/>
  <c r="IZ32" i="4"/>
  <c r="CS78" i="4"/>
  <c r="BX54" i="4"/>
  <c r="BX32" i="4"/>
  <c r="C11" i="5"/>
  <c r="D11" i="5"/>
  <c r="E11" i="5"/>
  <c r="B11" i="5"/>
  <c r="FH78" i="4" l="1"/>
  <c r="DS32" i="4"/>
  <c r="KU54" i="4"/>
  <c r="AN78" i="4"/>
  <c r="AE54" i="4"/>
  <c r="AE32" i="4"/>
  <c r="KC78" i="4"/>
  <c r="HG54" i="4"/>
  <c r="HG32" i="4"/>
  <c r="DS54" i="4"/>
  <c r="KU32" i="4"/>
  <c r="LY32" i="4"/>
  <c r="GT78" i="4"/>
  <c r="EW54" i="4"/>
  <c r="EW32" i="4"/>
  <c r="LO78" i="4"/>
  <c r="IK54" i="4"/>
  <c r="IK32" i="4"/>
  <c r="BZ78" i="4"/>
  <c r="BI54" i="4"/>
  <c r="BI32" i="4"/>
  <c r="LY54" i="4"/>
  <c r="JJ78" i="4"/>
  <c r="U78" i="4"/>
  <c r="P54" i="4"/>
  <c r="P32" i="4"/>
  <c r="EO78" i="4"/>
  <c r="DD54" i="4"/>
  <c r="DD32" i="4"/>
  <c r="KF54" i="4"/>
  <c r="KF32" i="4"/>
  <c r="GR54" i="4"/>
  <c r="GR32" i="4"/>
  <c r="BG78" i="4"/>
  <c r="AT54" i="4"/>
  <c r="KV78" i="4"/>
  <c r="HV32" i="4"/>
  <c r="LJ54" i="4"/>
  <c r="LJ32" i="4"/>
  <c r="GA78" i="4"/>
  <c r="EH54" i="4"/>
  <c r="EH32" i="4"/>
  <c r="AT32" i="4"/>
  <c r="HV54" i="4"/>
</calcChain>
</file>

<file path=xl/sharedStrings.xml><?xml version="1.0" encoding="utf-8"?>
<sst xmlns="http://schemas.openxmlformats.org/spreadsheetml/2006/main" count="371" uniqueCount="194">
  <si>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</si>
  <si>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</si>
  <si>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</si>
  <si>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</si>
  <si>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</si>
  <si>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</si>
  <si>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</si>
  <si>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</si>
  <si>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</si>
  <si>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</si>
  <si>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</si>
  <si>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</si>
  <si>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</si>
  <si>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</si>
  <si>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</si>
  <si>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</si>
  <si>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</si>
  <si>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</si>
  <si>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</si>
  <si>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</si>
  <si>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</si>
  <si>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</si>
  <si>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</si>
  <si>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</si>
  <si>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</si>
  <si>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</si>
  <si>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</si>
  <si>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</si>
  <si>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</si>
  <si>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</si>
  <si>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</si>
  <si>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</si>
  <si>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</si>
  <si>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</si>
  <si>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</si>
  <si>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</si>
  <si>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</si>
  <si>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</si>
  <si>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</si>
  <si>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</si>
  <si>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</si>
  <si>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</si>
  <si>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</si>
  <si>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</si>
  <si>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</si>
  <si>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</si>
  <si>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</si>
  <si>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</si>
  <si>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</si>
  <si>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</si>
  <si>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</si>
  <si>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</si>
  <si>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</si>
  <si>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</si>
  <si>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</si>
  <si>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</si>
  <si>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</si>
  <si>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</si>
  <si>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</si>
  <si>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</si>
  <si>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</si>
  <si>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</si>
  <si>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</si>
  <si>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</si>
  <si>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</si>
  <si>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</si>
  <si>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</si>
  <si>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</si>
  <si>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</si>
  <si>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</si>
  <si>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</si>
  <si>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</si>
  <si>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</si>
  <si>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</si>
  <si>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</si>
  <si>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</si>
  <si>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</si>
  <si>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</si>
  <si>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</si>
  <si>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</si>
  <si>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</si>
  <si>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</si>
  <si>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</si>
  <si>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</si>
  <si>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</si>
  <si>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</si>
  <si>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</si>
  <si>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</si>
  <si>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</si>
  <si>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</si>
  <si>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</si>
  <si>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</si>
  <si>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</si>
  <si>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</si>
  <si>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</si>
  <si>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</si>
  <si>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</si>
  <si>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</si>
  <si>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</si>
  <si>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</si>
  <si>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</si>
  <si>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</si>
  <si>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</si>
  <si>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</si>
  <si>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</si>
  <si>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</si>
  <si>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</si>
  <si>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</si>
  <si>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</si>
  <si>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</si>
  <si>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</si>
  <si>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</si>
  <si>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</si>
  <si>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</si>
  <si>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</si>
  <si>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</si>
  <si>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</si>
  <si>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</si>
  <si>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</si>
  <si>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</si>
  <si>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</si>
  <si>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</si>
  <si>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</si>
  <si>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</si>
  <si>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</si>
  <si>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</si>
  <si>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</si>
  <si>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</si>
  <si>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</si>
  <si>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</si>
  <si>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</si>
  <si>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</si>
  <si>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</si>
  <si>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</si>
  <si>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</si>
  <si>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</si>
  <si>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</si>
  <si>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</si>
  <si>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</si>
  <si>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</si>
  <si>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</si>
  <si>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</si>
  <si>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</si>
  <si>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</si>
  <si>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</si>
  <si>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</si>
  <si>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</si>
  <si>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</si>
  <si>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</si>
  <si>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</si>
  <si>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</si>
  <si>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</si>
  <si>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</si>
  <si>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</si>
  <si>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</si>
  <si>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</si>
  <si>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</si>
  <si>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</si>
  <si>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当該値(N-2)</t>
    <phoneticPr fontId="5"/>
  </si>
  <si>
    <t>当該値(N-1)</t>
    <phoneticPr fontId="5"/>
  </si>
  <si>
    <t>当該値(N-2)</t>
    <phoneticPr fontId="5"/>
  </si>
  <si>
    <t>当該値(N-4)</t>
    <phoneticPr fontId="5"/>
  </si>
  <si>
    <t>当該値(N-3)</t>
    <phoneticPr fontId="5"/>
  </si>
  <si>
    <t>当該値(N-1)</t>
    <phoneticPr fontId="5"/>
  </si>
  <si>
    <t>当該値(N)</t>
    <phoneticPr fontId="5"/>
  </si>
  <si>
    <t>当該値(N-1)</t>
    <phoneticPr fontId="5"/>
  </si>
  <si>
    <t>当該値(N)</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</si>
  <si>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</si>
  <si>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</si>
  <si>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</si>
  <si>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</si>
  <si>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</si>
  <si>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</si>
  <si>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野洲市</t>
  </si>
  <si>
    <t>市立野洲病院</t>
  </si>
  <si>
    <t>条例全部</t>
  </si>
  <si>
    <t>病院事業</t>
  </si>
  <si>
    <t>一般病院</t>
  </si>
  <si>
    <t>100床以上～200床未満</t>
  </si>
  <si>
    <t>非設置</t>
  </si>
  <si>
    <t>直営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</si>
  <si>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</si>
  <si>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</si>
  <si>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</si>
  <si>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</si>
  <si>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</si>
  <si>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</si>
  <si>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</si>
  <si>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</si>
  <si>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</si>
  <si>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一般急性期及び回復期リハビリテーション、かかりつけ医の後方支援や健康診断等による予防医療を主に担っている。また、２次救急医療機関として周辺地域への救急医療の提供を担っている。
　新型コロナウイルス感染症への対応としては、発熱外来や地域外来・検査（PCR検査）センター、新型コロナウイルス感染症入院病床の設置、市民や医療従事者等へのワクチン接種を実施した。</t>
    <rPh sb="1" eb="3">
      <t>イッパン</t>
    </rPh>
    <rPh sb="3" eb="6">
      <t>キュウセイキ</t>
    </rPh>
    <rPh sb="6" eb="7">
      <t>オヨ</t>
    </rPh>
    <rPh sb="8" eb="11">
      <t>カイフクキ</t>
    </rPh>
    <rPh sb="26" eb="27">
      <t>イ</t>
    </rPh>
    <rPh sb="28" eb="30">
      <t>コウホウ</t>
    </rPh>
    <rPh sb="30" eb="32">
      <t>シエン</t>
    </rPh>
    <rPh sb="33" eb="35">
      <t>ケンコウ</t>
    </rPh>
    <rPh sb="35" eb="37">
      <t>シンダン</t>
    </rPh>
    <rPh sb="37" eb="38">
      <t>トウ</t>
    </rPh>
    <rPh sb="41" eb="43">
      <t>ヨボウ</t>
    </rPh>
    <rPh sb="43" eb="45">
      <t>イリョウ</t>
    </rPh>
    <rPh sb="46" eb="47">
      <t>オモ</t>
    </rPh>
    <rPh sb="48" eb="49">
      <t>ニナ</t>
    </rPh>
    <rPh sb="58" eb="59">
      <t>ツギ</t>
    </rPh>
    <rPh sb="59" eb="61">
      <t>キュウキュウ</t>
    </rPh>
    <rPh sb="61" eb="63">
      <t>イリョウ</t>
    </rPh>
    <rPh sb="63" eb="65">
      <t>キカン</t>
    </rPh>
    <rPh sb="68" eb="70">
      <t>シュウヘン</t>
    </rPh>
    <rPh sb="70" eb="72">
      <t>チイキ</t>
    </rPh>
    <rPh sb="74" eb="76">
      <t>キュウキュウ</t>
    </rPh>
    <rPh sb="76" eb="78">
      <t>イリョウ</t>
    </rPh>
    <rPh sb="79" eb="81">
      <t>テイキョウ</t>
    </rPh>
    <rPh sb="82" eb="83">
      <t>ニナ</t>
    </rPh>
    <rPh sb="90" eb="92">
      <t>シンガタ</t>
    </rPh>
    <rPh sb="99" eb="102">
      <t>カンセンショウ</t>
    </rPh>
    <rPh sb="104" eb="106">
      <t>タイオウ</t>
    </rPh>
    <rPh sb="111" eb="113">
      <t>ハツネツ</t>
    </rPh>
    <rPh sb="113" eb="115">
      <t>ガイライ</t>
    </rPh>
    <rPh sb="116" eb="118">
      <t>チイキ</t>
    </rPh>
    <rPh sb="118" eb="120">
      <t>ガイライ</t>
    </rPh>
    <rPh sb="121" eb="123">
      <t>ケンサ</t>
    </rPh>
    <rPh sb="127" eb="129">
      <t>ケンサ</t>
    </rPh>
    <rPh sb="135" eb="137">
      <t>シンガタ</t>
    </rPh>
    <rPh sb="144" eb="147">
      <t>カンセンショウ</t>
    </rPh>
    <rPh sb="147" eb="149">
      <t>ニュウイン</t>
    </rPh>
    <rPh sb="149" eb="151">
      <t>ビョウショウ</t>
    </rPh>
    <rPh sb="152" eb="154">
      <t>セッチ</t>
    </rPh>
    <rPh sb="155" eb="157">
      <t>シミン</t>
    </rPh>
    <rPh sb="158" eb="160">
      <t>イリョウ</t>
    </rPh>
    <rPh sb="160" eb="163">
      <t>ジュウジシャ</t>
    </rPh>
    <rPh sb="163" eb="164">
      <t>トウ</t>
    </rPh>
    <rPh sb="170" eb="172">
      <t>セッシュ</t>
    </rPh>
    <rPh sb="173" eb="175">
      <t>ジッシ</t>
    </rPh>
    <phoneticPr fontId="5"/>
  </si>
  <si>
    <t>　令和元年７月に民間病院から土地・施設を無償譲渡されて開院したため、①②③いずれも全国平均を大きく下回っているが、現状は施設や整備の老朽化が深刻であり、新敷地での新病院整備計画を進めている。</t>
    <rPh sb="1" eb="3">
      <t>レイワ</t>
    </rPh>
    <rPh sb="3" eb="5">
      <t>ガンネン</t>
    </rPh>
    <rPh sb="6" eb="7">
      <t>ガツ</t>
    </rPh>
    <rPh sb="8" eb="10">
      <t>ミンカン</t>
    </rPh>
    <rPh sb="10" eb="12">
      <t>ビョウイン</t>
    </rPh>
    <rPh sb="14" eb="16">
      <t>トチ</t>
    </rPh>
    <rPh sb="17" eb="19">
      <t>シセツ</t>
    </rPh>
    <rPh sb="20" eb="22">
      <t>ムショウ</t>
    </rPh>
    <rPh sb="22" eb="24">
      <t>ジョウト</t>
    </rPh>
    <rPh sb="27" eb="29">
      <t>カイイン</t>
    </rPh>
    <rPh sb="41" eb="43">
      <t>ゼンコク</t>
    </rPh>
    <rPh sb="43" eb="45">
      <t>ヘイキン</t>
    </rPh>
    <rPh sb="46" eb="47">
      <t>オオ</t>
    </rPh>
    <rPh sb="49" eb="51">
      <t>シタマワ</t>
    </rPh>
    <rPh sb="57" eb="59">
      <t>ゲンジョウ</t>
    </rPh>
    <rPh sb="60" eb="62">
      <t>シセツ</t>
    </rPh>
    <rPh sb="63" eb="65">
      <t>セイビ</t>
    </rPh>
    <rPh sb="66" eb="69">
      <t>ロウキュウカ</t>
    </rPh>
    <rPh sb="70" eb="72">
      <t>シンコク</t>
    </rPh>
    <rPh sb="76" eb="77">
      <t>シン</t>
    </rPh>
    <rPh sb="77" eb="79">
      <t>シキチ</t>
    </rPh>
    <rPh sb="81" eb="82">
      <t>シン</t>
    </rPh>
    <rPh sb="82" eb="84">
      <t>ビョウイン</t>
    </rPh>
    <rPh sb="84" eb="86">
      <t>セイビ</t>
    </rPh>
    <rPh sb="86" eb="88">
      <t>ケイカク</t>
    </rPh>
    <rPh sb="89" eb="90">
      <t>スス</t>
    </rPh>
    <phoneticPr fontId="5"/>
  </si>
  <si>
    <t xml:space="preserve">①経常収支比率は100％以上であり、②医業収支比率は100％をわずかに下回ったが、類似病院平均値を上回った。
④病床利用率は、新型コロナウイルス感染拡大に伴う受診控えや新型コロナウイルス感染症入院病床の設置に伴う一般病床の休床等の影響により、コロナ影響前の令和元年度からは低下しているが、昨年度比較ではわずかに上昇している。
⑤⑥については、入院患者数と外来患者数が昨年度比較で増加したことに伴い、１人１日あたりの収益もわずかに増加している。
</t>
    <rPh sb="1" eb="5">
      <t>ケイジョウシュウシ</t>
    </rPh>
    <rPh sb="5" eb="7">
      <t>ヒリツ</t>
    </rPh>
    <rPh sb="12" eb="14">
      <t>イジョウ</t>
    </rPh>
    <rPh sb="19" eb="21">
      <t>イギョウ</t>
    </rPh>
    <rPh sb="21" eb="23">
      <t>シュウシ</t>
    </rPh>
    <rPh sb="23" eb="25">
      <t>ヒリツ</t>
    </rPh>
    <rPh sb="35" eb="37">
      <t>シタマワ</t>
    </rPh>
    <rPh sb="41" eb="43">
      <t>ルイジ</t>
    </rPh>
    <rPh sb="43" eb="45">
      <t>ビョウイン</t>
    </rPh>
    <rPh sb="45" eb="47">
      <t>ヘイキン</t>
    </rPh>
    <rPh sb="47" eb="48">
      <t>アタイ</t>
    </rPh>
    <rPh sb="49" eb="51">
      <t>ウワマワ</t>
    </rPh>
    <rPh sb="56" eb="58">
      <t>ビョウショウ</t>
    </rPh>
    <rPh sb="58" eb="60">
      <t>リヨウ</t>
    </rPh>
    <rPh sb="60" eb="61">
      <t>リツ</t>
    </rPh>
    <rPh sb="63" eb="65">
      <t>シンガタ</t>
    </rPh>
    <rPh sb="124" eb="126">
      <t>エイキョウ</t>
    </rPh>
    <rPh sb="126" eb="127">
      <t>マエ</t>
    </rPh>
    <rPh sb="128" eb="130">
      <t>レイワ</t>
    </rPh>
    <rPh sb="130" eb="133">
      <t>ガンネンド</t>
    </rPh>
    <rPh sb="136" eb="138">
      <t>テイカ</t>
    </rPh>
    <rPh sb="144" eb="147">
      <t>サクネンド</t>
    </rPh>
    <rPh sb="147" eb="149">
      <t>ヒカク</t>
    </rPh>
    <rPh sb="155" eb="157">
      <t>ジョウショウ</t>
    </rPh>
    <rPh sb="171" eb="173">
      <t>ニュウイン</t>
    </rPh>
    <rPh sb="173" eb="176">
      <t>カンジャスウ</t>
    </rPh>
    <rPh sb="177" eb="179">
      <t>ガイライ</t>
    </rPh>
    <rPh sb="179" eb="182">
      <t>カンジャスウ</t>
    </rPh>
    <rPh sb="183" eb="186">
      <t>サクネンド</t>
    </rPh>
    <rPh sb="186" eb="188">
      <t>ヒカク</t>
    </rPh>
    <rPh sb="189" eb="191">
      <t>ゾウカ</t>
    </rPh>
    <rPh sb="196" eb="197">
      <t>トモナ</t>
    </rPh>
    <rPh sb="200" eb="201">
      <t>ヒト</t>
    </rPh>
    <rPh sb="202" eb="203">
      <t>ニチ</t>
    </rPh>
    <rPh sb="207" eb="209">
      <t>シュウエキ</t>
    </rPh>
    <rPh sb="214" eb="216">
      <t>ゾウカ</t>
    </rPh>
    <phoneticPr fontId="5"/>
  </si>
  <si>
    <t>　当院は野洲市の地域医療を担う中核的医療拠点として令和元年７月に開院し、３年連続で経常収支は黒字を維持している。
　一方で老朽化した施設の建替えが急務であり、施設や設備の修繕や計画的な医療機器の更新と平行して新敷地での新病院整備計画を進めている。
　医業収支比率の向上に向け、地域包括ケア病棟の導入や薬剤/栄養指導・検査等の件数増加、診療報酬の減点査定率の減少や新たな加算の取得等、多職種で経営改善に取り組んだ。
　また、高度専門病院と連携した治療体制の構築を進めるため、滋賀県立総合病院および滋賀県立精神医療センターと医療連携協定を締結し、循環器内科等の外来充実等を図った。</t>
    <rPh sb="1" eb="3">
      <t>トウイン</t>
    </rPh>
    <rPh sb="4" eb="6">
      <t>ヤス</t>
    </rPh>
    <rPh sb="6" eb="7">
      <t>シ</t>
    </rPh>
    <rPh sb="8" eb="10">
      <t>チイキ</t>
    </rPh>
    <rPh sb="10" eb="12">
      <t>イリョウ</t>
    </rPh>
    <rPh sb="13" eb="14">
      <t>ニナ</t>
    </rPh>
    <rPh sb="15" eb="18">
      <t>チュウカクテキ</t>
    </rPh>
    <rPh sb="18" eb="20">
      <t>イリョウ</t>
    </rPh>
    <rPh sb="20" eb="22">
      <t>キョテン</t>
    </rPh>
    <rPh sb="25" eb="27">
      <t>レイワ</t>
    </rPh>
    <rPh sb="27" eb="29">
      <t>ガンネン</t>
    </rPh>
    <rPh sb="30" eb="31">
      <t>ガツ</t>
    </rPh>
    <rPh sb="32" eb="34">
      <t>カイイン</t>
    </rPh>
    <rPh sb="37" eb="40">
      <t>ネンレンゾク</t>
    </rPh>
    <rPh sb="41" eb="43">
      <t>ケイジョウ</t>
    </rPh>
    <rPh sb="43" eb="45">
      <t>シュウシ</t>
    </rPh>
    <rPh sb="46" eb="48">
      <t>クロジ</t>
    </rPh>
    <rPh sb="49" eb="51">
      <t>イジ</t>
    </rPh>
    <rPh sb="58" eb="60">
      <t>イッポウ</t>
    </rPh>
    <rPh sb="61" eb="64">
      <t>ロウキュウカ</t>
    </rPh>
    <rPh sb="66" eb="68">
      <t>シセツ</t>
    </rPh>
    <rPh sb="69" eb="71">
      <t>タテカ</t>
    </rPh>
    <rPh sb="73" eb="75">
      <t>キュウム</t>
    </rPh>
    <rPh sb="79" eb="81">
      <t>シセツ</t>
    </rPh>
    <rPh sb="82" eb="84">
      <t>セツビ</t>
    </rPh>
    <rPh sb="85" eb="87">
      <t>シュウゼン</t>
    </rPh>
    <rPh sb="88" eb="91">
      <t>ケイカクテキ</t>
    </rPh>
    <rPh sb="92" eb="94">
      <t>イリョウ</t>
    </rPh>
    <rPh sb="94" eb="96">
      <t>キキ</t>
    </rPh>
    <rPh sb="97" eb="99">
      <t>コウシン</t>
    </rPh>
    <rPh sb="100" eb="102">
      <t>ヘイコウ</t>
    </rPh>
    <rPh sb="104" eb="107">
      <t>シンシキチ</t>
    </rPh>
    <rPh sb="109" eb="112">
      <t>シンビョウイン</t>
    </rPh>
    <rPh sb="112" eb="114">
      <t>セイビ</t>
    </rPh>
    <rPh sb="114" eb="116">
      <t>ケイカク</t>
    </rPh>
    <rPh sb="117" eb="118">
      <t>スス</t>
    </rPh>
    <rPh sb="125" eb="127">
      <t>イギョウ</t>
    </rPh>
    <rPh sb="127" eb="129">
      <t>シュウシ</t>
    </rPh>
    <rPh sb="129" eb="131">
      <t>ヒリツ</t>
    </rPh>
    <rPh sb="132" eb="134">
      <t>コウジョウ</t>
    </rPh>
    <rPh sb="135" eb="136">
      <t>ム</t>
    </rPh>
    <rPh sb="138" eb="140">
      <t>チイキ</t>
    </rPh>
    <rPh sb="140" eb="142">
      <t>ホウカツ</t>
    </rPh>
    <rPh sb="144" eb="146">
      <t>ビョウトウ</t>
    </rPh>
    <rPh sb="147" eb="149">
      <t>ドウニュウ</t>
    </rPh>
    <rPh sb="150" eb="152">
      <t>ヤクザイ</t>
    </rPh>
    <rPh sb="153" eb="155">
      <t>エイヨウ</t>
    </rPh>
    <rPh sb="155" eb="157">
      <t>シドウ</t>
    </rPh>
    <rPh sb="158" eb="160">
      <t>ケンサ</t>
    </rPh>
    <rPh sb="160" eb="161">
      <t>トウ</t>
    </rPh>
    <rPh sb="162" eb="164">
      <t>ケンスウ</t>
    </rPh>
    <rPh sb="164" eb="166">
      <t>ゾウカ</t>
    </rPh>
    <rPh sb="167" eb="169">
      <t>シンリョウ</t>
    </rPh>
    <rPh sb="169" eb="171">
      <t>ホウシュウ</t>
    </rPh>
    <rPh sb="172" eb="174">
      <t>ゲンテン</t>
    </rPh>
    <rPh sb="174" eb="176">
      <t>サテイ</t>
    </rPh>
    <rPh sb="176" eb="177">
      <t>リツ</t>
    </rPh>
    <rPh sb="178" eb="180">
      <t>ゲンショウ</t>
    </rPh>
    <rPh sb="181" eb="182">
      <t>アラ</t>
    </rPh>
    <rPh sb="184" eb="186">
      <t>カサン</t>
    </rPh>
    <rPh sb="187" eb="189">
      <t>シュトク</t>
    </rPh>
    <rPh sb="189" eb="190">
      <t>トウ</t>
    </rPh>
    <rPh sb="191" eb="194">
      <t>タショクシュ</t>
    </rPh>
    <rPh sb="195" eb="197">
      <t>ケイエイ</t>
    </rPh>
    <rPh sb="197" eb="199">
      <t>カイゼン</t>
    </rPh>
    <rPh sb="200" eb="201">
      <t>ト</t>
    </rPh>
    <rPh sb="202" eb="203">
      <t>ク</t>
    </rPh>
    <rPh sb="211" eb="213">
      <t>コウド</t>
    </rPh>
    <rPh sb="213" eb="215">
      <t>センモン</t>
    </rPh>
    <rPh sb="215" eb="217">
      <t>ビョウイン</t>
    </rPh>
    <rPh sb="218" eb="220">
      <t>レンケイ</t>
    </rPh>
    <rPh sb="222" eb="224">
      <t>チリョウ</t>
    </rPh>
    <rPh sb="224" eb="226">
      <t>タイセイ</t>
    </rPh>
    <rPh sb="227" eb="229">
      <t>コウチク</t>
    </rPh>
    <rPh sb="230" eb="231">
      <t>スス</t>
    </rPh>
    <rPh sb="236" eb="238">
      <t>シガ</t>
    </rPh>
    <rPh sb="238" eb="240">
      <t>ケンリツ</t>
    </rPh>
    <rPh sb="240" eb="242">
      <t>ソウゴウ</t>
    </rPh>
    <rPh sb="242" eb="244">
      <t>ビョウイン</t>
    </rPh>
    <rPh sb="247" eb="249">
      <t>シガ</t>
    </rPh>
    <rPh sb="249" eb="251">
      <t>ケンリツ</t>
    </rPh>
    <rPh sb="251" eb="253">
      <t>セイシン</t>
    </rPh>
    <rPh sb="253" eb="255">
      <t>イリョウ</t>
    </rPh>
    <rPh sb="260" eb="262">
      <t>イリョウ</t>
    </rPh>
    <rPh sb="262" eb="264">
      <t>レンケイ</t>
    </rPh>
    <rPh sb="264" eb="266">
      <t>キョウテイ</t>
    </rPh>
    <rPh sb="267" eb="269">
      <t>テイケツ</t>
    </rPh>
    <rPh sb="271" eb="274">
      <t>ジュンカンキ</t>
    </rPh>
    <rPh sb="274" eb="276">
      <t>ナイカ</t>
    </rPh>
    <rPh sb="276" eb="277">
      <t>トウ</t>
    </rPh>
    <rPh sb="278" eb="280">
      <t>ガイライ</t>
    </rPh>
    <rPh sb="280" eb="282">
      <t>ジュウジツ</t>
    </rPh>
    <rPh sb="282" eb="283">
      <t>トウ</t>
    </rPh>
    <rPh sb="284" eb="28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</si>
</sst>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65.599999999999994</c:v>
                </c:pt>
                <c:pt idx="3">
                  <c:v>58.8</c:v>
                </c:pt>
                <c:pt idx="4">
                  <c:v>59.6</c:v>
                </c:pt>
              </c:numCache>
            </c:numRef>
          </c:val>
          <c:extLst>
            <c:ext xmlns:c16="http://schemas.microsoft.com/office/drawing/2014/chart" uri="{C3380CC4-5D6E-409C-BE32-E72D297353CC}">
              <c16:uniqueId val="{00000000-B474-4DDC-8C79-979353C429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70.400000000000006</c:v>
                </c:pt>
                <c:pt idx="3">
                  <c:v>65.8</c:v>
                </c:pt>
                <c:pt idx="4">
                  <c:v>65</c:v>
                </c:pt>
              </c:numCache>
            </c:numRef>
          </c:val>
          <c:smooth val="0"/>
          <c:extLst>
            <c:ext xmlns:c16="http://schemas.microsoft.com/office/drawing/2014/chart" uri="{C3380CC4-5D6E-409C-BE32-E72D297353CC}">
              <c16:uniqueId val="{00000001-B474-4DDC-8C79-979353C429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DD54-441A-B20C-D96CF86703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120.5</c:v>
                </c:pt>
                <c:pt idx="3">
                  <c:v>124.2</c:v>
                </c:pt>
                <c:pt idx="4">
                  <c:v>121.6</c:v>
                </c:pt>
              </c:numCache>
            </c:numRef>
          </c:val>
          <c:smooth val="0"/>
          <c:extLst>
            <c:ext xmlns:c16="http://schemas.microsoft.com/office/drawing/2014/chart" uri="{C3380CC4-5D6E-409C-BE32-E72D297353CC}">
              <c16:uniqueId val="{00000001-DD54-441A-B20C-D96CF86703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99.3</c:v>
                </c:pt>
                <c:pt idx="3">
                  <c:v>96</c:v>
                </c:pt>
                <c:pt idx="4">
                  <c:v>94.1</c:v>
                </c:pt>
              </c:numCache>
            </c:numRef>
          </c:val>
          <c:extLst>
            <c:ext xmlns:c16="http://schemas.microsoft.com/office/drawing/2014/chart" uri="{C3380CC4-5D6E-409C-BE32-E72D297353CC}">
              <c16:uniqueId val="{00000000-21B0-431D-9E65-B466C6EE3EA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84.3</c:v>
                </c:pt>
                <c:pt idx="3">
                  <c:v>80.7</c:v>
                </c:pt>
                <c:pt idx="4">
                  <c:v>82.2</c:v>
                </c:pt>
              </c:numCache>
            </c:numRef>
          </c:val>
          <c:smooth val="0"/>
          <c:extLst>
            <c:ext xmlns:c16="http://schemas.microsoft.com/office/drawing/2014/chart" uri="{C3380CC4-5D6E-409C-BE32-E72D297353CC}">
              <c16:uniqueId val="{00000001-21B0-431D-9E65-B466C6EE3EA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110.1</c:v>
                </c:pt>
                <c:pt idx="3">
                  <c:v>118.8</c:v>
                </c:pt>
                <c:pt idx="4">
                  <c:v>143.80000000000001</c:v>
                </c:pt>
              </c:numCache>
            </c:numRef>
          </c:val>
          <c:extLst>
            <c:ext xmlns:c16="http://schemas.microsoft.com/office/drawing/2014/chart" uri="{C3380CC4-5D6E-409C-BE32-E72D297353CC}">
              <c16:uniqueId val="{00000000-8A32-40F5-952B-7BB730D4B06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96.9</c:v>
                </c:pt>
                <c:pt idx="3">
                  <c:v>100.6</c:v>
                </c:pt>
                <c:pt idx="4">
                  <c:v>105.9</c:v>
                </c:pt>
              </c:numCache>
            </c:numRef>
          </c:val>
          <c:smooth val="0"/>
          <c:extLst>
            <c:ext xmlns:c16="http://schemas.microsoft.com/office/drawing/2014/chart" uri="{C3380CC4-5D6E-409C-BE32-E72D297353CC}">
              <c16:uniqueId val="{00000001-8A32-40F5-952B-7BB730D4B06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6.5</c:v>
                </c:pt>
                <c:pt idx="3">
                  <c:v>9.1</c:v>
                </c:pt>
                <c:pt idx="4">
                  <c:v>12.3</c:v>
                </c:pt>
              </c:numCache>
            </c:numRef>
          </c:val>
          <c:extLst>
            <c:ext xmlns:c16="http://schemas.microsoft.com/office/drawing/2014/chart" uri="{C3380CC4-5D6E-409C-BE32-E72D297353CC}">
              <c16:uniqueId val="{00000000-31F0-4C8F-B568-2BF5D4E811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54.6</c:v>
                </c:pt>
                <c:pt idx="3">
                  <c:v>56.9</c:v>
                </c:pt>
                <c:pt idx="4">
                  <c:v>58.1</c:v>
                </c:pt>
              </c:numCache>
            </c:numRef>
          </c:val>
          <c:smooth val="0"/>
          <c:extLst>
            <c:ext xmlns:c16="http://schemas.microsoft.com/office/drawing/2014/chart" uri="{C3380CC4-5D6E-409C-BE32-E72D297353CC}">
              <c16:uniqueId val="{00000001-31F0-4C8F-B568-2BF5D4E811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10.1</c:v>
                </c:pt>
                <c:pt idx="3">
                  <c:v>11.3</c:v>
                </c:pt>
                <c:pt idx="4">
                  <c:v>12.6</c:v>
                </c:pt>
              </c:numCache>
            </c:numRef>
          </c:val>
          <c:extLst>
            <c:ext xmlns:c16="http://schemas.microsoft.com/office/drawing/2014/chart" uri="{C3380CC4-5D6E-409C-BE32-E72D297353CC}">
              <c16:uniqueId val="{00000000-0199-4569-920E-951D78708BF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71.7</c:v>
                </c:pt>
                <c:pt idx="3">
                  <c:v>72.900000000000006</c:v>
                </c:pt>
                <c:pt idx="4">
                  <c:v>73.900000000000006</c:v>
                </c:pt>
              </c:numCache>
            </c:numRef>
          </c:val>
          <c:smooth val="0"/>
          <c:extLst>
            <c:ext xmlns:c16="http://schemas.microsoft.com/office/drawing/2014/chart" uri="{C3380CC4-5D6E-409C-BE32-E72D297353CC}">
              <c16:uniqueId val="{00000001-0199-4569-920E-951D78708BF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5153653</c:v>
                </c:pt>
                <c:pt idx="3">
                  <c:v>5490307</c:v>
                </c:pt>
                <c:pt idx="4">
                  <c:v>7589693</c:v>
                </c:pt>
              </c:numCache>
            </c:numRef>
          </c:val>
          <c:extLst>
            <c:ext xmlns:c16="http://schemas.microsoft.com/office/drawing/2014/chart" uri="{C3380CC4-5D6E-409C-BE32-E72D297353CC}">
              <c16:uniqueId val="{00000000-8EA6-4306-BE66-C334F0B07F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41891213</c:v>
                </c:pt>
                <c:pt idx="3">
                  <c:v>42806727</c:v>
                </c:pt>
                <c:pt idx="4">
                  <c:v>43530781</c:v>
                </c:pt>
              </c:numCache>
            </c:numRef>
          </c:val>
          <c:smooth val="0"/>
          <c:extLst>
            <c:ext xmlns:c16="http://schemas.microsoft.com/office/drawing/2014/chart" uri="{C3380CC4-5D6E-409C-BE32-E72D297353CC}">
              <c16:uniqueId val="{00000001-8EA6-4306-BE66-C334F0B07F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10.7</c:v>
                </c:pt>
                <c:pt idx="3">
                  <c:v>9.3000000000000007</c:v>
                </c:pt>
                <c:pt idx="4">
                  <c:v>9.9</c:v>
                </c:pt>
              </c:numCache>
            </c:numRef>
          </c:val>
          <c:extLst>
            <c:ext xmlns:c16="http://schemas.microsoft.com/office/drawing/2014/chart" uri="{C3380CC4-5D6E-409C-BE32-E72D297353CC}">
              <c16:uniqueId val="{00000000-BB1E-4848-9FA5-7E95E729804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17.5</c:v>
                </c:pt>
                <c:pt idx="3">
                  <c:v>17.5</c:v>
                </c:pt>
                <c:pt idx="4">
                  <c:v>17.3</c:v>
                </c:pt>
              </c:numCache>
            </c:numRef>
          </c:val>
          <c:smooth val="0"/>
          <c:extLst>
            <c:ext xmlns:c16="http://schemas.microsoft.com/office/drawing/2014/chart" uri="{C3380CC4-5D6E-409C-BE32-E72D297353CC}">
              <c16:uniqueId val="{00000001-BB1E-4848-9FA5-7E95E729804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50.9</c:v>
                </c:pt>
                <c:pt idx="3">
                  <c:v>68.900000000000006</c:v>
                </c:pt>
                <c:pt idx="4">
                  <c:v>69.8</c:v>
                </c:pt>
              </c:numCache>
            </c:numRef>
          </c:val>
          <c:extLst>
            <c:ext xmlns:c16="http://schemas.microsoft.com/office/drawing/2014/chart" uri="{C3380CC4-5D6E-409C-BE32-E72D297353CC}">
              <c16:uniqueId val="{00000000-7E15-458D-BD6C-568A8E2911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63.3</c:v>
                </c:pt>
                <c:pt idx="3">
                  <c:v>68.5</c:v>
                </c:pt>
                <c:pt idx="4">
                  <c:v>67.099999999999994</c:v>
                </c:pt>
              </c:numCache>
            </c:numRef>
          </c:val>
          <c:smooth val="0"/>
          <c:extLst>
            <c:ext xmlns:c16="http://schemas.microsoft.com/office/drawing/2014/chart" uri="{C3380CC4-5D6E-409C-BE32-E72D297353CC}">
              <c16:uniqueId val="{00000001-7E15-458D-BD6C-568A8E29119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10562</c:v>
                </c:pt>
                <c:pt idx="3">
                  <c:v>13037</c:v>
                </c:pt>
                <c:pt idx="4">
                  <c:v>13259</c:v>
                </c:pt>
              </c:numCache>
            </c:numRef>
          </c:val>
          <c:extLst>
            <c:ext xmlns:c16="http://schemas.microsoft.com/office/drawing/2014/chart" uri="{C3380CC4-5D6E-409C-BE32-E72D297353CC}">
              <c16:uniqueId val="{00000000-9834-45FF-97E7-1539F1CD20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10602</c:v>
                </c:pt>
                <c:pt idx="3">
                  <c:v>11234</c:v>
                </c:pt>
                <c:pt idx="4">
                  <c:v>11512</c:v>
                </c:pt>
              </c:numCache>
            </c:numRef>
          </c:val>
          <c:smooth val="0"/>
          <c:extLst>
            <c:ext xmlns:c16="http://schemas.microsoft.com/office/drawing/2014/chart" uri="{C3380CC4-5D6E-409C-BE32-E72D297353CC}">
              <c16:uniqueId val="{00000001-9834-45FF-97E7-1539F1CD20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33981</c:v>
                </c:pt>
                <c:pt idx="3">
                  <c:v>36265</c:v>
                </c:pt>
                <c:pt idx="4">
                  <c:v>36672</c:v>
                </c:pt>
              </c:numCache>
            </c:numRef>
          </c:val>
          <c:extLst>
            <c:ext xmlns:c16="http://schemas.microsoft.com/office/drawing/2014/chart" uri="{C3380CC4-5D6E-409C-BE32-E72D297353CC}">
              <c16:uniqueId val="{00000000-F262-4D54-B329-0A2490C1078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35788</c:v>
                </c:pt>
                <c:pt idx="3">
                  <c:v>37855</c:v>
                </c:pt>
                <c:pt idx="4">
                  <c:v>39289</c:v>
                </c:pt>
              </c:numCache>
            </c:numRef>
          </c:val>
          <c:smooth val="0"/>
          <c:extLst>
            <c:ext xmlns:c16="http://schemas.microsoft.com/office/drawing/2014/chart" uri="{C3380CC4-5D6E-409C-BE32-E72D297353CC}">
              <c16:uniqueId val="{00000001-F262-4D54-B329-0A2490C1078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7" zoomScaleNormal="100" zoomScaleSheetLayoutView="70" workbookViewId="0">
      <selection activeCell="NR86" sqref="NR8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滋賀県野洲市　市立野洲病院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199</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199</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50658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10458</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197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197</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190</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f>データ!AK7</f>
        <v>110.1</v>
      </c>
      <c r="AU33" s="129"/>
      <c r="AV33" s="129"/>
      <c r="AW33" s="129"/>
      <c r="AX33" s="129"/>
      <c r="AY33" s="129"/>
      <c r="AZ33" s="129"/>
      <c r="BA33" s="129"/>
      <c r="BB33" s="129"/>
      <c r="BC33" s="129"/>
      <c r="BD33" s="129"/>
      <c r="BE33" s="129"/>
      <c r="BF33" s="129"/>
      <c r="BG33" s="129"/>
      <c r="BH33" s="130"/>
      <c r="BI33" s="128">
        <f>データ!AL7</f>
        <v>118.8</v>
      </c>
      <c r="BJ33" s="129"/>
      <c r="BK33" s="129"/>
      <c r="BL33" s="129"/>
      <c r="BM33" s="129"/>
      <c r="BN33" s="129"/>
      <c r="BO33" s="129"/>
      <c r="BP33" s="129"/>
      <c r="BQ33" s="129"/>
      <c r="BR33" s="129"/>
      <c r="BS33" s="129"/>
      <c r="BT33" s="129"/>
      <c r="BU33" s="129"/>
      <c r="BV33" s="129"/>
      <c r="BW33" s="130"/>
      <c r="BX33" s="128">
        <f>データ!AM7</f>
        <v>143.80000000000001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f>データ!AV7</f>
        <v>99.3</v>
      </c>
      <c r="EI33" s="129"/>
      <c r="EJ33" s="129"/>
      <c r="EK33" s="129"/>
      <c r="EL33" s="129"/>
      <c r="EM33" s="129"/>
      <c r="EN33" s="129"/>
      <c r="EO33" s="129"/>
      <c r="EP33" s="129"/>
      <c r="EQ33" s="129"/>
      <c r="ER33" s="129"/>
      <c r="ES33" s="129"/>
      <c r="ET33" s="129"/>
      <c r="EU33" s="129"/>
      <c r="EV33" s="130"/>
      <c r="EW33" s="128">
        <f>データ!AW7</f>
        <v>96</v>
      </c>
      <c r="EX33" s="129"/>
      <c r="EY33" s="129"/>
      <c r="EZ33" s="129"/>
      <c r="FA33" s="129"/>
      <c r="FB33" s="129"/>
      <c r="FC33" s="129"/>
      <c r="FD33" s="129"/>
      <c r="FE33" s="129"/>
      <c r="FF33" s="129"/>
      <c r="FG33" s="129"/>
      <c r="FH33" s="129"/>
      <c r="FI33" s="129"/>
      <c r="FJ33" s="129"/>
      <c r="FK33" s="130"/>
      <c r="FL33" s="128">
        <f>データ!AX7</f>
        <v>94.1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f>データ!BR7</f>
        <v>65.599999999999994</v>
      </c>
      <c r="LK33" s="129"/>
      <c r="LL33" s="129"/>
      <c r="LM33" s="129"/>
      <c r="LN33" s="129"/>
      <c r="LO33" s="129"/>
      <c r="LP33" s="129"/>
      <c r="LQ33" s="129"/>
      <c r="LR33" s="129"/>
      <c r="LS33" s="129"/>
      <c r="LT33" s="129"/>
      <c r="LU33" s="129"/>
      <c r="LV33" s="129"/>
      <c r="LW33" s="129"/>
      <c r="LX33" s="130"/>
      <c r="LY33" s="128">
        <f>データ!BS7</f>
        <v>58.8</v>
      </c>
      <c r="LZ33" s="129"/>
      <c r="MA33" s="129"/>
      <c r="MB33" s="129"/>
      <c r="MC33" s="129"/>
      <c r="MD33" s="129"/>
      <c r="ME33" s="129"/>
      <c r="MF33" s="129"/>
      <c r="MG33" s="129"/>
      <c r="MH33" s="129"/>
      <c r="MI33" s="129"/>
      <c r="MJ33" s="129"/>
      <c r="MK33" s="129"/>
      <c r="ML33" s="129"/>
      <c r="MM33" s="130"/>
      <c r="MN33" s="128">
        <f>データ!BT7</f>
        <v>59.6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192</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f>データ!CC7</f>
        <v>33981</v>
      </c>
      <c r="AU55" s="138"/>
      <c r="AV55" s="138"/>
      <c r="AW55" s="138"/>
      <c r="AX55" s="138"/>
      <c r="AY55" s="138"/>
      <c r="AZ55" s="138"/>
      <c r="BA55" s="138"/>
      <c r="BB55" s="138"/>
      <c r="BC55" s="138"/>
      <c r="BD55" s="138"/>
      <c r="BE55" s="138"/>
      <c r="BF55" s="138"/>
      <c r="BG55" s="138"/>
      <c r="BH55" s="139"/>
      <c r="BI55" s="137">
        <f>データ!CD7</f>
        <v>36265</v>
      </c>
      <c r="BJ55" s="138"/>
      <c r="BK55" s="138"/>
      <c r="BL55" s="138"/>
      <c r="BM55" s="138"/>
      <c r="BN55" s="138"/>
      <c r="BO55" s="138"/>
      <c r="BP55" s="138"/>
      <c r="BQ55" s="138"/>
      <c r="BR55" s="138"/>
      <c r="BS55" s="138"/>
      <c r="BT55" s="138"/>
      <c r="BU55" s="138"/>
      <c r="BV55" s="138"/>
      <c r="BW55" s="139"/>
      <c r="BX55" s="137">
        <f>データ!CE7</f>
        <v>36672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f>データ!CN7</f>
        <v>10562</v>
      </c>
      <c r="EI55" s="138"/>
      <c r="EJ55" s="138"/>
      <c r="EK55" s="138"/>
      <c r="EL55" s="138"/>
      <c r="EM55" s="138"/>
      <c r="EN55" s="138"/>
      <c r="EO55" s="138"/>
      <c r="EP55" s="138"/>
      <c r="EQ55" s="138"/>
      <c r="ER55" s="138"/>
      <c r="ES55" s="138"/>
      <c r="ET55" s="138"/>
      <c r="EU55" s="138"/>
      <c r="EV55" s="139"/>
      <c r="EW55" s="137">
        <f>データ!CO7</f>
        <v>13037</v>
      </c>
      <c r="EX55" s="138"/>
      <c r="EY55" s="138"/>
      <c r="EZ55" s="138"/>
      <c r="FA55" s="138"/>
      <c r="FB55" s="138"/>
      <c r="FC55" s="138"/>
      <c r="FD55" s="138"/>
      <c r="FE55" s="138"/>
      <c r="FF55" s="138"/>
      <c r="FG55" s="138"/>
      <c r="FH55" s="138"/>
      <c r="FI55" s="138"/>
      <c r="FJ55" s="138"/>
      <c r="FK55" s="139"/>
      <c r="FL55" s="137">
        <f>データ!CP7</f>
        <v>13259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f>データ!CY7</f>
        <v>50.9</v>
      </c>
      <c r="HW55" s="129"/>
      <c r="HX55" s="129"/>
      <c r="HY55" s="129"/>
      <c r="HZ55" s="129"/>
      <c r="IA55" s="129"/>
      <c r="IB55" s="129"/>
      <c r="IC55" s="129"/>
      <c r="ID55" s="129"/>
      <c r="IE55" s="129"/>
      <c r="IF55" s="129"/>
      <c r="IG55" s="129"/>
      <c r="IH55" s="129"/>
      <c r="II55" s="129"/>
      <c r="IJ55" s="130"/>
      <c r="IK55" s="128">
        <f>データ!CZ7</f>
        <v>68.900000000000006</v>
      </c>
      <c r="IL55" s="129"/>
      <c r="IM55" s="129"/>
      <c r="IN55" s="129"/>
      <c r="IO55" s="129"/>
      <c r="IP55" s="129"/>
      <c r="IQ55" s="129"/>
      <c r="IR55" s="129"/>
      <c r="IS55" s="129"/>
      <c r="IT55" s="129"/>
      <c r="IU55" s="129"/>
      <c r="IV55" s="129"/>
      <c r="IW55" s="129"/>
      <c r="IX55" s="129"/>
      <c r="IY55" s="130"/>
      <c r="IZ55" s="128">
        <f>データ!DA7</f>
        <v>69.8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f>データ!DJ7</f>
        <v>10.7</v>
      </c>
      <c r="LK55" s="129"/>
      <c r="LL55" s="129"/>
      <c r="LM55" s="129"/>
      <c r="LN55" s="129"/>
      <c r="LO55" s="129"/>
      <c r="LP55" s="129"/>
      <c r="LQ55" s="129"/>
      <c r="LR55" s="129"/>
      <c r="LS55" s="129"/>
      <c r="LT55" s="129"/>
      <c r="LU55" s="129"/>
      <c r="LV55" s="129"/>
      <c r="LW55" s="129"/>
      <c r="LX55" s="130"/>
      <c r="LY55" s="128">
        <f>データ!DK7</f>
        <v>9.3000000000000007</v>
      </c>
      <c r="LZ55" s="129"/>
      <c r="MA55" s="129"/>
      <c r="MB55" s="129"/>
      <c r="MC55" s="129"/>
      <c r="MD55" s="129"/>
      <c r="ME55" s="129"/>
      <c r="MF55" s="129"/>
      <c r="MG55" s="129"/>
      <c r="MH55" s="129"/>
      <c r="MI55" s="129"/>
      <c r="MJ55" s="129"/>
      <c r="MK55" s="129"/>
      <c r="ML55" s="129"/>
      <c r="MM55" s="130"/>
      <c r="MN55" s="128">
        <f>データ!DL7</f>
        <v>9.9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193</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t="str">
        <f>データ!DS7</f>
        <v>-</v>
      </c>
      <c r="V79" s="150"/>
      <c r="W79" s="150"/>
      <c r="X79" s="150"/>
      <c r="Y79" s="150"/>
      <c r="Z79" s="150"/>
      <c r="AA79" s="150"/>
      <c r="AB79" s="150"/>
      <c r="AC79" s="150"/>
      <c r="AD79" s="150"/>
      <c r="AE79" s="150"/>
      <c r="AF79" s="150"/>
      <c r="AG79" s="150"/>
      <c r="AH79" s="150"/>
      <c r="AI79" s="150"/>
      <c r="AJ79" s="150"/>
      <c r="AK79" s="150"/>
      <c r="AL79" s="150"/>
      <c r="AM79" s="150"/>
      <c r="AN79" s="150" t="str">
        <f>データ!DT7</f>
        <v>-</v>
      </c>
      <c r="AO79" s="150"/>
      <c r="AP79" s="150"/>
      <c r="AQ79" s="150"/>
      <c r="AR79" s="150"/>
      <c r="AS79" s="150"/>
      <c r="AT79" s="150"/>
      <c r="AU79" s="150"/>
      <c r="AV79" s="150"/>
      <c r="AW79" s="150"/>
      <c r="AX79" s="150"/>
      <c r="AY79" s="150"/>
      <c r="AZ79" s="150"/>
      <c r="BA79" s="150"/>
      <c r="BB79" s="150"/>
      <c r="BC79" s="150"/>
      <c r="BD79" s="150"/>
      <c r="BE79" s="150"/>
      <c r="BF79" s="150"/>
      <c r="BG79" s="150">
        <f>データ!DU7</f>
        <v>6.5</v>
      </c>
      <c r="BH79" s="150"/>
      <c r="BI79" s="150"/>
      <c r="BJ79" s="150"/>
      <c r="BK79" s="150"/>
      <c r="BL79" s="150"/>
      <c r="BM79" s="150"/>
      <c r="BN79" s="150"/>
      <c r="BO79" s="150"/>
      <c r="BP79" s="150"/>
      <c r="BQ79" s="150"/>
      <c r="BR79" s="150"/>
      <c r="BS79" s="150"/>
      <c r="BT79" s="150"/>
      <c r="BU79" s="150"/>
      <c r="BV79" s="150"/>
      <c r="BW79" s="150"/>
      <c r="BX79" s="150"/>
      <c r="BY79" s="150"/>
      <c r="BZ79" s="150">
        <f>データ!DV7</f>
        <v>9.1</v>
      </c>
      <c r="CA79" s="150"/>
      <c r="CB79" s="150"/>
      <c r="CC79" s="150"/>
      <c r="CD79" s="150"/>
      <c r="CE79" s="150"/>
      <c r="CF79" s="150"/>
      <c r="CG79" s="150"/>
      <c r="CH79" s="150"/>
      <c r="CI79" s="150"/>
      <c r="CJ79" s="150"/>
      <c r="CK79" s="150"/>
      <c r="CL79" s="150"/>
      <c r="CM79" s="150"/>
      <c r="CN79" s="150"/>
      <c r="CO79" s="150"/>
      <c r="CP79" s="150"/>
      <c r="CQ79" s="150"/>
      <c r="CR79" s="150"/>
      <c r="CS79" s="150">
        <f>データ!DW7</f>
        <v>12.3</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t="str">
        <f>データ!ED7</f>
        <v>-</v>
      </c>
      <c r="EP79" s="150"/>
      <c r="EQ79" s="150"/>
      <c r="ER79" s="150"/>
      <c r="ES79" s="150"/>
      <c r="ET79" s="150"/>
      <c r="EU79" s="150"/>
      <c r="EV79" s="150"/>
      <c r="EW79" s="150"/>
      <c r="EX79" s="150"/>
      <c r="EY79" s="150"/>
      <c r="EZ79" s="150"/>
      <c r="FA79" s="150"/>
      <c r="FB79" s="150"/>
      <c r="FC79" s="150"/>
      <c r="FD79" s="150"/>
      <c r="FE79" s="150"/>
      <c r="FF79" s="150"/>
      <c r="FG79" s="150"/>
      <c r="FH79" s="150" t="str">
        <f>データ!EE7</f>
        <v>-</v>
      </c>
      <c r="FI79" s="150"/>
      <c r="FJ79" s="150"/>
      <c r="FK79" s="150"/>
      <c r="FL79" s="150"/>
      <c r="FM79" s="150"/>
      <c r="FN79" s="150"/>
      <c r="FO79" s="150"/>
      <c r="FP79" s="150"/>
      <c r="FQ79" s="150"/>
      <c r="FR79" s="150"/>
      <c r="FS79" s="150"/>
      <c r="FT79" s="150"/>
      <c r="FU79" s="150"/>
      <c r="FV79" s="150"/>
      <c r="FW79" s="150"/>
      <c r="FX79" s="150"/>
      <c r="FY79" s="150"/>
      <c r="FZ79" s="150"/>
      <c r="GA79" s="150">
        <f>データ!EF7</f>
        <v>10.1</v>
      </c>
      <c r="GB79" s="150"/>
      <c r="GC79" s="150"/>
      <c r="GD79" s="150"/>
      <c r="GE79" s="150"/>
      <c r="GF79" s="150"/>
      <c r="GG79" s="150"/>
      <c r="GH79" s="150"/>
      <c r="GI79" s="150"/>
      <c r="GJ79" s="150"/>
      <c r="GK79" s="150"/>
      <c r="GL79" s="150"/>
      <c r="GM79" s="150"/>
      <c r="GN79" s="150"/>
      <c r="GO79" s="150"/>
      <c r="GP79" s="150"/>
      <c r="GQ79" s="150"/>
      <c r="GR79" s="150"/>
      <c r="GS79" s="150"/>
      <c r="GT79" s="150">
        <f>データ!EG7</f>
        <v>11.3</v>
      </c>
      <c r="GU79" s="150"/>
      <c r="GV79" s="150"/>
      <c r="GW79" s="150"/>
      <c r="GX79" s="150"/>
      <c r="GY79" s="150"/>
      <c r="GZ79" s="150"/>
      <c r="HA79" s="150"/>
      <c r="HB79" s="150"/>
      <c r="HC79" s="150"/>
      <c r="HD79" s="150"/>
      <c r="HE79" s="150"/>
      <c r="HF79" s="150"/>
      <c r="HG79" s="150"/>
      <c r="HH79" s="150"/>
      <c r="HI79" s="150"/>
      <c r="HJ79" s="150"/>
      <c r="HK79" s="150"/>
      <c r="HL79" s="150"/>
      <c r="HM79" s="150">
        <f>データ!EH7</f>
        <v>12.6</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t="str">
        <f>データ!EO7</f>
        <v>-</v>
      </c>
      <c r="JK79" s="151"/>
      <c r="JL79" s="151"/>
      <c r="JM79" s="151"/>
      <c r="JN79" s="151"/>
      <c r="JO79" s="151"/>
      <c r="JP79" s="151"/>
      <c r="JQ79" s="151"/>
      <c r="JR79" s="151"/>
      <c r="JS79" s="151"/>
      <c r="JT79" s="151"/>
      <c r="JU79" s="151"/>
      <c r="JV79" s="151"/>
      <c r="JW79" s="151"/>
      <c r="JX79" s="151"/>
      <c r="JY79" s="151"/>
      <c r="JZ79" s="151"/>
      <c r="KA79" s="151"/>
      <c r="KB79" s="151"/>
      <c r="KC79" s="151" t="str">
        <f>データ!EP7</f>
        <v>-</v>
      </c>
      <c r="KD79" s="151"/>
      <c r="KE79" s="151"/>
      <c r="KF79" s="151"/>
      <c r="KG79" s="151"/>
      <c r="KH79" s="151"/>
      <c r="KI79" s="151"/>
      <c r="KJ79" s="151"/>
      <c r="KK79" s="151"/>
      <c r="KL79" s="151"/>
      <c r="KM79" s="151"/>
      <c r="KN79" s="151"/>
      <c r="KO79" s="151"/>
      <c r="KP79" s="151"/>
      <c r="KQ79" s="151"/>
      <c r="KR79" s="151"/>
      <c r="KS79" s="151"/>
      <c r="KT79" s="151"/>
      <c r="KU79" s="151"/>
      <c r="KV79" s="151">
        <f>データ!EQ7</f>
        <v>5153653</v>
      </c>
      <c r="KW79" s="151"/>
      <c r="KX79" s="151"/>
      <c r="KY79" s="151"/>
      <c r="KZ79" s="151"/>
      <c r="LA79" s="151"/>
      <c r="LB79" s="151"/>
      <c r="LC79" s="151"/>
      <c r="LD79" s="151"/>
      <c r="LE79" s="151"/>
      <c r="LF79" s="151"/>
      <c r="LG79" s="151"/>
      <c r="LH79" s="151"/>
      <c r="LI79" s="151"/>
      <c r="LJ79" s="151"/>
      <c r="LK79" s="151"/>
      <c r="LL79" s="151"/>
      <c r="LM79" s="151"/>
      <c r="LN79" s="151"/>
      <c r="LO79" s="151">
        <f>データ!ER7</f>
        <v>5490307</v>
      </c>
      <c r="LP79" s="151"/>
      <c r="LQ79" s="151"/>
      <c r="LR79" s="151"/>
      <c r="LS79" s="151"/>
      <c r="LT79" s="151"/>
      <c r="LU79" s="151"/>
      <c r="LV79" s="151"/>
      <c r="LW79" s="151"/>
      <c r="LX79" s="151"/>
      <c r="LY79" s="151"/>
      <c r="LZ79" s="151"/>
      <c r="MA79" s="151"/>
      <c r="MB79" s="151"/>
      <c r="MC79" s="151"/>
      <c r="MD79" s="151"/>
      <c r="ME79" s="151"/>
      <c r="MF79" s="151"/>
      <c r="MG79" s="151"/>
      <c r="MH79" s="151">
        <f>データ!ES7</f>
        <v>7589693</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t="str">
        <f>データ!DX7</f>
        <v>-</v>
      </c>
      <c r="V80" s="150"/>
      <c r="W80" s="150"/>
      <c r="X80" s="150"/>
      <c r="Y80" s="150"/>
      <c r="Z80" s="150"/>
      <c r="AA80" s="150"/>
      <c r="AB80" s="150"/>
      <c r="AC80" s="150"/>
      <c r="AD80" s="150"/>
      <c r="AE80" s="150"/>
      <c r="AF80" s="150"/>
      <c r="AG80" s="150"/>
      <c r="AH80" s="150"/>
      <c r="AI80" s="150"/>
      <c r="AJ80" s="150"/>
      <c r="AK80" s="150"/>
      <c r="AL80" s="150"/>
      <c r="AM80" s="150"/>
      <c r="AN80" s="150" t="str">
        <f>データ!DY7</f>
        <v>-</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t="str">
        <f>データ!EI7</f>
        <v>-</v>
      </c>
      <c r="EP80" s="150"/>
      <c r="EQ80" s="150"/>
      <c r="ER80" s="150"/>
      <c r="ES80" s="150"/>
      <c r="ET80" s="150"/>
      <c r="EU80" s="150"/>
      <c r="EV80" s="150"/>
      <c r="EW80" s="150"/>
      <c r="EX80" s="150"/>
      <c r="EY80" s="150"/>
      <c r="EZ80" s="150"/>
      <c r="FA80" s="150"/>
      <c r="FB80" s="150"/>
      <c r="FC80" s="150"/>
      <c r="FD80" s="150"/>
      <c r="FE80" s="150"/>
      <c r="FF80" s="150"/>
      <c r="FG80" s="150"/>
      <c r="FH80" s="150" t="str">
        <f>データ!EJ7</f>
        <v>-</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73.900000000000006</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t="str">
        <f>データ!ET7</f>
        <v>-</v>
      </c>
      <c r="JK80" s="151"/>
      <c r="JL80" s="151"/>
      <c r="JM80" s="151"/>
      <c r="JN80" s="151"/>
      <c r="JO80" s="151"/>
      <c r="JP80" s="151"/>
      <c r="JQ80" s="151"/>
      <c r="JR80" s="151"/>
      <c r="JS80" s="151"/>
      <c r="JT80" s="151"/>
      <c r="JU80" s="151"/>
      <c r="JV80" s="151"/>
      <c r="JW80" s="151"/>
      <c r="JX80" s="151"/>
      <c r="JY80" s="151"/>
      <c r="JZ80" s="151"/>
      <c r="KA80" s="151"/>
      <c r="KB80" s="151"/>
      <c r="KC80" s="151" t="str">
        <f>データ!EU7</f>
        <v>-</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42806727</v>
      </c>
      <c r="LP80" s="151"/>
      <c r="LQ80" s="151"/>
      <c r="LR80" s="151"/>
      <c r="LS80" s="151"/>
      <c r="LT80" s="151"/>
      <c r="LU80" s="151"/>
      <c r="LV80" s="151"/>
      <c r="LW80" s="151"/>
      <c r="LX80" s="151"/>
      <c r="LY80" s="151"/>
      <c r="LZ80" s="151"/>
      <c r="MA80" s="151"/>
      <c r="MB80" s="151"/>
      <c r="MC80" s="151"/>
      <c r="MD80" s="151"/>
      <c r="ME80" s="151"/>
      <c r="MF80" s="151"/>
      <c r="MG80" s="151"/>
      <c r="MH80" s="151">
        <f>データ!EX7</f>
        <v>43530781</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5UH0Du59c/gc30SQflPHB8MlRg5JfEk96SU4Rkrb6kDkl8N2lX2bFietdPjl2Z9xZBo5xmNmnjFGbs+jOtX4DA==" saltValue="1wyYzCFwLG0bH97klDn6N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157</v>
      </c>
      <c r="BF5" s="52" t="s">
        <v>144</v>
      </c>
      <c r="BG5" s="52" t="s">
        <v>158</v>
      </c>
      <c r="BH5" s="52" t="s">
        <v>159</v>
      </c>
      <c r="BI5" s="52" t="s">
        <v>147</v>
      </c>
      <c r="BJ5" s="52" t="s">
        <v>148</v>
      </c>
      <c r="BK5" s="52" t="s">
        <v>149</v>
      </c>
      <c r="BL5" s="52" t="s">
        <v>150</v>
      </c>
      <c r="BM5" s="52" t="s">
        <v>151</v>
      </c>
      <c r="BN5" s="52" t="s">
        <v>152</v>
      </c>
      <c r="BO5" s="52" t="s">
        <v>153</v>
      </c>
      <c r="BP5" s="52" t="s">
        <v>143</v>
      </c>
      <c r="BQ5" s="52" t="s">
        <v>155</v>
      </c>
      <c r="BR5" s="52" t="s">
        <v>160</v>
      </c>
      <c r="BS5" s="52" t="s">
        <v>146</v>
      </c>
      <c r="BT5" s="52" t="s">
        <v>147</v>
      </c>
      <c r="BU5" s="52" t="s">
        <v>148</v>
      </c>
      <c r="BV5" s="52" t="s">
        <v>149</v>
      </c>
      <c r="BW5" s="52" t="s">
        <v>150</v>
      </c>
      <c r="BX5" s="52" t="s">
        <v>151</v>
      </c>
      <c r="BY5" s="52" t="s">
        <v>152</v>
      </c>
      <c r="BZ5" s="52" t="s">
        <v>153</v>
      </c>
      <c r="CA5" s="52" t="s">
        <v>161</v>
      </c>
      <c r="CB5" s="52" t="s">
        <v>162</v>
      </c>
      <c r="CC5" s="52" t="s">
        <v>156</v>
      </c>
      <c r="CD5" s="52" t="s">
        <v>163</v>
      </c>
      <c r="CE5" s="52" t="s">
        <v>164</v>
      </c>
      <c r="CF5" s="52" t="s">
        <v>148</v>
      </c>
      <c r="CG5" s="52" t="s">
        <v>149</v>
      </c>
      <c r="CH5" s="52" t="s">
        <v>150</v>
      </c>
      <c r="CI5" s="52" t="s">
        <v>151</v>
      </c>
      <c r="CJ5" s="52" t="s">
        <v>152</v>
      </c>
      <c r="CK5" s="52" t="s">
        <v>153</v>
      </c>
      <c r="CL5" s="52" t="s">
        <v>161</v>
      </c>
      <c r="CM5" s="52" t="s">
        <v>162</v>
      </c>
      <c r="CN5" s="52" t="s">
        <v>145</v>
      </c>
      <c r="CO5" s="52" t="s">
        <v>165</v>
      </c>
      <c r="CP5" s="52" t="s">
        <v>164</v>
      </c>
      <c r="CQ5" s="52" t="s">
        <v>148</v>
      </c>
      <c r="CR5" s="52" t="s">
        <v>149</v>
      </c>
      <c r="CS5" s="52" t="s">
        <v>150</v>
      </c>
      <c r="CT5" s="52" t="s">
        <v>151</v>
      </c>
      <c r="CU5" s="52" t="s">
        <v>152</v>
      </c>
      <c r="CV5" s="52" t="s">
        <v>153</v>
      </c>
      <c r="CW5" s="52" t="s">
        <v>143</v>
      </c>
      <c r="CX5" s="52" t="s">
        <v>162</v>
      </c>
      <c r="CY5" s="52" t="s">
        <v>158</v>
      </c>
      <c r="CZ5" s="52" t="s">
        <v>159</v>
      </c>
      <c r="DA5" s="52" t="s">
        <v>166</v>
      </c>
      <c r="DB5" s="52" t="s">
        <v>148</v>
      </c>
      <c r="DC5" s="52" t="s">
        <v>149</v>
      </c>
      <c r="DD5" s="52" t="s">
        <v>150</v>
      </c>
      <c r="DE5" s="52" t="s">
        <v>151</v>
      </c>
      <c r="DF5" s="52" t="s">
        <v>152</v>
      </c>
      <c r="DG5" s="52" t="s">
        <v>153</v>
      </c>
      <c r="DH5" s="52" t="s">
        <v>161</v>
      </c>
      <c r="DI5" s="52" t="s">
        <v>162</v>
      </c>
      <c r="DJ5" s="52" t="s">
        <v>158</v>
      </c>
      <c r="DK5" s="52" t="s">
        <v>163</v>
      </c>
      <c r="DL5" s="52" t="s">
        <v>167</v>
      </c>
      <c r="DM5" s="52" t="s">
        <v>148</v>
      </c>
      <c r="DN5" s="52" t="s">
        <v>149</v>
      </c>
      <c r="DO5" s="52" t="s">
        <v>150</v>
      </c>
      <c r="DP5" s="52" t="s">
        <v>151</v>
      </c>
      <c r="DQ5" s="52" t="s">
        <v>152</v>
      </c>
      <c r="DR5" s="52" t="s">
        <v>153</v>
      </c>
      <c r="DS5" s="52" t="s">
        <v>154</v>
      </c>
      <c r="DT5" s="52" t="s">
        <v>168</v>
      </c>
      <c r="DU5" s="52" t="s">
        <v>160</v>
      </c>
      <c r="DV5" s="52" t="s">
        <v>159</v>
      </c>
      <c r="DW5" s="52" t="s">
        <v>164</v>
      </c>
      <c r="DX5" s="52" t="s">
        <v>148</v>
      </c>
      <c r="DY5" s="52" t="s">
        <v>149</v>
      </c>
      <c r="DZ5" s="52" t="s">
        <v>150</v>
      </c>
      <c r="EA5" s="52" t="s">
        <v>151</v>
      </c>
      <c r="EB5" s="52" t="s">
        <v>152</v>
      </c>
      <c r="EC5" s="52" t="s">
        <v>153</v>
      </c>
      <c r="ED5" s="52" t="s">
        <v>154</v>
      </c>
      <c r="EE5" s="52" t="s">
        <v>162</v>
      </c>
      <c r="EF5" s="52" t="s">
        <v>145</v>
      </c>
      <c r="EG5" s="52" t="s">
        <v>163</v>
      </c>
      <c r="EH5" s="52" t="s">
        <v>147</v>
      </c>
      <c r="EI5" s="52" t="s">
        <v>148</v>
      </c>
      <c r="EJ5" s="52" t="s">
        <v>149</v>
      </c>
      <c r="EK5" s="52" t="s">
        <v>150</v>
      </c>
      <c r="EL5" s="52" t="s">
        <v>151</v>
      </c>
      <c r="EM5" s="52" t="s">
        <v>152</v>
      </c>
      <c r="EN5" s="52" t="s">
        <v>169</v>
      </c>
      <c r="EO5" s="52" t="s">
        <v>161</v>
      </c>
      <c r="EP5" s="52" t="s">
        <v>168</v>
      </c>
      <c r="EQ5" s="52" t="s">
        <v>160</v>
      </c>
      <c r="ER5" s="52" t="s">
        <v>163</v>
      </c>
      <c r="ES5" s="52" t="s">
        <v>166</v>
      </c>
      <c r="ET5" s="52" t="s">
        <v>148</v>
      </c>
      <c r="EU5" s="52" t="s">
        <v>149</v>
      </c>
      <c r="EV5" s="52" t="s">
        <v>150</v>
      </c>
      <c r="EW5" s="52" t="s">
        <v>151</v>
      </c>
      <c r="EX5" s="52" t="s">
        <v>152</v>
      </c>
      <c r="EY5" s="52" t="s">
        <v>153</v>
      </c>
    </row>
    <row r="6" spans="1:155" s="57" customFormat="1" x14ac:dyDescent="0.15">
      <c r="A6" s="38" t="s">
        <v>170</v>
      </c>
      <c r="B6" s="53">
        <f>B8</f>
        <v>2021</v>
      </c>
      <c r="C6" s="53">
        <f t="shared" ref="C6:M6" si="2">C8</f>
        <v>252107</v>
      </c>
      <c r="D6" s="53">
        <f t="shared" si="2"/>
        <v>46</v>
      </c>
      <c r="E6" s="53">
        <f t="shared" si="2"/>
        <v>6</v>
      </c>
      <c r="F6" s="53">
        <f t="shared" si="2"/>
        <v>0</v>
      </c>
      <c r="G6" s="53">
        <f t="shared" si="2"/>
        <v>1</v>
      </c>
      <c r="H6" s="155" t="str">
        <f>IF(H8&lt;&gt;I8,H8,"")&amp;IF(I8&lt;&gt;J8,I8,"")&amp;"　"&amp;J8</f>
        <v>滋賀県野洲市　市立野洲病院</v>
      </c>
      <c r="I6" s="156"/>
      <c r="J6" s="157"/>
      <c r="K6" s="53" t="str">
        <f t="shared" si="2"/>
        <v>条例全部</v>
      </c>
      <c r="L6" s="53" t="str">
        <f t="shared" si="2"/>
        <v>病院事業</v>
      </c>
      <c r="M6" s="53" t="str">
        <f t="shared" si="2"/>
        <v>一般病院</v>
      </c>
      <c r="N6" s="53" t="str">
        <f>N8</f>
        <v>100床以上～200床未満</v>
      </c>
      <c r="O6" s="53" t="str">
        <f>O8</f>
        <v>非設置</v>
      </c>
      <c r="P6" s="53" t="str">
        <f>P8</f>
        <v>直営</v>
      </c>
      <c r="Q6" s="54">
        <f t="shared" ref="Q6:AH6" si="3">Q8</f>
        <v>18</v>
      </c>
      <c r="R6" s="53" t="str">
        <f t="shared" si="3"/>
        <v>-</v>
      </c>
      <c r="S6" s="53" t="str">
        <f t="shared" si="3"/>
        <v>ド 透 訓</v>
      </c>
      <c r="T6" s="53" t="str">
        <f t="shared" si="3"/>
        <v>救 臨 輪</v>
      </c>
      <c r="U6" s="54">
        <f>U8</f>
        <v>50658</v>
      </c>
      <c r="V6" s="54">
        <f>V8</f>
        <v>10458</v>
      </c>
      <c r="W6" s="53" t="str">
        <f>W8</f>
        <v>非該当</v>
      </c>
      <c r="X6" s="53" t="str">
        <f t="shared" ref="X6" si="4">X8</f>
        <v>非該当</v>
      </c>
      <c r="Y6" s="53" t="str">
        <f t="shared" si="3"/>
        <v>１０：１</v>
      </c>
      <c r="Z6" s="54">
        <f t="shared" si="3"/>
        <v>199</v>
      </c>
      <c r="AA6" s="54" t="str">
        <f t="shared" si="3"/>
        <v>-</v>
      </c>
      <c r="AB6" s="54" t="str">
        <f t="shared" si="3"/>
        <v>-</v>
      </c>
      <c r="AC6" s="54" t="str">
        <f t="shared" si="3"/>
        <v>-</v>
      </c>
      <c r="AD6" s="54" t="str">
        <f t="shared" si="3"/>
        <v>-</v>
      </c>
      <c r="AE6" s="54">
        <f t="shared" si="3"/>
        <v>199</v>
      </c>
      <c r="AF6" s="54">
        <f t="shared" si="3"/>
        <v>197</v>
      </c>
      <c r="AG6" s="54" t="str">
        <f t="shared" si="3"/>
        <v>-</v>
      </c>
      <c r="AH6" s="54">
        <f t="shared" si="3"/>
        <v>197</v>
      </c>
      <c r="AI6" s="55" t="e">
        <f>IF(AI8="-",NA(),AI8)</f>
        <v>#N/A</v>
      </c>
      <c r="AJ6" s="55" t="e">
        <f t="shared" ref="AJ6:AR6" si="5">IF(AJ8="-",NA(),AJ8)</f>
        <v>#N/A</v>
      </c>
      <c r="AK6" s="55">
        <f t="shared" si="5"/>
        <v>110.1</v>
      </c>
      <c r="AL6" s="55">
        <f t="shared" si="5"/>
        <v>118.8</v>
      </c>
      <c r="AM6" s="55">
        <f t="shared" si="5"/>
        <v>143.80000000000001</v>
      </c>
      <c r="AN6" s="55" t="e">
        <f t="shared" si="5"/>
        <v>#N/A</v>
      </c>
      <c r="AO6" s="55" t="e">
        <f t="shared" si="5"/>
        <v>#N/A</v>
      </c>
      <c r="AP6" s="55">
        <f t="shared" si="5"/>
        <v>96.9</v>
      </c>
      <c r="AQ6" s="55">
        <f t="shared" si="5"/>
        <v>100.6</v>
      </c>
      <c r="AR6" s="55">
        <f t="shared" si="5"/>
        <v>105.9</v>
      </c>
      <c r="AS6" s="55" t="str">
        <f>IF(AS8="-","【-】","【"&amp;SUBSTITUTE(TEXT(AS8,"#,##0.0"),"-","△")&amp;"】")</f>
        <v>【106.2】</v>
      </c>
      <c r="AT6" s="55" t="e">
        <f>IF(AT8="-",NA(),AT8)</f>
        <v>#N/A</v>
      </c>
      <c r="AU6" s="55" t="e">
        <f t="shared" ref="AU6:BC6" si="6">IF(AU8="-",NA(),AU8)</f>
        <v>#N/A</v>
      </c>
      <c r="AV6" s="55">
        <f t="shared" si="6"/>
        <v>99.3</v>
      </c>
      <c r="AW6" s="55">
        <f t="shared" si="6"/>
        <v>96</v>
      </c>
      <c r="AX6" s="55">
        <f t="shared" si="6"/>
        <v>94.1</v>
      </c>
      <c r="AY6" s="55" t="e">
        <f t="shared" si="6"/>
        <v>#N/A</v>
      </c>
      <c r="AZ6" s="55" t="e">
        <f t="shared" si="6"/>
        <v>#N/A</v>
      </c>
      <c r="BA6" s="55">
        <f t="shared" si="6"/>
        <v>84.3</v>
      </c>
      <c r="BB6" s="55">
        <f t="shared" si="6"/>
        <v>80.7</v>
      </c>
      <c r="BC6" s="55">
        <f t="shared" si="6"/>
        <v>82.2</v>
      </c>
      <c r="BD6" s="55" t="str">
        <f>IF(BD8="-","【-】","【"&amp;SUBSTITUTE(TEXT(BD8,"#,##0.0"),"-","△")&amp;"】")</f>
        <v>【86.6】</v>
      </c>
      <c r="BE6" s="55" t="e">
        <f>IF(BE8="-",NA(),BE8)</f>
        <v>#N/A</v>
      </c>
      <c r="BF6" s="55" t="e">
        <f t="shared" ref="BF6:BN6" si="7">IF(BF8="-",NA(),BF8)</f>
        <v>#N/A</v>
      </c>
      <c r="BG6" s="55">
        <f t="shared" si="7"/>
        <v>0</v>
      </c>
      <c r="BH6" s="55">
        <f t="shared" si="7"/>
        <v>0</v>
      </c>
      <c r="BI6" s="55">
        <f t="shared" si="7"/>
        <v>0</v>
      </c>
      <c r="BJ6" s="55" t="e">
        <f t="shared" si="7"/>
        <v>#N/A</v>
      </c>
      <c r="BK6" s="55" t="e">
        <f t="shared" si="7"/>
        <v>#N/A</v>
      </c>
      <c r="BL6" s="55">
        <f t="shared" si="7"/>
        <v>120.5</v>
      </c>
      <c r="BM6" s="55">
        <f t="shared" si="7"/>
        <v>124.2</v>
      </c>
      <c r="BN6" s="55">
        <f t="shared" si="7"/>
        <v>121.6</v>
      </c>
      <c r="BO6" s="55" t="str">
        <f>IF(BO8="-","【-】","【"&amp;SUBSTITUTE(TEXT(BO8,"#,##0.0"),"-","△")&amp;"】")</f>
        <v>【70.7】</v>
      </c>
      <c r="BP6" s="55" t="e">
        <f>IF(BP8="-",NA(),BP8)</f>
        <v>#N/A</v>
      </c>
      <c r="BQ6" s="55" t="e">
        <f t="shared" ref="BQ6:BY6" si="8">IF(BQ8="-",NA(),BQ8)</f>
        <v>#N/A</v>
      </c>
      <c r="BR6" s="55">
        <f t="shared" si="8"/>
        <v>65.599999999999994</v>
      </c>
      <c r="BS6" s="55">
        <f t="shared" si="8"/>
        <v>58.8</v>
      </c>
      <c r="BT6" s="55">
        <f t="shared" si="8"/>
        <v>59.6</v>
      </c>
      <c r="BU6" s="55" t="e">
        <f t="shared" si="8"/>
        <v>#N/A</v>
      </c>
      <c r="BV6" s="55" t="e">
        <f t="shared" si="8"/>
        <v>#N/A</v>
      </c>
      <c r="BW6" s="55">
        <f t="shared" si="8"/>
        <v>70.400000000000006</v>
      </c>
      <c r="BX6" s="55">
        <f t="shared" si="8"/>
        <v>65.8</v>
      </c>
      <c r="BY6" s="55">
        <f t="shared" si="8"/>
        <v>65</v>
      </c>
      <c r="BZ6" s="55" t="str">
        <f>IF(BZ8="-","【-】","【"&amp;SUBSTITUTE(TEXT(BZ8,"#,##0.0"),"-","△")&amp;"】")</f>
        <v>【67.1】</v>
      </c>
      <c r="CA6" s="56" t="e">
        <f>IF(CA8="-",NA(),CA8)</f>
        <v>#N/A</v>
      </c>
      <c r="CB6" s="56" t="e">
        <f t="shared" ref="CB6:CJ6" si="9">IF(CB8="-",NA(),CB8)</f>
        <v>#N/A</v>
      </c>
      <c r="CC6" s="56">
        <f t="shared" si="9"/>
        <v>33981</v>
      </c>
      <c r="CD6" s="56">
        <f t="shared" si="9"/>
        <v>36265</v>
      </c>
      <c r="CE6" s="56">
        <f t="shared" si="9"/>
        <v>36672</v>
      </c>
      <c r="CF6" s="56" t="e">
        <f t="shared" si="9"/>
        <v>#N/A</v>
      </c>
      <c r="CG6" s="56" t="e">
        <f t="shared" si="9"/>
        <v>#N/A</v>
      </c>
      <c r="CH6" s="56">
        <f t="shared" si="9"/>
        <v>35788</v>
      </c>
      <c r="CI6" s="56">
        <f t="shared" si="9"/>
        <v>37855</v>
      </c>
      <c r="CJ6" s="56">
        <f t="shared" si="9"/>
        <v>39289</v>
      </c>
      <c r="CK6" s="55" t="str">
        <f>IF(CK8="-","【-】","【"&amp;SUBSTITUTE(TEXT(CK8,"#,##0"),"-","△")&amp;"】")</f>
        <v>【59,287】</v>
      </c>
      <c r="CL6" s="56" t="e">
        <f>IF(CL8="-",NA(),CL8)</f>
        <v>#N/A</v>
      </c>
      <c r="CM6" s="56" t="e">
        <f t="shared" ref="CM6:CU6" si="10">IF(CM8="-",NA(),CM8)</f>
        <v>#N/A</v>
      </c>
      <c r="CN6" s="56">
        <f t="shared" si="10"/>
        <v>10562</v>
      </c>
      <c r="CO6" s="56">
        <f t="shared" si="10"/>
        <v>13037</v>
      </c>
      <c r="CP6" s="56">
        <f t="shared" si="10"/>
        <v>13259</v>
      </c>
      <c r="CQ6" s="56" t="e">
        <f t="shared" si="10"/>
        <v>#N/A</v>
      </c>
      <c r="CR6" s="56" t="e">
        <f t="shared" si="10"/>
        <v>#N/A</v>
      </c>
      <c r="CS6" s="56">
        <f t="shared" si="10"/>
        <v>10602</v>
      </c>
      <c r="CT6" s="56">
        <f t="shared" si="10"/>
        <v>11234</v>
      </c>
      <c r="CU6" s="56">
        <f t="shared" si="10"/>
        <v>11512</v>
      </c>
      <c r="CV6" s="55" t="str">
        <f>IF(CV8="-","【-】","【"&amp;SUBSTITUTE(TEXT(CV8,"#,##0"),"-","△")&amp;"】")</f>
        <v>【17,202】</v>
      </c>
      <c r="CW6" s="55" t="e">
        <f>IF(CW8="-",NA(),CW8)</f>
        <v>#N/A</v>
      </c>
      <c r="CX6" s="55" t="e">
        <f t="shared" ref="CX6:DF6" si="11">IF(CX8="-",NA(),CX8)</f>
        <v>#N/A</v>
      </c>
      <c r="CY6" s="55">
        <f t="shared" si="11"/>
        <v>50.9</v>
      </c>
      <c r="CZ6" s="55">
        <f t="shared" si="11"/>
        <v>68.900000000000006</v>
      </c>
      <c r="DA6" s="55">
        <f t="shared" si="11"/>
        <v>69.8</v>
      </c>
      <c r="DB6" s="55" t="e">
        <f t="shared" si="11"/>
        <v>#N/A</v>
      </c>
      <c r="DC6" s="55" t="e">
        <f t="shared" si="11"/>
        <v>#N/A</v>
      </c>
      <c r="DD6" s="55">
        <f t="shared" si="11"/>
        <v>63.3</v>
      </c>
      <c r="DE6" s="55">
        <f t="shared" si="11"/>
        <v>68.5</v>
      </c>
      <c r="DF6" s="55">
        <f t="shared" si="11"/>
        <v>67.099999999999994</v>
      </c>
      <c r="DG6" s="55" t="str">
        <f>IF(DG8="-","【-】","【"&amp;SUBSTITUTE(TEXT(DG8,"#,##0.0"),"-","△")&amp;"】")</f>
        <v>【56.4】</v>
      </c>
      <c r="DH6" s="55" t="e">
        <f>IF(DH8="-",NA(),DH8)</f>
        <v>#N/A</v>
      </c>
      <c r="DI6" s="55" t="e">
        <f t="shared" ref="DI6:DQ6" si="12">IF(DI8="-",NA(),DI8)</f>
        <v>#N/A</v>
      </c>
      <c r="DJ6" s="55">
        <f t="shared" si="12"/>
        <v>10.7</v>
      </c>
      <c r="DK6" s="55">
        <f t="shared" si="12"/>
        <v>9.3000000000000007</v>
      </c>
      <c r="DL6" s="55">
        <f t="shared" si="12"/>
        <v>9.9</v>
      </c>
      <c r="DM6" s="55" t="e">
        <f t="shared" si="12"/>
        <v>#N/A</v>
      </c>
      <c r="DN6" s="55" t="e">
        <f t="shared" si="12"/>
        <v>#N/A</v>
      </c>
      <c r="DO6" s="55">
        <f t="shared" si="12"/>
        <v>17.5</v>
      </c>
      <c r="DP6" s="55">
        <f t="shared" si="12"/>
        <v>17.5</v>
      </c>
      <c r="DQ6" s="55">
        <f t="shared" si="12"/>
        <v>17.3</v>
      </c>
      <c r="DR6" s="55" t="str">
        <f>IF(DR8="-","【-】","【"&amp;SUBSTITUTE(TEXT(DR8,"#,##0.0"),"-","△")&amp;"】")</f>
        <v>【24.8】</v>
      </c>
      <c r="DS6" s="55" t="e">
        <f>IF(DS8="-",NA(),DS8)</f>
        <v>#N/A</v>
      </c>
      <c r="DT6" s="55" t="e">
        <f t="shared" ref="DT6:EB6" si="13">IF(DT8="-",NA(),DT8)</f>
        <v>#N/A</v>
      </c>
      <c r="DU6" s="55">
        <f t="shared" si="13"/>
        <v>6.5</v>
      </c>
      <c r="DV6" s="55">
        <f t="shared" si="13"/>
        <v>9.1</v>
      </c>
      <c r="DW6" s="55">
        <f t="shared" si="13"/>
        <v>12.3</v>
      </c>
      <c r="DX6" s="55" t="e">
        <f t="shared" si="13"/>
        <v>#N/A</v>
      </c>
      <c r="DY6" s="55" t="e">
        <f t="shared" si="13"/>
        <v>#N/A</v>
      </c>
      <c r="DZ6" s="55">
        <f t="shared" si="13"/>
        <v>54.6</v>
      </c>
      <c r="EA6" s="55">
        <f t="shared" si="13"/>
        <v>56.9</v>
      </c>
      <c r="EB6" s="55">
        <f t="shared" si="13"/>
        <v>58.1</v>
      </c>
      <c r="EC6" s="55" t="str">
        <f>IF(EC8="-","【-】","【"&amp;SUBSTITUTE(TEXT(EC8,"#,##0.0"),"-","△")&amp;"】")</f>
        <v>【56.0】</v>
      </c>
      <c r="ED6" s="55" t="e">
        <f>IF(ED8="-",NA(),ED8)</f>
        <v>#N/A</v>
      </c>
      <c r="EE6" s="55" t="e">
        <f t="shared" ref="EE6:EM6" si="14">IF(EE8="-",NA(),EE8)</f>
        <v>#N/A</v>
      </c>
      <c r="EF6" s="55">
        <f t="shared" si="14"/>
        <v>10.1</v>
      </c>
      <c r="EG6" s="55">
        <f t="shared" si="14"/>
        <v>11.3</v>
      </c>
      <c r="EH6" s="55">
        <f t="shared" si="14"/>
        <v>12.6</v>
      </c>
      <c r="EI6" s="55" t="e">
        <f t="shared" si="14"/>
        <v>#N/A</v>
      </c>
      <c r="EJ6" s="55" t="e">
        <f t="shared" si="14"/>
        <v>#N/A</v>
      </c>
      <c r="EK6" s="55">
        <f t="shared" si="14"/>
        <v>71.7</v>
      </c>
      <c r="EL6" s="55">
        <f t="shared" si="14"/>
        <v>72.900000000000006</v>
      </c>
      <c r="EM6" s="55">
        <f t="shared" si="14"/>
        <v>73.900000000000006</v>
      </c>
      <c r="EN6" s="55" t="str">
        <f>IF(EN8="-","【-】","【"&amp;SUBSTITUTE(TEXT(EN8,"#,##0.0"),"-","△")&amp;"】")</f>
        <v>【70.7】</v>
      </c>
      <c r="EO6" s="56" t="e">
        <f>IF(EO8="-",NA(),EO8)</f>
        <v>#N/A</v>
      </c>
      <c r="EP6" s="56" t="e">
        <f t="shared" ref="EP6:EX6" si="15">IF(EP8="-",NA(),EP8)</f>
        <v>#N/A</v>
      </c>
      <c r="EQ6" s="56">
        <f t="shared" si="15"/>
        <v>5153653</v>
      </c>
      <c r="ER6" s="56">
        <f t="shared" si="15"/>
        <v>5490307</v>
      </c>
      <c r="ES6" s="56">
        <f t="shared" si="15"/>
        <v>7589693</v>
      </c>
      <c r="ET6" s="56" t="e">
        <f t="shared" si="15"/>
        <v>#N/A</v>
      </c>
      <c r="EU6" s="56" t="e">
        <f t="shared" si="15"/>
        <v>#N/A</v>
      </c>
      <c r="EV6" s="56">
        <f t="shared" si="15"/>
        <v>41891213</v>
      </c>
      <c r="EW6" s="56">
        <f t="shared" si="15"/>
        <v>42806727</v>
      </c>
      <c r="EX6" s="56">
        <f t="shared" si="15"/>
        <v>43530781</v>
      </c>
      <c r="EY6" s="56" t="str">
        <f>IF(EY8="-","【-】","【"&amp;SUBSTITUTE(TEXT(EY8,"#,##0"),"-","△")&amp;"】")</f>
        <v>【49,765,843】</v>
      </c>
    </row>
    <row r="7" spans="1:155" s="57" customFormat="1" x14ac:dyDescent="0.15">
      <c r="A7" s="38" t="s">
        <v>171</v>
      </c>
      <c r="B7" s="53">
        <f t="shared" ref="B7:AH7" si="16">B8</f>
        <v>2021</v>
      </c>
      <c r="C7" s="53">
        <f t="shared" si="16"/>
        <v>252107</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非設置</v>
      </c>
      <c r="P7" s="53" t="str">
        <f>P8</f>
        <v>直営</v>
      </c>
      <c r="Q7" s="54">
        <f t="shared" si="16"/>
        <v>18</v>
      </c>
      <c r="R7" s="53" t="str">
        <f t="shared" si="16"/>
        <v>-</v>
      </c>
      <c r="S7" s="53" t="str">
        <f t="shared" si="16"/>
        <v>ド 透 訓</v>
      </c>
      <c r="T7" s="53" t="str">
        <f t="shared" si="16"/>
        <v>救 臨 輪</v>
      </c>
      <c r="U7" s="54">
        <f>U8</f>
        <v>50658</v>
      </c>
      <c r="V7" s="54">
        <f>V8</f>
        <v>10458</v>
      </c>
      <c r="W7" s="53" t="str">
        <f>W8</f>
        <v>非該当</v>
      </c>
      <c r="X7" s="53" t="str">
        <f t="shared" si="16"/>
        <v>非該当</v>
      </c>
      <c r="Y7" s="53" t="str">
        <f t="shared" si="16"/>
        <v>１０：１</v>
      </c>
      <c r="Z7" s="54">
        <f t="shared" si="16"/>
        <v>199</v>
      </c>
      <c r="AA7" s="54" t="str">
        <f t="shared" si="16"/>
        <v>-</v>
      </c>
      <c r="AB7" s="54" t="str">
        <f t="shared" si="16"/>
        <v>-</v>
      </c>
      <c r="AC7" s="54" t="str">
        <f t="shared" si="16"/>
        <v>-</v>
      </c>
      <c r="AD7" s="54" t="str">
        <f t="shared" si="16"/>
        <v>-</v>
      </c>
      <c r="AE7" s="54">
        <f t="shared" si="16"/>
        <v>199</v>
      </c>
      <c r="AF7" s="54">
        <f t="shared" si="16"/>
        <v>197</v>
      </c>
      <c r="AG7" s="54" t="str">
        <f t="shared" si="16"/>
        <v>-</v>
      </c>
      <c r="AH7" s="54">
        <f t="shared" si="16"/>
        <v>197</v>
      </c>
      <c r="AI7" s="55" t="str">
        <f>AI8</f>
        <v>-</v>
      </c>
      <c r="AJ7" s="55" t="str">
        <f t="shared" ref="AJ7:AR7" si="17">AJ8</f>
        <v>-</v>
      </c>
      <c r="AK7" s="55">
        <f t="shared" si="17"/>
        <v>110.1</v>
      </c>
      <c r="AL7" s="55">
        <f t="shared" si="17"/>
        <v>118.8</v>
      </c>
      <c r="AM7" s="55">
        <f t="shared" si="17"/>
        <v>143.80000000000001</v>
      </c>
      <c r="AN7" s="55" t="str">
        <f t="shared" si="17"/>
        <v>-</v>
      </c>
      <c r="AO7" s="55" t="str">
        <f t="shared" si="17"/>
        <v>-</v>
      </c>
      <c r="AP7" s="55">
        <f t="shared" si="17"/>
        <v>96.9</v>
      </c>
      <c r="AQ7" s="55">
        <f t="shared" si="17"/>
        <v>100.6</v>
      </c>
      <c r="AR7" s="55">
        <f t="shared" si="17"/>
        <v>105.9</v>
      </c>
      <c r="AS7" s="55"/>
      <c r="AT7" s="55" t="str">
        <f>AT8</f>
        <v>-</v>
      </c>
      <c r="AU7" s="55" t="str">
        <f t="shared" ref="AU7:BC7" si="18">AU8</f>
        <v>-</v>
      </c>
      <c r="AV7" s="55">
        <f t="shared" si="18"/>
        <v>99.3</v>
      </c>
      <c r="AW7" s="55">
        <f t="shared" si="18"/>
        <v>96</v>
      </c>
      <c r="AX7" s="55">
        <f t="shared" si="18"/>
        <v>94.1</v>
      </c>
      <c r="AY7" s="55" t="str">
        <f t="shared" si="18"/>
        <v>-</v>
      </c>
      <c r="AZ7" s="55" t="str">
        <f t="shared" si="18"/>
        <v>-</v>
      </c>
      <c r="BA7" s="55">
        <f t="shared" si="18"/>
        <v>84.3</v>
      </c>
      <c r="BB7" s="55">
        <f t="shared" si="18"/>
        <v>80.7</v>
      </c>
      <c r="BC7" s="55">
        <f t="shared" si="18"/>
        <v>82.2</v>
      </c>
      <c r="BD7" s="55"/>
      <c r="BE7" s="55" t="str">
        <f>BE8</f>
        <v>-</v>
      </c>
      <c r="BF7" s="55" t="str">
        <f t="shared" ref="BF7:BN7" si="19">BF8</f>
        <v>-</v>
      </c>
      <c r="BG7" s="55">
        <f t="shared" si="19"/>
        <v>0</v>
      </c>
      <c r="BH7" s="55">
        <f t="shared" si="19"/>
        <v>0</v>
      </c>
      <c r="BI7" s="55">
        <f t="shared" si="19"/>
        <v>0</v>
      </c>
      <c r="BJ7" s="55" t="str">
        <f t="shared" si="19"/>
        <v>-</v>
      </c>
      <c r="BK7" s="55" t="str">
        <f t="shared" si="19"/>
        <v>-</v>
      </c>
      <c r="BL7" s="55">
        <f t="shared" si="19"/>
        <v>120.5</v>
      </c>
      <c r="BM7" s="55">
        <f t="shared" si="19"/>
        <v>124.2</v>
      </c>
      <c r="BN7" s="55">
        <f t="shared" si="19"/>
        <v>121.6</v>
      </c>
      <c r="BO7" s="55"/>
      <c r="BP7" s="55" t="str">
        <f>BP8</f>
        <v>-</v>
      </c>
      <c r="BQ7" s="55" t="str">
        <f t="shared" ref="BQ7:BY7" si="20">BQ8</f>
        <v>-</v>
      </c>
      <c r="BR7" s="55">
        <f t="shared" si="20"/>
        <v>65.599999999999994</v>
      </c>
      <c r="BS7" s="55">
        <f t="shared" si="20"/>
        <v>58.8</v>
      </c>
      <c r="BT7" s="55">
        <f t="shared" si="20"/>
        <v>59.6</v>
      </c>
      <c r="BU7" s="55" t="str">
        <f t="shared" si="20"/>
        <v>-</v>
      </c>
      <c r="BV7" s="55" t="str">
        <f t="shared" si="20"/>
        <v>-</v>
      </c>
      <c r="BW7" s="55">
        <f t="shared" si="20"/>
        <v>70.400000000000006</v>
      </c>
      <c r="BX7" s="55">
        <f t="shared" si="20"/>
        <v>65.8</v>
      </c>
      <c r="BY7" s="55">
        <f t="shared" si="20"/>
        <v>65</v>
      </c>
      <c r="BZ7" s="55"/>
      <c r="CA7" s="56" t="str">
        <f>CA8</f>
        <v>-</v>
      </c>
      <c r="CB7" s="56" t="str">
        <f t="shared" ref="CB7:CJ7" si="21">CB8</f>
        <v>-</v>
      </c>
      <c r="CC7" s="56">
        <f t="shared" si="21"/>
        <v>33981</v>
      </c>
      <c r="CD7" s="56">
        <f t="shared" si="21"/>
        <v>36265</v>
      </c>
      <c r="CE7" s="56">
        <f t="shared" si="21"/>
        <v>36672</v>
      </c>
      <c r="CF7" s="56" t="str">
        <f t="shared" si="21"/>
        <v>-</v>
      </c>
      <c r="CG7" s="56" t="str">
        <f t="shared" si="21"/>
        <v>-</v>
      </c>
      <c r="CH7" s="56">
        <f t="shared" si="21"/>
        <v>35788</v>
      </c>
      <c r="CI7" s="56">
        <f t="shared" si="21"/>
        <v>37855</v>
      </c>
      <c r="CJ7" s="56">
        <f t="shared" si="21"/>
        <v>39289</v>
      </c>
      <c r="CK7" s="55"/>
      <c r="CL7" s="56" t="str">
        <f>CL8</f>
        <v>-</v>
      </c>
      <c r="CM7" s="56" t="str">
        <f t="shared" ref="CM7:CU7" si="22">CM8</f>
        <v>-</v>
      </c>
      <c r="CN7" s="56">
        <f t="shared" si="22"/>
        <v>10562</v>
      </c>
      <c r="CO7" s="56">
        <f t="shared" si="22"/>
        <v>13037</v>
      </c>
      <c r="CP7" s="56">
        <f t="shared" si="22"/>
        <v>13259</v>
      </c>
      <c r="CQ7" s="56" t="str">
        <f t="shared" si="22"/>
        <v>-</v>
      </c>
      <c r="CR7" s="56" t="str">
        <f t="shared" si="22"/>
        <v>-</v>
      </c>
      <c r="CS7" s="56">
        <f t="shared" si="22"/>
        <v>10602</v>
      </c>
      <c r="CT7" s="56">
        <f t="shared" si="22"/>
        <v>11234</v>
      </c>
      <c r="CU7" s="56">
        <f t="shared" si="22"/>
        <v>11512</v>
      </c>
      <c r="CV7" s="55"/>
      <c r="CW7" s="55" t="str">
        <f>CW8</f>
        <v>-</v>
      </c>
      <c r="CX7" s="55" t="str">
        <f t="shared" ref="CX7:DF7" si="23">CX8</f>
        <v>-</v>
      </c>
      <c r="CY7" s="55">
        <f t="shared" si="23"/>
        <v>50.9</v>
      </c>
      <c r="CZ7" s="55">
        <f t="shared" si="23"/>
        <v>68.900000000000006</v>
      </c>
      <c r="DA7" s="55">
        <f t="shared" si="23"/>
        <v>69.8</v>
      </c>
      <c r="DB7" s="55" t="str">
        <f t="shared" si="23"/>
        <v>-</v>
      </c>
      <c r="DC7" s="55" t="str">
        <f t="shared" si="23"/>
        <v>-</v>
      </c>
      <c r="DD7" s="55">
        <f t="shared" si="23"/>
        <v>63.3</v>
      </c>
      <c r="DE7" s="55">
        <f t="shared" si="23"/>
        <v>68.5</v>
      </c>
      <c r="DF7" s="55">
        <f t="shared" si="23"/>
        <v>67.099999999999994</v>
      </c>
      <c r="DG7" s="55"/>
      <c r="DH7" s="55" t="str">
        <f>DH8</f>
        <v>-</v>
      </c>
      <c r="DI7" s="55" t="str">
        <f t="shared" ref="DI7:DQ7" si="24">DI8</f>
        <v>-</v>
      </c>
      <c r="DJ7" s="55">
        <f t="shared" si="24"/>
        <v>10.7</v>
      </c>
      <c r="DK7" s="55">
        <f t="shared" si="24"/>
        <v>9.3000000000000007</v>
      </c>
      <c r="DL7" s="55">
        <f t="shared" si="24"/>
        <v>9.9</v>
      </c>
      <c r="DM7" s="55" t="str">
        <f t="shared" si="24"/>
        <v>-</v>
      </c>
      <c r="DN7" s="55" t="str">
        <f t="shared" si="24"/>
        <v>-</v>
      </c>
      <c r="DO7" s="55">
        <f t="shared" si="24"/>
        <v>17.5</v>
      </c>
      <c r="DP7" s="55">
        <f t="shared" si="24"/>
        <v>17.5</v>
      </c>
      <c r="DQ7" s="55">
        <f t="shared" si="24"/>
        <v>17.3</v>
      </c>
      <c r="DR7" s="55"/>
      <c r="DS7" s="55" t="str">
        <f>DS8</f>
        <v>-</v>
      </c>
      <c r="DT7" s="55" t="str">
        <f t="shared" ref="DT7:EB7" si="25">DT8</f>
        <v>-</v>
      </c>
      <c r="DU7" s="55">
        <f t="shared" si="25"/>
        <v>6.5</v>
      </c>
      <c r="DV7" s="55">
        <f t="shared" si="25"/>
        <v>9.1</v>
      </c>
      <c r="DW7" s="55">
        <f t="shared" si="25"/>
        <v>12.3</v>
      </c>
      <c r="DX7" s="55" t="str">
        <f t="shared" si="25"/>
        <v>-</v>
      </c>
      <c r="DY7" s="55" t="str">
        <f t="shared" si="25"/>
        <v>-</v>
      </c>
      <c r="DZ7" s="55">
        <f t="shared" si="25"/>
        <v>54.6</v>
      </c>
      <c r="EA7" s="55">
        <f t="shared" si="25"/>
        <v>56.9</v>
      </c>
      <c r="EB7" s="55">
        <f t="shared" si="25"/>
        <v>58.1</v>
      </c>
      <c r="EC7" s="55"/>
      <c r="ED7" s="55" t="str">
        <f>ED8</f>
        <v>-</v>
      </c>
      <c r="EE7" s="55" t="str">
        <f t="shared" ref="EE7:EM7" si="26">EE8</f>
        <v>-</v>
      </c>
      <c r="EF7" s="55">
        <f t="shared" si="26"/>
        <v>10.1</v>
      </c>
      <c r="EG7" s="55">
        <f t="shared" si="26"/>
        <v>11.3</v>
      </c>
      <c r="EH7" s="55">
        <f t="shared" si="26"/>
        <v>12.6</v>
      </c>
      <c r="EI7" s="55" t="str">
        <f t="shared" si="26"/>
        <v>-</v>
      </c>
      <c r="EJ7" s="55" t="str">
        <f t="shared" si="26"/>
        <v>-</v>
      </c>
      <c r="EK7" s="55">
        <f t="shared" si="26"/>
        <v>71.7</v>
      </c>
      <c r="EL7" s="55">
        <f t="shared" si="26"/>
        <v>72.900000000000006</v>
      </c>
      <c r="EM7" s="55">
        <f t="shared" si="26"/>
        <v>73.900000000000006</v>
      </c>
      <c r="EN7" s="55"/>
      <c r="EO7" s="56" t="str">
        <f>EO8</f>
        <v>-</v>
      </c>
      <c r="EP7" s="56" t="str">
        <f t="shared" ref="EP7:EX7" si="27">EP8</f>
        <v>-</v>
      </c>
      <c r="EQ7" s="56">
        <f t="shared" si="27"/>
        <v>5153653</v>
      </c>
      <c r="ER7" s="56">
        <f t="shared" si="27"/>
        <v>5490307</v>
      </c>
      <c r="ES7" s="56">
        <f t="shared" si="27"/>
        <v>7589693</v>
      </c>
      <c r="ET7" s="56" t="str">
        <f t="shared" si="27"/>
        <v>-</v>
      </c>
      <c r="EU7" s="56" t="str">
        <f t="shared" si="27"/>
        <v>-</v>
      </c>
      <c r="EV7" s="56">
        <f t="shared" si="27"/>
        <v>41891213</v>
      </c>
      <c r="EW7" s="56">
        <f t="shared" si="27"/>
        <v>42806727</v>
      </c>
      <c r="EX7" s="56">
        <f t="shared" si="27"/>
        <v>43530781</v>
      </c>
      <c r="EY7" s="56"/>
    </row>
    <row r="8" spans="1:155" s="57" customFormat="1" x14ac:dyDescent="0.15">
      <c r="A8" s="38"/>
      <c r="B8" s="58">
        <v>2021</v>
      </c>
      <c r="C8" s="58">
        <v>252107</v>
      </c>
      <c r="D8" s="58">
        <v>46</v>
      </c>
      <c r="E8" s="58">
        <v>6</v>
      </c>
      <c r="F8" s="58">
        <v>0</v>
      </c>
      <c r="G8" s="58">
        <v>1</v>
      </c>
      <c r="H8" s="58" t="s">
        <v>172</v>
      </c>
      <c r="I8" s="58" t="s">
        <v>173</v>
      </c>
      <c r="J8" s="58" t="s">
        <v>174</v>
      </c>
      <c r="K8" s="58" t="s">
        <v>175</v>
      </c>
      <c r="L8" s="58" t="s">
        <v>176</v>
      </c>
      <c r="M8" s="58" t="s">
        <v>177</v>
      </c>
      <c r="N8" s="58" t="s">
        <v>178</v>
      </c>
      <c r="O8" s="58" t="s">
        <v>179</v>
      </c>
      <c r="P8" s="58" t="s">
        <v>180</v>
      </c>
      <c r="Q8" s="59">
        <v>18</v>
      </c>
      <c r="R8" s="58" t="s">
        <v>39</v>
      </c>
      <c r="S8" s="58" t="s">
        <v>181</v>
      </c>
      <c r="T8" s="58" t="s">
        <v>182</v>
      </c>
      <c r="U8" s="59">
        <v>50658</v>
      </c>
      <c r="V8" s="59">
        <v>10458</v>
      </c>
      <c r="W8" s="58" t="s">
        <v>183</v>
      </c>
      <c r="X8" s="58" t="s">
        <v>183</v>
      </c>
      <c r="Y8" s="60" t="s">
        <v>184</v>
      </c>
      <c r="Z8" s="59">
        <v>199</v>
      </c>
      <c r="AA8" s="59" t="s">
        <v>39</v>
      </c>
      <c r="AB8" s="59" t="s">
        <v>39</v>
      </c>
      <c r="AC8" s="59" t="s">
        <v>39</v>
      </c>
      <c r="AD8" s="59" t="s">
        <v>39</v>
      </c>
      <c r="AE8" s="59">
        <v>199</v>
      </c>
      <c r="AF8" s="59">
        <v>197</v>
      </c>
      <c r="AG8" s="59" t="s">
        <v>39</v>
      </c>
      <c r="AH8" s="59">
        <v>197</v>
      </c>
      <c r="AI8" s="61" t="s">
        <v>39</v>
      </c>
      <c r="AJ8" s="61" t="s">
        <v>39</v>
      </c>
      <c r="AK8" s="61">
        <v>110.1</v>
      </c>
      <c r="AL8" s="61">
        <v>118.8</v>
      </c>
      <c r="AM8" s="61">
        <v>143.80000000000001</v>
      </c>
      <c r="AN8" s="61" t="s">
        <v>39</v>
      </c>
      <c r="AO8" s="61" t="s">
        <v>39</v>
      </c>
      <c r="AP8" s="61">
        <v>96.9</v>
      </c>
      <c r="AQ8" s="61">
        <v>100.6</v>
      </c>
      <c r="AR8" s="61">
        <v>105.9</v>
      </c>
      <c r="AS8" s="61">
        <v>106.2</v>
      </c>
      <c r="AT8" s="61" t="s">
        <v>39</v>
      </c>
      <c r="AU8" s="61" t="s">
        <v>39</v>
      </c>
      <c r="AV8" s="61">
        <v>99.3</v>
      </c>
      <c r="AW8" s="61">
        <v>96</v>
      </c>
      <c r="AX8" s="61">
        <v>94.1</v>
      </c>
      <c r="AY8" s="61" t="s">
        <v>39</v>
      </c>
      <c r="AZ8" s="61" t="s">
        <v>39</v>
      </c>
      <c r="BA8" s="61">
        <v>84.3</v>
      </c>
      <c r="BB8" s="61">
        <v>80.7</v>
      </c>
      <c r="BC8" s="61">
        <v>82.2</v>
      </c>
      <c r="BD8" s="61">
        <v>86.6</v>
      </c>
      <c r="BE8" s="62" t="s">
        <v>39</v>
      </c>
      <c r="BF8" s="62" t="s">
        <v>39</v>
      </c>
      <c r="BG8" s="62">
        <v>0</v>
      </c>
      <c r="BH8" s="62">
        <v>0</v>
      </c>
      <c r="BI8" s="62">
        <v>0</v>
      </c>
      <c r="BJ8" s="62" t="s">
        <v>39</v>
      </c>
      <c r="BK8" s="62" t="s">
        <v>39</v>
      </c>
      <c r="BL8" s="62">
        <v>120.5</v>
      </c>
      <c r="BM8" s="62">
        <v>124.2</v>
      </c>
      <c r="BN8" s="62">
        <v>121.6</v>
      </c>
      <c r="BO8" s="62">
        <v>70.7</v>
      </c>
      <c r="BP8" s="61" t="s">
        <v>39</v>
      </c>
      <c r="BQ8" s="61" t="s">
        <v>39</v>
      </c>
      <c r="BR8" s="61">
        <v>65.599999999999994</v>
      </c>
      <c r="BS8" s="61">
        <v>58.8</v>
      </c>
      <c r="BT8" s="61">
        <v>59.6</v>
      </c>
      <c r="BU8" s="61" t="s">
        <v>39</v>
      </c>
      <c r="BV8" s="61" t="s">
        <v>39</v>
      </c>
      <c r="BW8" s="61">
        <v>70.400000000000006</v>
      </c>
      <c r="BX8" s="61">
        <v>65.8</v>
      </c>
      <c r="BY8" s="61">
        <v>65</v>
      </c>
      <c r="BZ8" s="61">
        <v>67.099999999999994</v>
      </c>
      <c r="CA8" s="62" t="s">
        <v>39</v>
      </c>
      <c r="CB8" s="62" t="s">
        <v>39</v>
      </c>
      <c r="CC8" s="62">
        <v>33981</v>
      </c>
      <c r="CD8" s="62">
        <v>36265</v>
      </c>
      <c r="CE8" s="62">
        <v>36672</v>
      </c>
      <c r="CF8" s="62" t="s">
        <v>39</v>
      </c>
      <c r="CG8" s="62" t="s">
        <v>39</v>
      </c>
      <c r="CH8" s="62">
        <v>35788</v>
      </c>
      <c r="CI8" s="62">
        <v>37855</v>
      </c>
      <c r="CJ8" s="62">
        <v>39289</v>
      </c>
      <c r="CK8" s="61">
        <v>59287</v>
      </c>
      <c r="CL8" s="62" t="s">
        <v>39</v>
      </c>
      <c r="CM8" s="62" t="s">
        <v>39</v>
      </c>
      <c r="CN8" s="62">
        <v>10562</v>
      </c>
      <c r="CO8" s="62">
        <v>13037</v>
      </c>
      <c r="CP8" s="62">
        <v>13259</v>
      </c>
      <c r="CQ8" s="62" t="s">
        <v>39</v>
      </c>
      <c r="CR8" s="62" t="s">
        <v>39</v>
      </c>
      <c r="CS8" s="62">
        <v>10602</v>
      </c>
      <c r="CT8" s="62">
        <v>11234</v>
      </c>
      <c r="CU8" s="62">
        <v>11512</v>
      </c>
      <c r="CV8" s="61">
        <v>17202</v>
      </c>
      <c r="CW8" s="62" t="s">
        <v>39</v>
      </c>
      <c r="CX8" s="62" t="s">
        <v>39</v>
      </c>
      <c r="CY8" s="62">
        <v>50.9</v>
      </c>
      <c r="CZ8" s="62">
        <v>68.900000000000006</v>
      </c>
      <c r="DA8" s="62">
        <v>69.8</v>
      </c>
      <c r="DB8" s="62" t="s">
        <v>39</v>
      </c>
      <c r="DC8" s="62" t="s">
        <v>39</v>
      </c>
      <c r="DD8" s="62">
        <v>63.3</v>
      </c>
      <c r="DE8" s="62">
        <v>68.5</v>
      </c>
      <c r="DF8" s="62">
        <v>67.099999999999994</v>
      </c>
      <c r="DG8" s="62">
        <v>56.4</v>
      </c>
      <c r="DH8" s="62" t="s">
        <v>39</v>
      </c>
      <c r="DI8" s="62" t="s">
        <v>39</v>
      </c>
      <c r="DJ8" s="62">
        <v>10.7</v>
      </c>
      <c r="DK8" s="62">
        <v>9.3000000000000007</v>
      </c>
      <c r="DL8" s="62">
        <v>9.9</v>
      </c>
      <c r="DM8" s="62" t="s">
        <v>39</v>
      </c>
      <c r="DN8" s="62" t="s">
        <v>39</v>
      </c>
      <c r="DO8" s="62">
        <v>17.5</v>
      </c>
      <c r="DP8" s="62">
        <v>17.5</v>
      </c>
      <c r="DQ8" s="62">
        <v>17.3</v>
      </c>
      <c r="DR8" s="62">
        <v>24.8</v>
      </c>
      <c r="DS8" s="61" t="s">
        <v>39</v>
      </c>
      <c r="DT8" s="61" t="s">
        <v>39</v>
      </c>
      <c r="DU8" s="61">
        <v>6.5</v>
      </c>
      <c r="DV8" s="61">
        <v>9.1</v>
      </c>
      <c r="DW8" s="61">
        <v>12.3</v>
      </c>
      <c r="DX8" s="61" t="s">
        <v>39</v>
      </c>
      <c r="DY8" s="61" t="s">
        <v>39</v>
      </c>
      <c r="DZ8" s="61">
        <v>54.6</v>
      </c>
      <c r="EA8" s="61">
        <v>56.9</v>
      </c>
      <c r="EB8" s="61">
        <v>58.1</v>
      </c>
      <c r="EC8" s="61">
        <v>56</v>
      </c>
      <c r="ED8" s="61" t="s">
        <v>39</v>
      </c>
      <c r="EE8" s="61" t="s">
        <v>39</v>
      </c>
      <c r="EF8" s="61">
        <v>10.1</v>
      </c>
      <c r="EG8" s="61">
        <v>11.3</v>
      </c>
      <c r="EH8" s="61">
        <v>12.6</v>
      </c>
      <c r="EI8" s="61" t="s">
        <v>39</v>
      </c>
      <c r="EJ8" s="61" t="s">
        <v>39</v>
      </c>
      <c r="EK8" s="61">
        <v>71.7</v>
      </c>
      <c r="EL8" s="61">
        <v>72.900000000000006</v>
      </c>
      <c r="EM8" s="61">
        <v>73.900000000000006</v>
      </c>
      <c r="EN8" s="61">
        <v>70.7</v>
      </c>
      <c r="EO8" s="62" t="s">
        <v>39</v>
      </c>
      <c r="EP8" s="62" t="s">
        <v>39</v>
      </c>
      <c r="EQ8" s="62">
        <v>5153653</v>
      </c>
      <c r="ER8" s="62">
        <v>5490307</v>
      </c>
      <c r="ES8" s="62">
        <v>7589693</v>
      </c>
      <c r="ET8" s="62" t="s">
        <v>39</v>
      </c>
      <c r="EU8" s="62" t="s">
        <v>39</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市民病院整備課</cp:lastModifiedBy>
  <cp:lastPrinted>2023-01-25T02:11:43Z</cp:lastPrinted>
  <dcterms:created xsi:type="dcterms:W3CDTF">2022-12-01T02:25:34Z</dcterms:created>
  <dcterms:modified xsi:type="dcterms:W3CDTF">2023-01-25T02:29:24Z</dcterms:modified>
  <cp:category/>
</cp:coreProperties>
</file>