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4\01 調査・報告\2.財政課\26.経営分析表\"/>
    </mc:Choice>
  </mc:AlternateContent>
  <xr:revisionPtr revIDLastSave="0" documentId="13_ncr:1_{64768098-2640-4320-B874-8E4515BA60A2}" xr6:coauthVersionLast="45" xr6:coauthVersionMax="45" xr10:uidLastSave="{00000000-0000-0000-0000-000000000000}"/>
  <workbookProtection workbookAlgorithmName="SHA-512" workbookHashValue="+GhSYJTVWGgZJHxR440jJM1uKO8XvkzZ+ZRo0eJmDIl0fvOhdNX3LTXvpnN5j91e4+/verFxyKwfo8IbNv4aqg==" workbookSaltValue="oC/jvtwicOZlEyHMy8aX2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AD10" i="4"/>
  <c r="W10" i="4"/>
  <c r="P8" i="4"/>
  <c r="I8" i="4"/>
  <c r="B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<sst xmlns="http://schemas.openxmlformats.org/spreadsheetml/2006/main" count="231" uniqueCount="116">
  <si>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</si>
  <si>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</si>
  <si>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</si>
  <si>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</si>
  <si>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</si>
  <si>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</si>
  <si>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</si>
  <si>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</si>
  <si>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</si>
  <si>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</si>
  <si>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</si>
  <si>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</si>
  <si>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</si>
  <si>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</si>
  <si>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</si>
  <si>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</si>
  <si>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</si>
  <si>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</si>
  <si>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</si>
  <si>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</si>
  <si>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</si>
  <si>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</si>
  <si>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</si>
  <si>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</si>
  <si>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</si>
  <si>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</si>
  <si>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</si>
  <si>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</si>
  <si>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</si>
  <si>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</si>
  <si>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</si>
  <si>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</si>
  <si>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</si>
  <si>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</si>
  <si>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</si>
  <si>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</si>
  <si>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</si>
  <si>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</si>
  <si>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</si>
  <si>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</si>
  <si>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</si>
  <si>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</si>
  <si>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</si>
  <si>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</si>
  <si>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</si>
  <si>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</si>
  <si>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</si>
  <si>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</si>
  <si>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</si>
  <si>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</si>
  <si>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</si>
  <si>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</si>
  <si>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</si>
  <si>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</si>
  <si>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</si>
  <si>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</si>
  <si>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</si>
  <si>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</si>
  <si>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</si>
  <si>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</si>
  <si>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</si>
  <si>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</si>
  <si>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</si>
  <si>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</si>
  <si>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</si>
  <si>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</si>
  <si>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</si>
  <si>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</si>
  <si>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</si>
  <si>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</si>
  <si>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</si>
  <si>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</si>
  <si>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</si>
  <si>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</si>
  <si>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</si>
  <si>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</si>
  <si>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</si>
  <si>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</si>
  <si>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</si>
  <si>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</si>
  <si>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</si>
  <si>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</si>
  <si>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</si>
  <si>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</si>
  <si>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</si>
  <si>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</si>
  <si>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</si>
  <si>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</si>
  <si>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</si>
  <si>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</si>
  <si>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</si>
  <si>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</si>
  <si>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</si>
  <si>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</si>
  <si>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</si>
  <si>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</si>
  <si>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</si>
  <si>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</si>
  <si>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</si>
  <si>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</si>
  <si>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</si>
  <si>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</si>
  <si>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</si>
  <si>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</si>
  <si>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</si>
  <si>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</si>
  <si>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</si>
  <si>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</si>
  <si>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</si>
  <si>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</si>
  <si>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</si>
  <si>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</si>
  <si>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</si>
  <si>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</si>
  <si>
    <t>　
　①経常収支比率は100％を下回り、単年度収支は赤字となりました。
　③流動比率は、前年度よりも低い比率となり、総務省が示す類似団体平均値を下回り、過去の建設改良にかかる起債償還額が多く、現金が少ない状況です。
　④企業債残高対事業規模比率は、下水道整備が終了し、企業債残高は減少していますが、公共接続による事業規模の減少により値は微増しています。
　⑦施設利用率及び⑧水洗化率は昨年同様類似団体平均値に比べ良好な水準にある一方で、⑤経費回収率は昨年より減少し、⑥汚水処理原価は増加しています。
　⑤経費回収率、⑥汚水処理原価は公共下水道事業等と比べても悪い値であり、23箇所の終末処理場の維持管理に多額の費用を要することとや有収率の低さがその要因であると考えられます。</t>
    <rPh sb="16" eb="17">
      <t>シタ</t>
    </rPh>
    <rPh sb="26" eb="27">
      <t>アカ</t>
    </rPh>
    <rPh sb="44" eb="45">
      <t>ゼン</t>
    </rPh>
    <rPh sb="45" eb="47">
      <t>ネンド</t>
    </rPh>
    <rPh sb="50" eb="51">
      <t>ヒク</t>
    </rPh>
    <rPh sb="52" eb="54">
      <t>ヒリツ</t>
    </rPh>
    <rPh sb="58" eb="61">
      <t>ソウムショウ</t>
    </rPh>
    <rPh sb="62" eb="63">
      <t>シメ</t>
    </rPh>
    <rPh sb="64" eb="66">
      <t>ルイジ</t>
    </rPh>
    <rPh sb="66" eb="68">
      <t>ダンタイ</t>
    </rPh>
    <rPh sb="68" eb="70">
      <t>ヘイキン</t>
    </rPh>
    <rPh sb="70" eb="71">
      <t>チ</t>
    </rPh>
    <rPh sb="72" eb="74">
      <t>シタマワ</t>
    </rPh>
    <rPh sb="76" eb="78">
      <t>カコ</t>
    </rPh>
    <rPh sb="79" eb="81">
      <t>ケンセツ</t>
    </rPh>
    <rPh sb="81" eb="83">
      <t>カイリョウ</t>
    </rPh>
    <rPh sb="87" eb="89">
      <t>キサイ</t>
    </rPh>
    <rPh sb="89" eb="91">
      <t>ショウカン</t>
    </rPh>
    <rPh sb="91" eb="92">
      <t>ガク</t>
    </rPh>
    <rPh sb="93" eb="94">
      <t>オオ</t>
    </rPh>
    <rPh sb="96" eb="98">
      <t>ゲンキン</t>
    </rPh>
    <rPh sb="99" eb="100">
      <t>スク</t>
    </rPh>
    <rPh sb="102" eb="104">
      <t>ジョウキョウ</t>
    </rPh>
    <rPh sb="149" eb="151">
      <t>コウキョウ</t>
    </rPh>
    <rPh sb="151" eb="153">
      <t>セツゾク</t>
    </rPh>
    <rPh sb="156" eb="158">
      <t>ジギョウ</t>
    </rPh>
    <rPh sb="158" eb="160">
      <t>キボ</t>
    </rPh>
    <rPh sb="161" eb="163">
      <t>ゲンショウ</t>
    </rPh>
    <rPh sb="166" eb="167">
      <t>アタイ</t>
    </rPh>
    <rPh sb="168" eb="170">
      <t>ビゾウ</t>
    </rPh>
    <rPh sb="192" eb="194">
      <t>サクネン</t>
    </rPh>
    <rPh sb="194" eb="196">
      <t>ドウヨウ</t>
    </rPh>
    <rPh sb="196" eb="198">
      <t>ルイジ</t>
    </rPh>
    <rPh sb="198" eb="200">
      <t>ダンタイ</t>
    </rPh>
    <rPh sb="225" eb="227">
      <t>サクネン</t>
    </rPh>
    <rPh sb="229" eb="231">
      <t>ゲンショウ</t>
    </rPh>
    <rPh sb="241" eb="243">
      <t>ゾウカ</t>
    </rPh>
    <rPh sb="315" eb="316">
      <t>ユウ</t>
    </rPh>
    <rPh sb="316" eb="317">
      <t>シュウ</t>
    </rPh>
    <rPh sb="317" eb="318">
      <t>リツ</t>
    </rPh>
    <rPh sb="319" eb="320">
      <t>ヒク</t>
    </rPh>
    <rPh sb="324" eb="326">
      <t>ヨウイン</t>
    </rPh>
    <rPh sb="330" eb="331">
      <t>カンガ</t>
    </rPh>
    <phoneticPr fontId="4"/>
  </si>
  <si>
    <t>　昭和59年から施設を供用し、令和3年度で37年を経過していますが、下水道管の耐用年数である50年は経過しておらず、①有形固定資産減価償却率も低い値となっています。しかしながら、不明水の原因究明および、状況によっては、耐用年数未満での管渠更新も必要となります。</t>
    <rPh sb="1" eb="3">
      <t>ショウワ</t>
    </rPh>
    <rPh sb="5" eb="6">
      <t>ネン</t>
    </rPh>
    <rPh sb="8" eb="10">
      <t>シセツ</t>
    </rPh>
    <rPh sb="11" eb="13">
      <t>キョウヨウ</t>
    </rPh>
    <rPh sb="15" eb="17">
      <t>レイワ</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9" eb="92">
      <t>フメイスイ</t>
    </rPh>
    <rPh sb="93" eb="95">
      <t>ゲンイン</t>
    </rPh>
    <rPh sb="95" eb="97">
      <t>キュウメイ</t>
    </rPh>
    <rPh sb="101" eb="103">
      <t>ジョウキョウ</t>
    </rPh>
    <rPh sb="109" eb="111">
      <t>タイヨウ</t>
    </rPh>
    <rPh sb="111" eb="113">
      <t>ネンスウ</t>
    </rPh>
    <rPh sb="113" eb="115">
      <t>ミマン</t>
    </rPh>
    <rPh sb="117" eb="119">
      <t>カンキョ</t>
    </rPh>
    <rPh sb="119" eb="121">
      <t>コウシン</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</si>
</sst>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EC-4BFF-9339-116933B58D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89EC-4BFF-9339-116933B58D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77.31</c:v>
                </c:pt>
                <c:pt idx="1">
                  <c:v>77.31</c:v>
                </c:pt>
                <c:pt idx="2">
                  <c:v>77.31</c:v>
                </c:pt>
                <c:pt idx="3">
                  <c:v>77.31</c:v>
                </c:pt>
                <c:pt idx="4">
                  <c:v>77.31</c:v>
                </c:pt>
              </c:numCache>
            </c:numRef>
          </c:val>
          <c:extLst>
            <c:ext xmlns:c16="http://schemas.microsoft.com/office/drawing/2014/chart" uri="{C3380CC4-5D6E-409C-BE32-E72D297353CC}">
              <c16:uniqueId val="{00000000-1993-4FE8-860D-BE76B1EFFE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1993-4FE8-860D-BE76B1EFFE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c:v>
                </c:pt>
                <c:pt idx="1">
                  <c:v>94.66</c:v>
                </c:pt>
                <c:pt idx="2">
                  <c:v>95.19</c:v>
                </c:pt>
                <c:pt idx="3">
                  <c:v>95.4</c:v>
                </c:pt>
                <c:pt idx="4">
                  <c:v>95.34</c:v>
                </c:pt>
              </c:numCache>
            </c:numRef>
          </c:val>
          <c:extLst>
            <c:ext xmlns:c16="http://schemas.microsoft.com/office/drawing/2014/chart" uri="{C3380CC4-5D6E-409C-BE32-E72D297353CC}">
              <c16:uniqueId val="{00000000-1FF1-429F-AA25-34A9C67E2A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1FF1-429F-AA25-34A9C67E2A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110.66</c:v>
                </c:pt>
                <c:pt idx="1">
                  <c:v>101.51</c:v>
                </c:pt>
                <c:pt idx="2">
                  <c:v>98.79</c:v>
                </c:pt>
                <c:pt idx="3">
                  <c:v>99.94</c:v>
                </c:pt>
                <c:pt idx="4">
                  <c:v>98.13</c:v>
                </c:pt>
              </c:numCache>
            </c:numRef>
          </c:val>
          <c:extLst>
            <c:ext xmlns:c16="http://schemas.microsoft.com/office/drawing/2014/chart" uri="{C3380CC4-5D6E-409C-BE32-E72D297353CC}">
              <c16:uniqueId val="{00000000-1CB5-40B5-9AFA-CA3A17127D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1CB5-40B5-9AFA-CA3A17127D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8.2200000000000006</c:v>
                </c:pt>
                <c:pt idx="1">
                  <c:v>11.88</c:v>
                </c:pt>
                <c:pt idx="2">
                  <c:v>15.43</c:v>
                </c:pt>
                <c:pt idx="3">
                  <c:v>18.86</c:v>
                </c:pt>
                <c:pt idx="4">
                  <c:v>22.36</c:v>
                </c:pt>
              </c:numCache>
            </c:numRef>
          </c:val>
          <c:extLst>
            <c:ext xmlns:c16="http://schemas.microsoft.com/office/drawing/2014/chart" uri="{C3380CC4-5D6E-409C-BE32-E72D297353CC}">
              <c16:uniqueId val="{00000000-2C42-4E4F-A466-AAB7AF664B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2C42-4E4F-A466-AAB7AF664B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A2-48BB-8B0B-EF213FCBFA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A2-48BB-8B0B-EF213FCBFA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8-4566-9167-3C4F9ECCFF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8918-4566-9167-3C4F9ECCFF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43.97</c:v>
                </c:pt>
                <c:pt idx="1">
                  <c:v>36.840000000000003</c:v>
                </c:pt>
                <c:pt idx="2">
                  <c:v>35.909999999999997</c:v>
                </c:pt>
                <c:pt idx="3">
                  <c:v>31.38</c:v>
                </c:pt>
                <c:pt idx="4">
                  <c:v>26.41</c:v>
                </c:pt>
              </c:numCache>
            </c:numRef>
          </c:val>
          <c:extLst>
            <c:ext xmlns:c16="http://schemas.microsoft.com/office/drawing/2014/chart" uri="{C3380CC4-5D6E-409C-BE32-E72D297353CC}">
              <c16:uniqueId val="{00000000-CB5F-4E3A-98A4-81ED20FA0A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CB5F-4E3A-98A4-81ED20FA0A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56.68</c:v>
                </c:pt>
                <c:pt idx="1">
                  <c:v>43.62</c:v>
                </c:pt>
                <c:pt idx="2">
                  <c:v>45.43</c:v>
                </c:pt>
                <c:pt idx="3">
                  <c:v>49.49</c:v>
                </c:pt>
                <c:pt idx="4">
                  <c:v>50.91</c:v>
                </c:pt>
              </c:numCache>
            </c:numRef>
          </c:val>
          <c:extLst>
            <c:ext xmlns:c16="http://schemas.microsoft.com/office/drawing/2014/chart" uri="{C3380CC4-5D6E-409C-BE32-E72D297353CC}">
              <c16:uniqueId val="{00000000-2066-43FD-85F9-60BCB6B44C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2066-43FD-85F9-60BCB6B44C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55.25</c:v>
                </c:pt>
                <c:pt idx="1">
                  <c:v>52.65</c:v>
                </c:pt>
                <c:pt idx="2">
                  <c:v>55.6</c:v>
                </c:pt>
                <c:pt idx="3">
                  <c:v>53.53</c:v>
                </c:pt>
                <c:pt idx="4">
                  <c:v>47.51</c:v>
                </c:pt>
              </c:numCache>
            </c:numRef>
          </c:val>
          <c:extLst>
            <c:ext xmlns:c16="http://schemas.microsoft.com/office/drawing/2014/chart" uri="{C3380CC4-5D6E-409C-BE32-E72D297353CC}">
              <c16:uniqueId val="{00000000-FACB-49B2-AC47-9BC5F68DD2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FACB-49B2-AC47-9BC5F68DD2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256.17</c:v>
                </c:pt>
                <c:pt idx="1">
                  <c:v>269.87</c:v>
                </c:pt>
                <c:pt idx="2">
                  <c:v>256.51</c:v>
                </c:pt>
                <c:pt idx="3">
                  <c:v>267.54000000000002</c:v>
                </c:pt>
                <c:pt idx="4">
                  <c:v>300.39</c:v>
                </c:pt>
              </c:numCache>
            </c:numRef>
          </c:val>
          <c:extLst>
            <c:ext xmlns:c16="http://schemas.microsoft.com/office/drawing/2014/chart" uri="{C3380CC4-5D6E-409C-BE32-E72D297353CC}">
              <c16:uniqueId val="{00000000-EE22-48DC-8920-181F4EACFF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EE22-48DC-8920-181F4EACFF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4" zoomScaleNormal="100" workbookViewId="0">
      <selection activeCell="CF43" sqref="CF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甲賀市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89511</v>
      </c>
      <c r="AM8" s="46"/>
      <c r="AN8" s="46"/>
      <c r="AO8" s="46"/>
      <c r="AP8" s="46"/>
      <c r="AQ8" s="46"/>
      <c r="AR8" s="46"/>
      <c r="AS8" s="46"/>
      <c r="AT8" s="45">
        <f>データ!T6</f>
        <v>481.62</v>
      </c>
      <c r="AU8" s="45"/>
      <c r="AV8" s="45"/>
      <c r="AW8" s="45"/>
      <c r="AX8" s="45"/>
      <c r="AY8" s="45"/>
      <c r="AZ8" s="45"/>
      <c r="BA8" s="45"/>
      <c r="BB8" s="45">
        <f>データ!U6</f>
        <v>185.85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83.67</v>
      </c>
      <c r="J10" s="45"/>
      <c r="K10" s="45"/>
      <c r="L10" s="45"/>
      <c r="M10" s="45"/>
      <c r="N10" s="45"/>
      <c r="O10" s="45"/>
      <c r="P10" s="45">
        <f>データ!P6</f>
        <v>8.36</v>
      </c>
      <c r="Q10" s="45"/>
      <c r="R10" s="45"/>
      <c r="S10" s="45"/>
      <c r="T10" s="45"/>
      <c r="U10" s="45"/>
      <c r="V10" s="45"/>
      <c r="W10" s="45">
        <f>データ!Q6</f>
        <v>73.89</v>
      </c>
      <c r="X10" s="45"/>
      <c r="Y10" s="45"/>
      <c r="Z10" s="45"/>
      <c r="AA10" s="45"/>
      <c r="AB10" s="45"/>
      <c r="AC10" s="45"/>
      <c r="AD10" s="46">
        <f>データ!R6</f>
        <v>2824</v>
      </c>
      <c r="AE10" s="46"/>
      <c r="AF10" s="46"/>
      <c r="AG10" s="46"/>
      <c r="AH10" s="46"/>
      <c r="AI10" s="46"/>
      <c r="AJ10" s="46"/>
      <c r="AK10" s="2"/>
      <c r="AL10" s="46">
        <f>データ!V6</f>
        <v>7462</v>
      </c>
      <c r="AM10" s="46"/>
      <c r="AN10" s="46"/>
      <c r="AO10" s="46"/>
      <c r="AP10" s="46"/>
      <c r="AQ10" s="46"/>
      <c r="AR10" s="46"/>
      <c r="AS10" s="46"/>
      <c r="AT10" s="45">
        <f>データ!W6</f>
        <v>4.22</v>
      </c>
      <c r="AU10" s="45"/>
      <c r="AV10" s="45"/>
      <c r="AW10" s="45"/>
      <c r="AX10" s="45"/>
      <c r="AY10" s="45"/>
      <c r="AZ10" s="45"/>
      <c r="BA10" s="45"/>
      <c r="BB10" s="45">
        <f>データ!X6</f>
        <v>1768.25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t1UZ6VlZ89XhR32cMaeLYC7rRAkzI3ZdvmfGvX5jPdX6TybQk/8GceVO61FS8plLB9N/d9Mf0uXfYxx9wqANg==" saltValue="BuZOdzldTFwcbzw6MVoI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252093</v>
      </c>
      <c r="D6" s="19">
        <f t="shared" si="3"/>
        <v>46</v>
      </c>
      <c r="E6" s="19">
        <f t="shared" si="3"/>
        <v>17</v>
      </c>
      <c r="F6" s="19">
        <f t="shared" si="3"/>
        <v>5</v>
      </c>
      <c r="G6" s="19">
        <f t="shared" si="3"/>
        <v>0</v>
      </c>
      <c r="H6" s="19" t="str">
        <f t="shared" si="3"/>
        <v>滋賀県　甲賀市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83.67</v>
      </c>
      <c r="P6" s="20">
        <f t="shared" si="3"/>
        <v>8.36</v>
      </c>
      <c r="Q6" s="20">
        <f t="shared" si="3"/>
        <v>73.89</v>
      </c>
      <c r="R6" s="20">
        <f t="shared" si="3"/>
        <v>2824</v>
      </c>
      <c r="S6" s="20">
        <f t="shared" si="3"/>
        <v>89511</v>
      </c>
      <c r="T6" s="20">
        <f t="shared" si="3"/>
        <v>481.62</v>
      </c>
      <c r="U6" s="20">
        <f t="shared" si="3"/>
        <v>185.85</v>
      </c>
      <c r="V6" s="20">
        <f t="shared" si="3"/>
        <v>7462</v>
      </c>
      <c r="W6" s="20">
        <f t="shared" si="3"/>
        <v>4.22</v>
      </c>
      <c r="X6" s="20">
        <f t="shared" si="3"/>
        <v>1768.25</v>
      </c>
      <c r="Y6" s="21">
        <f>IF(Y7="",NA(),Y7)</f>
        <v>110.66</v>
      </c>
      <c r="Z6" s="21">
        <f t="shared" ref="Z6:AH6" si="4">IF(Z7="",NA(),Z7)</f>
        <v>101.51</v>
      </c>
      <c r="AA6" s="21">
        <f t="shared" si="4"/>
        <v>98.79</v>
      </c>
      <c r="AB6" s="21">
        <f t="shared" si="4"/>
        <v>99.94</v>
      </c>
      <c r="AC6" s="21">
        <f t="shared" si="4"/>
        <v>98.13</v>
      </c>
      <c r="AD6" s="21">
        <f t="shared" si="4"/>
        <v>100.99</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43.97</v>
      </c>
      <c r="AV6" s="21">
        <f t="shared" ref="AV6:BD6" si="6">IF(AV7="",NA(),AV7)</f>
        <v>36.840000000000003</v>
      </c>
      <c r="AW6" s="21">
        <f t="shared" si="6"/>
        <v>35.909999999999997</v>
      </c>
      <c r="AX6" s="21">
        <f t="shared" si="6"/>
        <v>31.38</v>
      </c>
      <c r="AY6" s="21">
        <f t="shared" si="6"/>
        <v>26.41</v>
      </c>
      <c r="AZ6" s="21">
        <f t="shared" si="6"/>
        <v>38.119999999999997</v>
      </c>
      <c r="BA6" s="21">
        <f t="shared" si="6"/>
        <v>43.5</v>
      </c>
      <c r="BB6" s="21">
        <f t="shared" si="6"/>
        <v>44.14</v>
      </c>
      <c r="BC6" s="21">
        <f t="shared" si="6"/>
        <v>37.24</v>
      </c>
      <c r="BD6" s="21">
        <f t="shared" si="6"/>
        <v>33.58</v>
      </c>
      <c r="BE6" s="20" t="str">
        <f>IF(BE7="","",IF(BE7="-","【-】","【"&amp;SUBSTITUTE(TEXT(BE7,"#,##0.00"),"-","△")&amp;"】"))</f>
        <v>【34.77】</v>
      </c>
      <c r="BF6" s="21">
        <f>IF(BF7="",NA(),BF7)</f>
        <v>56.68</v>
      </c>
      <c r="BG6" s="21">
        <f t="shared" ref="BG6:BO6" si="7">IF(BG7="",NA(),BG7)</f>
        <v>43.62</v>
      </c>
      <c r="BH6" s="21">
        <f t="shared" si="7"/>
        <v>45.43</v>
      </c>
      <c r="BI6" s="21">
        <f t="shared" si="7"/>
        <v>49.49</v>
      </c>
      <c r="BJ6" s="21">
        <f t="shared" si="7"/>
        <v>50.91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55.25</v>
      </c>
      <c r="BR6" s="21">
        <f t="shared" ref="BR6:BZ6" si="8">IF(BR7="",NA(),BR7)</f>
        <v>52.65</v>
      </c>
      <c r="BS6" s="21">
        <f t="shared" si="8"/>
        <v>55.6</v>
      </c>
      <c r="BT6" s="21">
        <f t="shared" si="8"/>
        <v>53.53</v>
      </c>
      <c r="BU6" s="21">
        <f t="shared" si="8"/>
        <v>47.51</v>
      </c>
      <c r="BV6" s="21">
        <f t="shared" si="8"/>
        <v>65.33</v>
      </c>
      <c r="BW6" s="21">
        <f t="shared" si="8"/>
        <v>65.39</v>
      </c>
      <c r="BX6" s="21">
        <f t="shared" si="8"/>
        <v>65.37</v>
      </c>
      <c r="BY6" s="21">
        <f t="shared" si="8"/>
        <v>68.11</v>
      </c>
      <c r="BZ6" s="21">
        <f t="shared" si="8"/>
        <v>67.23</v>
      </c>
      <c r="CA6" s="20" t="str">
        <f>IF(CA7="","",IF(CA7="-","【-】","【"&amp;SUBSTITUTE(TEXT(CA7,"#,##0.00"),"-","△")&amp;"】"))</f>
        <v>【60.65】</v>
      </c>
      <c r="CB6" s="21">
        <f>IF(CB7="",NA(),CB7)</f>
        <v>256.17</v>
      </c>
      <c r="CC6" s="21">
        <f t="shared" ref="CC6:CK6" si="9">IF(CC7="",NA(),CC7)</f>
        <v>269.87</v>
      </c>
      <c r="CD6" s="21">
        <f t="shared" si="9"/>
        <v>256.51</v>
      </c>
      <c r="CE6" s="21">
        <f t="shared" si="9"/>
        <v>267.54000000000002</v>
      </c>
      <c r="CF6" s="21">
        <f t="shared" si="9"/>
        <v>300.39</v>
      </c>
      <c r="CG6" s="21">
        <f t="shared" si="9"/>
        <v>227.43</v>
      </c>
      <c r="CH6" s="21">
        <f t="shared" si="9"/>
        <v>230.88</v>
      </c>
      <c r="CI6" s="21">
        <f t="shared" si="9"/>
        <v>228.99</v>
      </c>
      <c r="CJ6" s="21">
        <f t="shared" si="9"/>
        <v>222.41</v>
      </c>
      <c r="CK6" s="21">
        <f t="shared" si="9"/>
        <v>228.21</v>
      </c>
      <c r="CL6" s="20" t="str">
        <f>IF(CL7="","",IF(CL7="-","【-】","【"&amp;SUBSTITUTE(TEXT(CL7,"#,##0.00"),"-","△")&amp;"】"))</f>
        <v>【256.97】</v>
      </c>
      <c r="CM6" s="21">
        <f>IF(CM7="",NA(),CM7)</f>
        <v>77.31</v>
      </c>
      <c r="CN6" s="21">
        <f t="shared" ref="CN6:CV6" si="10">IF(CN7="",NA(),CN7)</f>
        <v>77.31</v>
      </c>
      <c r="CO6" s="21">
        <f t="shared" si="10"/>
        <v>77.31</v>
      </c>
      <c r="CP6" s="21">
        <f t="shared" si="10"/>
        <v>77.31</v>
      </c>
      <c r="CQ6" s="21">
        <f t="shared" si="10"/>
        <v>77.31</v>
      </c>
      <c r="CR6" s="21">
        <f t="shared" si="10"/>
        <v>56.01</v>
      </c>
      <c r="CS6" s="21">
        <f t="shared" si="10"/>
        <v>56.72</v>
      </c>
      <c r="CT6" s="21">
        <f t="shared" si="10"/>
        <v>54.06</v>
      </c>
      <c r="CU6" s="21">
        <f t="shared" si="10"/>
        <v>55.26</v>
      </c>
      <c r="CV6" s="21">
        <f t="shared" si="10"/>
        <v>54.54</v>
      </c>
      <c r="CW6" s="20" t="str">
        <f>IF(CW7="","",IF(CW7="-","【-】","【"&amp;SUBSTITUTE(TEXT(CW7,"#,##0.00"),"-","△")&amp;"】"))</f>
        <v>【61.14】</v>
      </c>
      <c r="CX6" s="21">
        <f>IF(CX7="",NA(),CX7)</f>
        <v>94</v>
      </c>
      <c r="CY6" s="21">
        <f t="shared" ref="CY6:DG6" si="11">IF(CY7="",NA(),CY7)</f>
        <v>94.66</v>
      </c>
      <c r="CZ6" s="21">
        <f t="shared" si="11"/>
        <v>95.19</v>
      </c>
      <c r="DA6" s="21">
        <f t="shared" si="11"/>
        <v>95.4</v>
      </c>
      <c r="DB6" s="21">
        <f t="shared" si="11"/>
        <v>95.34</v>
      </c>
      <c r="DC6" s="21">
        <f t="shared" si="11"/>
        <v>89.77</v>
      </c>
      <c r="DD6" s="21">
        <f t="shared" si="11"/>
        <v>90.04</v>
      </c>
      <c r="DE6" s="21">
        <f t="shared" si="11"/>
        <v>90.11</v>
      </c>
      <c r="DF6" s="21">
        <f t="shared" si="11"/>
        <v>90.52</v>
      </c>
      <c r="DG6" s="21">
        <f t="shared" si="11"/>
        <v>90.3</v>
      </c>
      <c r="DH6" s="20" t="str">
        <f>IF(DH7="","",IF(DH7="-","【-】","【"&amp;SUBSTITUTE(TEXT(DH7,"#,##0.00"),"-","△")&amp;"】"))</f>
        <v>【86.91】</v>
      </c>
      <c r="DI6" s="21">
        <f>IF(DI7="",NA(),DI7)</f>
        <v>8.2200000000000006</v>
      </c>
      <c r="DJ6" s="21">
        <f t="shared" ref="DJ6:DR6" si="12">IF(DJ7="",NA(),DJ7)</f>
        <v>11.88</v>
      </c>
      <c r="DK6" s="21">
        <f t="shared" si="12"/>
        <v>15.43</v>
      </c>
      <c r="DL6" s="21">
        <f t="shared" si="12"/>
        <v>18.86</v>
      </c>
      <c r="DM6" s="21">
        <f t="shared" si="12"/>
        <v>22.36</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252093</v>
      </c>
      <c r="D7" s="23">
        <v>46</v>
      </c>
      <c r="E7" s="23">
        <v>17</v>
      </c>
      <c r="F7" s="23">
        <v>5</v>
      </c>
      <c r="G7" s="23">
        <v>0</v>
      </c>
      <c r="H7" s="23" t="s">
        <v>96</v>
      </c>
      <c r="I7" s="23" t="s">
        <v>97</v>
      </c>
      <c r="J7" s="23" t="s">
        <v>98</v>
      </c>
      <c r="K7" s="23" t="s">
        <v>99</v>
      </c>
      <c r="L7" s="23" t="s">
        <v>100</v>
      </c>
      <c r="M7" s="23" t="s">
        <v>101</v>
      </c>
      <c r="N7" s="24" t="s">
        <v>102</v>
      </c>
      <c r="O7" s="24">
        <v>83.67</v>
      </c>
      <c r="P7" s="24">
        <v>8.36</v>
      </c>
      <c r="Q7" s="24">
        <v>73.89</v>
      </c>
      <c r="R7" s="24">
        <v>2824</v>
      </c>
      <c r="S7" s="24">
        <v>89511</v>
      </c>
      <c r="T7" s="24">
        <v>481.62</v>
      </c>
      <c r="U7" s="24">
        <v>185.85</v>
      </c>
      <c r="V7" s="24">
        <v>7462</v>
      </c>
      <c r="W7" s="24">
        <v>4.22</v>
      </c>
      <c r="X7" s="24">
        <v>1768.25</v>
      </c>
      <c r="Y7" s="24">
        <v>110.66</v>
      </c>
      <c r="Z7" s="24">
        <v>101.51</v>
      </c>
      <c r="AA7" s="24">
        <v>98.79</v>
      </c>
      <c r="AB7" s="24">
        <v>99.94</v>
      </c>
      <c r="AC7" s="24">
        <v>98.13</v>
      </c>
      <c r="AD7" s="24">
        <v>100.99</v>
      </c>
      <c r="AE7" s="24">
        <v>101.27</v>
      </c>
      <c r="AF7" s="24">
        <v>101.91</v>
      </c>
      <c r="AG7" s="24">
        <v>103.09</v>
      </c>
      <c r="AH7" s="24">
        <v>102.11</v>
      </c>
      <c r="AI7" s="24">
        <v>104.16</v>
      </c>
      <c r="AJ7" s="24">
        <v>0</v>
      </c>
      <c r="AK7" s="24">
        <v>0</v>
      </c>
      <c r="AL7" s="24">
        <v>0</v>
      </c>
      <c r="AM7" s="24">
        <v>0</v>
      </c>
      <c r="AN7" s="24">
        <v>0</v>
      </c>
      <c r="AO7" s="24">
        <v>149.02000000000001</v>
      </c>
      <c r="AP7" s="24">
        <v>137.09</v>
      </c>
      <c r="AQ7" s="24">
        <v>127.98</v>
      </c>
      <c r="AR7" s="24">
        <v>101.24</v>
      </c>
      <c r="AS7" s="24">
        <v>124.9</v>
      </c>
      <c r="AT7" s="24">
        <v>128.22999999999999</v>
      </c>
      <c r="AU7" s="24">
        <v>43.97</v>
      </c>
      <c r="AV7" s="24">
        <v>36.840000000000003</v>
      </c>
      <c r="AW7" s="24">
        <v>35.909999999999997</v>
      </c>
      <c r="AX7" s="24">
        <v>31.38</v>
      </c>
      <c r="AY7" s="24">
        <v>26.41</v>
      </c>
      <c r="AZ7" s="24">
        <v>38.119999999999997</v>
      </c>
      <c r="BA7" s="24">
        <v>43.5</v>
      </c>
      <c r="BB7" s="24">
        <v>44.14</v>
      </c>
      <c r="BC7" s="24">
        <v>37.24</v>
      </c>
      <c r="BD7" s="24">
        <v>33.58</v>
      </c>
      <c r="BE7" s="24">
        <v>34.770000000000003</v>
      </c>
      <c r="BF7" s="24">
        <v>56.68</v>
      </c>
      <c r="BG7" s="24">
        <v>43.62</v>
      </c>
      <c r="BH7" s="24">
        <v>45.43</v>
      </c>
      <c r="BI7" s="24">
        <v>49.49</v>
      </c>
      <c r="BJ7" s="24">
        <v>50.91</v>
      </c>
      <c r="BK7" s="24">
        <v>684.74</v>
      </c>
      <c r="BL7" s="24">
        <v>654.91999999999996</v>
      </c>
      <c r="BM7" s="24">
        <v>654.71</v>
      </c>
      <c r="BN7" s="24">
        <v>783.8</v>
      </c>
      <c r="BO7" s="24">
        <v>778.81</v>
      </c>
      <c r="BP7" s="24">
        <v>786.37</v>
      </c>
      <c r="BQ7" s="24">
        <v>55.25</v>
      </c>
      <c r="BR7" s="24">
        <v>52.65</v>
      </c>
      <c r="BS7" s="24">
        <v>55.6</v>
      </c>
      <c r="BT7" s="24">
        <v>53.53</v>
      </c>
      <c r="BU7" s="24">
        <v>47.51</v>
      </c>
      <c r="BV7" s="24">
        <v>65.33</v>
      </c>
      <c r="BW7" s="24">
        <v>65.39</v>
      </c>
      <c r="BX7" s="24">
        <v>65.37</v>
      </c>
      <c r="BY7" s="24">
        <v>68.11</v>
      </c>
      <c r="BZ7" s="24">
        <v>67.23</v>
      </c>
      <c r="CA7" s="24">
        <v>60.65</v>
      </c>
      <c r="CB7" s="24">
        <v>256.17</v>
      </c>
      <c r="CC7" s="24">
        <v>269.87</v>
      </c>
      <c r="CD7" s="24">
        <v>256.51</v>
      </c>
      <c r="CE7" s="24">
        <v>267.54000000000002</v>
      </c>
      <c r="CF7" s="24">
        <v>300.39</v>
      </c>
      <c r="CG7" s="24">
        <v>227.43</v>
      </c>
      <c r="CH7" s="24">
        <v>230.88</v>
      </c>
      <c r="CI7" s="24">
        <v>228.99</v>
      </c>
      <c r="CJ7" s="24">
        <v>222.41</v>
      </c>
      <c r="CK7" s="24">
        <v>228.21</v>
      </c>
      <c r="CL7" s="24">
        <v>256.97000000000003</v>
      </c>
      <c r="CM7" s="24">
        <v>77.31</v>
      </c>
      <c r="CN7" s="24">
        <v>77.31</v>
      </c>
      <c r="CO7" s="24">
        <v>77.31</v>
      </c>
      <c r="CP7" s="24">
        <v>77.31</v>
      </c>
      <c r="CQ7" s="24">
        <v>77.31</v>
      </c>
      <c r="CR7" s="24">
        <v>56.01</v>
      </c>
      <c r="CS7" s="24">
        <v>56.72</v>
      </c>
      <c r="CT7" s="24">
        <v>54.06</v>
      </c>
      <c r="CU7" s="24">
        <v>55.26</v>
      </c>
      <c r="CV7" s="24">
        <v>54.54</v>
      </c>
      <c r="CW7" s="24">
        <v>61.14</v>
      </c>
      <c r="CX7" s="24">
        <v>94</v>
      </c>
      <c r="CY7" s="24">
        <v>94.66</v>
      </c>
      <c r="CZ7" s="24">
        <v>95.19</v>
      </c>
      <c r="DA7" s="24">
        <v>95.4</v>
      </c>
      <c r="DB7" s="24">
        <v>95.34</v>
      </c>
      <c r="DC7" s="24">
        <v>89.77</v>
      </c>
      <c r="DD7" s="24">
        <v>90.04</v>
      </c>
      <c r="DE7" s="24">
        <v>90.11</v>
      </c>
      <c r="DF7" s="24">
        <v>90.52</v>
      </c>
      <c r="DG7" s="24">
        <v>90.3</v>
      </c>
      <c r="DH7" s="24">
        <v>86.91</v>
      </c>
      <c r="DI7" s="24">
        <v>8.2200000000000006</v>
      </c>
      <c r="DJ7" s="24">
        <v>11.88</v>
      </c>
      <c r="DK7" s="24">
        <v>15.43</v>
      </c>
      <c r="DL7" s="24">
        <v>18.86</v>
      </c>
      <c r="DM7" s="24">
        <v>22.36</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2023-01-18T09:05:02Z</cp:lastPrinted>
  <dcterms:created xsi:type="dcterms:W3CDTF">2022-12-01T01:35:50Z</dcterms:created>
  <dcterms:modified xsi:type="dcterms:W3CDTF">2023-01-18T09:05:38Z</dcterms:modified>
  <cp:category/>
</cp:coreProperties>
</file>