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3\F1030\★財政係\2022(令和4)年度\090調査・照会・通知（係全般）\津田\R5.1.24〆公営企業に係る経営比較分析表（令和３年度決算）の分析等について\農林課　回答\"/>
    </mc:Choice>
  </mc:AlternateContent>
  <xr:revisionPtr revIDLastSave="0" documentId="13_ncr:1_{E302B337-BE76-428F-8D66-0B05A689A532}" xr6:coauthVersionLast="47" xr6:coauthVersionMax="47" xr10:uidLastSave="{00000000-0000-0000-0000-000000000000}"/>
  <workbookProtection workbookAlgorithmName="SHA-512" workbookHashValue="dz+fvFRuKLJl9RHsipBfv/Y4zBgurZHyoAq0szD3qqq8CWawv8jH488YT9p+vCO0xXCyA+vi/xLjrDYgLmeMfw==" workbookSaltValue="/iKoxm1Br/Axy/qw2zu+Z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10" i="4"/>
  <c r="W8" i="4"/>
  <c r="P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<sst xmlns="http://schemas.openxmlformats.org/spreadsheetml/2006/main" count="236" uniqueCount="118">
  <si>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</si>
  <si>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</si>
  <si>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</si>
  <si>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</si>
  <si>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</si>
  <si>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</si>
  <si>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</si>
  <si>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</si>
  <si>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</si>
  <si>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</si>
  <si>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</si>
  <si>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</si>
  <si>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</si>
  <si>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</si>
  <si>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</si>
  <si>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</si>
  <si>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</si>
  <si>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</si>
  <si>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</si>
  <si>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</si>
  <si>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</si>
  <si>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</si>
  <si>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</si>
  <si>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</si>
  <si>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</si>
  <si>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</si>
  <si>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</si>
  <si>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</si>
  <si>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</si>
  <si>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</si>
  <si>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</si>
  <si>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</si>
  <si>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</si>
  <si>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</si>
  <si>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</si>
  <si>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</si>
  <si>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</si>
  <si>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</si>
  <si>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</si>
  <si>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</si>
  <si>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</si>
  <si>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</si>
  <si>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</si>
  <si>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</si>
  <si>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</si>
  <si>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</si>
  <si>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</si>
  <si>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</si>
  <si>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</si>
  <si>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</si>
  <si>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</si>
  <si>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</si>
  <si>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</si>
  <si>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</si>
  <si>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</si>
  <si>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</si>
  <si>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</si>
  <si>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</si>
  <si>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</si>
  <si>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</si>
  <si>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</si>
  <si>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</si>
  <si>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</si>
  <si>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</si>
  <si>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</si>
  <si>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</si>
  <si>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</si>
  <si>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</si>
  <si>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</si>
  <si>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</si>
  <si>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</si>
  <si>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</si>
  <si>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</si>
  <si>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</si>
  <si>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</si>
  <si>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</si>
  <si>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</si>
  <si>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</si>
  <si>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</si>
  <si>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</si>
  <si>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</si>
  <si>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</si>
  <si>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</si>
  <si>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</si>
  <si>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</si>
  <si>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</si>
  <si>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</si>
  <si>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</si>
  <si>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</si>
  <si>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</si>
  <si>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</si>
  <si>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</si>
  <si>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</si>
  <si>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</si>
  <si>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</si>
  <si>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</si>
  <si>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</si>
  <si>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栗東市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</si>
  <si>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</si>
  <si>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</si>
  <si>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</si>
  <si>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</si>
  <si>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</si>
  <si>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</si>
  <si>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</si>
  <si>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</si>
  <si>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</si>
  <si>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</si>
  <si>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</si>
  <si>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</si>
  <si>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</si>
  <si>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</si>
  <si>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</si>
  <si>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</si>
  <si>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</si>
  <si>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本市農業集落排水事業については、観音寺地区・浅柄野地区の２地区で事業を進めています。①収益的収支比率は１００％前後で推移しており、単年度収支はわずかですが、赤字となっております。
　また、⑤経費回収率、⑥汚水処理原価、⑦施設利用率については、使用料を公共下水道と同一料金で設定していることや、市街化調整区域での事業で受益者についても、少数に限定されていることから、類似団体平均値と大きく差があり、使用料以外の収入で経費を賄っている状態であると考えられます。
　⑧水洗化率については、全国平均を上回っており、受益者の理解と協力により、高い水洗化率となっております。</t>
    <rPh sb="1" eb="3">
      <t>ホンシ</t>
    </rPh>
    <rPh sb="3" eb="9">
      <t>ノウギョウシュウラクハイスイ</t>
    </rPh>
    <rPh sb="9" eb="11">
      <t>ジギョウ</t>
    </rPh>
    <rPh sb="17" eb="20">
      <t>カンオンジ</t>
    </rPh>
    <rPh sb="20" eb="22">
      <t>チク</t>
    </rPh>
    <rPh sb="23" eb="28">
      <t>アサガラノチク</t>
    </rPh>
    <rPh sb="30" eb="32">
      <t>チク</t>
    </rPh>
    <rPh sb="33" eb="35">
      <t>ジギョウ</t>
    </rPh>
    <rPh sb="36" eb="37">
      <t>スス</t>
    </rPh>
    <rPh sb="44" eb="47">
      <t>シュウエキテキ</t>
    </rPh>
    <rPh sb="47" eb="49">
      <t>シュウシ</t>
    </rPh>
    <rPh sb="49" eb="51">
      <t>ヒリツ</t>
    </rPh>
    <rPh sb="56" eb="58">
      <t>ゼンゴ</t>
    </rPh>
    <rPh sb="59" eb="61">
      <t>スイイ</t>
    </rPh>
    <rPh sb="66" eb="69">
      <t>タンネンド</t>
    </rPh>
    <rPh sb="69" eb="71">
      <t>シュウシ</t>
    </rPh>
    <rPh sb="79" eb="81">
      <t>アカジ</t>
    </rPh>
    <rPh sb="96" eb="98">
      <t>ケイヒ</t>
    </rPh>
    <rPh sb="98" eb="100">
      <t>カイシュウ</t>
    </rPh>
    <rPh sb="100" eb="101">
      <t>リツ</t>
    </rPh>
    <rPh sb="103" eb="105">
      <t>オスイ</t>
    </rPh>
    <rPh sb="105" eb="107">
      <t>ショリ</t>
    </rPh>
    <rPh sb="107" eb="109">
      <t>ゲンカ</t>
    </rPh>
    <rPh sb="111" eb="113">
      <t>シセツ</t>
    </rPh>
    <rPh sb="113" eb="115">
      <t>リヨウ</t>
    </rPh>
    <rPh sb="115" eb="116">
      <t>リツ</t>
    </rPh>
    <rPh sb="122" eb="125">
      <t>シヨウリョウ</t>
    </rPh>
    <rPh sb="126" eb="128">
      <t>コウキョウ</t>
    </rPh>
    <rPh sb="128" eb="131">
      <t>ゲスイドウ</t>
    </rPh>
    <rPh sb="132" eb="134">
      <t>ドウイツ</t>
    </rPh>
    <rPh sb="134" eb="136">
      <t>リョウキン</t>
    </rPh>
    <rPh sb="137" eb="139">
      <t>セッテイ</t>
    </rPh>
    <rPh sb="147" eb="150">
      <t>シガイカ</t>
    </rPh>
    <rPh sb="150" eb="152">
      <t>チョウセイ</t>
    </rPh>
    <rPh sb="152" eb="154">
      <t>クイキ</t>
    </rPh>
    <rPh sb="156" eb="158">
      <t>ジギョウ</t>
    </rPh>
    <rPh sb="159" eb="162">
      <t>ジュエキシャ</t>
    </rPh>
    <rPh sb="168" eb="170">
      <t>ショウスウ</t>
    </rPh>
    <rPh sb="171" eb="173">
      <t>ゲンテイ</t>
    </rPh>
    <rPh sb="183" eb="185">
      <t>ルイジ</t>
    </rPh>
    <rPh sb="185" eb="187">
      <t>ダンタイ</t>
    </rPh>
    <rPh sb="187" eb="190">
      <t>ヘイキンチ</t>
    </rPh>
    <rPh sb="191" eb="192">
      <t>オオ</t>
    </rPh>
    <rPh sb="194" eb="195">
      <t>サ</t>
    </rPh>
    <rPh sb="199" eb="201">
      <t>シヨウ</t>
    </rPh>
    <rPh sb="201" eb="202">
      <t>リョウ</t>
    </rPh>
    <rPh sb="202" eb="204">
      <t>イガイ</t>
    </rPh>
    <rPh sb="205" eb="207">
      <t>シュウニュウ</t>
    </rPh>
    <rPh sb="208" eb="210">
      <t>ケイヒ</t>
    </rPh>
    <rPh sb="211" eb="212">
      <t>マカナ</t>
    </rPh>
    <rPh sb="216" eb="218">
      <t>ジョウタイ</t>
    </rPh>
    <rPh sb="222" eb="223">
      <t>カンガ</t>
    </rPh>
    <rPh sb="232" eb="235">
      <t>スイセンカ</t>
    </rPh>
    <rPh sb="235" eb="236">
      <t>リツ</t>
    </rPh>
    <rPh sb="242" eb="244">
      <t>ゼンコク</t>
    </rPh>
    <rPh sb="244" eb="246">
      <t>ヘイキン</t>
    </rPh>
    <rPh sb="247" eb="249">
      <t>ウワマワ</t>
    </rPh>
    <rPh sb="254" eb="257">
      <t>ジュエキシャ</t>
    </rPh>
    <rPh sb="258" eb="260">
      <t>リカイ</t>
    </rPh>
    <rPh sb="261" eb="263">
      <t>キョウリョク</t>
    </rPh>
    <rPh sb="267" eb="268">
      <t>タカ</t>
    </rPh>
    <rPh sb="269" eb="272">
      <t>スイセンカ</t>
    </rPh>
    <rPh sb="272" eb="273">
      <t>リツ</t>
    </rPh>
    <phoneticPr fontId="4"/>
  </si>
  <si>
    <t>　本事業の供用開始は観音寺地区が平成１３年から、浅柄野地区では平成１０年からであり、管渠更新の必要な時期に達しておりません。今後、老朽化の状況に合わせて計画を策定し、更新整備を進めます。</t>
    <rPh sb="1" eb="2">
      <t>ホン</t>
    </rPh>
    <rPh sb="2" eb="4">
      <t>ジギョウ</t>
    </rPh>
    <rPh sb="5" eb="7">
      <t>キョウヨウ</t>
    </rPh>
    <rPh sb="7" eb="9">
      <t>カイシ</t>
    </rPh>
    <rPh sb="10" eb="13">
      <t>カンオンジ</t>
    </rPh>
    <rPh sb="13" eb="15">
      <t>チク</t>
    </rPh>
    <rPh sb="16" eb="18">
      <t>ヘイセイ</t>
    </rPh>
    <rPh sb="20" eb="21">
      <t>ネン</t>
    </rPh>
    <rPh sb="24" eb="29">
      <t>アサガラノチク</t>
    </rPh>
    <rPh sb="31" eb="33">
      <t>ヘイセイ</t>
    </rPh>
    <rPh sb="35" eb="36">
      <t>ネン</t>
    </rPh>
    <rPh sb="42" eb="44">
      <t>カンキョ</t>
    </rPh>
    <rPh sb="44" eb="46">
      <t>コウシン</t>
    </rPh>
    <rPh sb="47" eb="49">
      <t>ヒツヨウ</t>
    </rPh>
    <rPh sb="50" eb="52">
      <t>ジキ</t>
    </rPh>
    <rPh sb="53" eb="54">
      <t>タッ</t>
    </rPh>
    <rPh sb="62" eb="64">
      <t>コンゴ</t>
    </rPh>
    <rPh sb="65" eb="68">
      <t>ロウキュウカ</t>
    </rPh>
    <rPh sb="69" eb="71">
      <t>ジョウキョウ</t>
    </rPh>
    <rPh sb="72" eb="73">
      <t>ア</t>
    </rPh>
    <rPh sb="76" eb="78">
      <t>ケイカク</t>
    </rPh>
    <rPh sb="79" eb="81">
      <t>サクテイ</t>
    </rPh>
    <rPh sb="83" eb="85">
      <t>コウシン</t>
    </rPh>
    <rPh sb="85" eb="87">
      <t>セイビ</t>
    </rPh>
    <rPh sb="88" eb="89">
      <t>スス</t>
    </rPh>
    <phoneticPr fontId="4"/>
  </si>
  <si>
    <t>　当処理区域の２地区は、市街化を抑制すべき市街化調整区域であるため、使用者数の増減は少なく推移し、浅柄野地区においては、公共下水道接続時期の検討を進め、合理的な事業運営を図ります。</t>
    <rPh sb="1" eb="2">
      <t>トウ</t>
    </rPh>
    <rPh sb="2" eb="4">
      <t>ショリ</t>
    </rPh>
    <rPh sb="4" eb="6">
      <t>クイキ</t>
    </rPh>
    <rPh sb="8" eb="10">
      <t>チク</t>
    </rPh>
    <rPh sb="12" eb="15">
      <t>シガイカ</t>
    </rPh>
    <rPh sb="16" eb="18">
      <t>ヨクセイ</t>
    </rPh>
    <rPh sb="21" eb="24">
      <t>シガイカ</t>
    </rPh>
    <rPh sb="24" eb="26">
      <t>チョウセイ</t>
    </rPh>
    <rPh sb="26" eb="28">
      <t>クイキ</t>
    </rPh>
    <rPh sb="34" eb="37">
      <t>シヨウシャ</t>
    </rPh>
    <rPh sb="37" eb="38">
      <t>スウ</t>
    </rPh>
    <rPh sb="39" eb="41">
      <t>ゾウゲン</t>
    </rPh>
    <rPh sb="42" eb="43">
      <t>スク</t>
    </rPh>
    <rPh sb="45" eb="47">
      <t>スイイ</t>
    </rPh>
    <rPh sb="49" eb="54">
      <t>アサガラノチク</t>
    </rPh>
    <rPh sb="60" eb="65">
      <t>コウキョウゲスイドウ</t>
    </rPh>
    <rPh sb="65" eb="67">
      <t>セツゾク</t>
    </rPh>
    <rPh sb="67" eb="69">
      <t>ジキ</t>
    </rPh>
    <rPh sb="70" eb="72">
      <t>ケントウ</t>
    </rPh>
    <rPh sb="73" eb="74">
      <t>スス</t>
    </rPh>
    <rPh sb="76" eb="79">
      <t>ゴウリテキ</t>
    </rPh>
    <rPh sb="80" eb="82">
      <t>ジギョウ</t>
    </rPh>
    <rPh sb="82" eb="84">
      <t>ウンエイ</t>
    </rPh>
    <rPh sb="85" eb="86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</si>
</sst>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D-456D-856E-70612640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D-456D-856E-70612640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16.45</c:v>
                </c:pt>
                <c:pt idx="1">
                  <c:v>17.760000000000002</c:v>
                </c:pt>
                <c:pt idx="2">
                  <c:v>17.11</c:v>
                </c:pt>
                <c:pt idx="3">
                  <c:v>16.45</c:v>
                </c:pt>
                <c:pt idx="4">
                  <c:v>14.47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2F6-8B2D-E8D9CAB6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2F6-8B2D-E8D9CAB6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97.89</c:v>
                </c:pt>
                <c:pt idx="1">
                  <c:v>97.8</c:v>
                </c:pt>
                <c:pt idx="2">
                  <c:v>97.77</c:v>
                </c:pt>
                <c:pt idx="3">
                  <c:v>97.74</c:v>
                </c:pt>
                <c:pt idx="4">
                  <c:v>98.27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7-4CAF-B20A-C6EA9D5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7-4CAF-B20A-C6EA9D5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99.94</c:v>
                </c:pt>
                <c:pt idx="1">
                  <c:v>94.54</c:v>
                </c:pt>
                <c:pt idx="2">
                  <c:v>102.83</c:v>
                </c:pt>
                <c:pt idx="3">
                  <c:v>101.59</c:v>
                </c:pt>
                <c:pt idx="4">
                  <c:v>99.41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F-4D49-9713-7B592CD7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F-4D49-9713-7B592CD7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2-4A23-938F-52D67ACD6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2-4A23-938F-52D67ACD6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F-45EF-83B9-DFF474D5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F-45EF-83B9-DFF474D5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1-46EB-94C0-5635ECB7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1-46EB-94C0-5635ECB7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C-4C65-BDE0-627DF89A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C-4C65-BDE0-627DF89A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90.19</c:v>
                </c:pt>
                <c:pt idx="1">
                  <c:v>75.67</c:v>
                </c:pt>
                <c:pt idx="2">
                  <c:v>68.34</c:v>
                </c:pt>
                <c:pt idx="3">
                  <c:v>63.02</c:v>
                </c:pt>
                <c:pt idx="4">
                  <c:v>58.38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893-A318-3C7167A5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6-4893-A318-3C7167A5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16.62</c:v>
                </c:pt>
                <c:pt idx="1">
                  <c:v>14.86</c:v>
                </c:pt>
                <c:pt idx="2">
                  <c:v>17.059999999999999</c:v>
                </c:pt>
                <c:pt idx="3">
                  <c:v>16.11</c:v>
                </c:pt>
                <c:pt idx="4">
                  <c:v>16.420000000000002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9-45F6-879E-1A465147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9-45F6-879E-1A465147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824.65</c:v>
                </c:pt>
                <c:pt idx="1">
                  <c:v>942.05</c:v>
                </c:pt>
                <c:pt idx="2">
                  <c:v>823.45</c:v>
                </c:pt>
                <c:pt idx="3">
                  <c:v>836.17</c:v>
                </c:pt>
                <c:pt idx="4">
                  <c:v>851.63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D-4D60-90F7-9F96FBAF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D-4D60-90F7-9F96FBAF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6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滋賀県　栗東市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70364</v>
      </c>
      <c r="AM8" s="46"/>
      <c r="AN8" s="46"/>
      <c r="AO8" s="46"/>
      <c r="AP8" s="46"/>
      <c r="AQ8" s="46"/>
      <c r="AR8" s="46"/>
      <c r="AS8" s="46"/>
      <c r="AT8" s="45">
        <f>データ!T6</f>
        <v>52.69</v>
      </c>
      <c r="AU8" s="45"/>
      <c r="AV8" s="45"/>
      <c r="AW8" s="45"/>
      <c r="AX8" s="45"/>
      <c r="AY8" s="45"/>
      <c r="AZ8" s="45"/>
      <c r="BA8" s="45"/>
      <c r="BB8" s="45">
        <f>データ!U6</f>
        <v>1335.43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0.25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2510</v>
      </c>
      <c r="AE10" s="46"/>
      <c r="AF10" s="46"/>
      <c r="AG10" s="46"/>
      <c r="AH10" s="46"/>
      <c r="AI10" s="46"/>
      <c r="AJ10" s="46"/>
      <c r="AK10" s="2"/>
      <c r="AL10" s="46">
        <f>データ!V6</f>
        <v>173</v>
      </c>
      <c r="AM10" s="46"/>
      <c r="AN10" s="46"/>
      <c r="AO10" s="46"/>
      <c r="AP10" s="46"/>
      <c r="AQ10" s="46"/>
      <c r="AR10" s="46"/>
      <c r="AS10" s="46"/>
      <c r="AT10" s="45">
        <f>データ!W6</f>
        <v>0.26</v>
      </c>
      <c r="AU10" s="45"/>
      <c r="AV10" s="45"/>
      <c r="AW10" s="45"/>
      <c r="AX10" s="45"/>
      <c r="AY10" s="45"/>
      <c r="AZ10" s="45"/>
      <c r="BA10" s="45"/>
      <c r="BB10" s="45">
        <f>データ!X6</f>
        <v>665.38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F/cV9CL4GomIbZ2QwSYUDvvKYV027+o3RAFS0KTqusn++UvXqs9FUJ18KoFSCWDEwkmk/vRfZYhQ+aCZlC8P1A==" saltValue="qVhswZrwI0nDhvBKAXqx6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252085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滋賀県　栗東市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0.25</v>
      </c>
      <c r="Q6" s="20">
        <f t="shared" si="3"/>
        <v>100</v>
      </c>
      <c r="R6" s="20">
        <f t="shared" si="3"/>
        <v>2510</v>
      </c>
      <c r="S6" s="20">
        <f t="shared" si="3"/>
        <v>70364</v>
      </c>
      <c r="T6" s="20">
        <f t="shared" si="3"/>
        <v>52.69</v>
      </c>
      <c r="U6" s="20">
        <f t="shared" si="3"/>
        <v>1335.43</v>
      </c>
      <c r="V6" s="20">
        <f t="shared" si="3"/>
        <v>173</v>
      </c>
      <c r="W6" s="20">
        <f t="shared" si="3"/>
        <v>0.26</v>
      </c>
      <c r="X6" s="20">
        <f t="shared" si="3"/>
        <v>665.38</v>
      </c>
      <c r="Y6" s="21">
        <f>IF(Y7="",NA(),Y7)</f>
        <v>99.94</v>
      </c>
      <c r="Z6" s="21">
        <f t="shared" ref="Z6:AH6" si="4">IF(Z7="",NA(),Z7)</f>
        <v>94.54</v>
      </c>
      <c r="AA6" s="21">
        <f t="shared" si="4"/>
        <v>102.83</v>
      </c>
      <c r="AB6" s="21">
        <f t="shared" si="4"/>
        <v>101.59</v>
      </c>
      <c r="AC6" s="21">
        <f t="shared" si="4"/>
        <v>99.41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90.19</v>
      </c>
      <c r="BG6" s="21">
        <f t="shared" ref="BG6:BO6" si="7">IF(BG7="",NA(),BG7)</f>
        <v>75.67</v>
      </c>
      <c r="BH6" s="21">
        <f t="shared" si="7"/>
        <v>68.34</v>
      </c>
      <c r="BI6" s="21">
        <f t="shared" si="7"/>
        <v>63.02</v>
      </c>
      <c r="BJ6" s="21">
        <f t="shared" si="7"/>
        <v>58.38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16.62</v>
      </c>
      <c r="BR6" s="21">
        <f t="shared" ref="BR6:BZ6" si="8">IF(BR7="",NA(),BR7)</f>
        <v>14.86</v>
      </c>
      <c r="BS6" s="21">
        <f t="shared" si="8"/>
        <v>17.059999999999999</v>
      </c>
      <c r="BT6" s="21">
        <f t="shared" si="8"/>
        <v>16.11</v>
      </c>
      <c r="BU6" s="21">
        <f t="shared" si="8"/>
        <v>16.420000000000002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824.65</v>
      </c>
      <c r="CC6" s="21">
        <f t="shared" ref="CC6:CK6" si="9">IF(CC7="",NA(),CC7)</f>
        <v>942.05</v>
      </c>
      <c r="CD6" s="21">
        <f t="shared" si="9"/>
        <v>823.45</v>
      </c>
      <c r="CE6" s="21">
        <f t="shared" si="9"/>
        <v>836.17</v>
      </c>
      <c r="CF6" s="21">
        <f t="shared" si="9"/>
        <v>851.63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16.45</v>
      </c>
      <c r="CN6" s="21">
        <f t="shared" ref="CN6:CV6" si="10">IF(CN7="",NA(),CN7)</f>
        <v>17.760000000000002</v>
      </c>
      <c r="CO6" s="21">
        <f t="shared" si="10"/>
        <v>17.11</v>
      </c>
      <c r="CP6" s="21">
        <f t="shared" si="10"/>
        <v>16.45</v>
      </c>
      <c r="CQ6" s="21">
        <f t="shared" si="10"/>
        <v>14.47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97.89</v>
      </c>
      <c r="CY6" s="21">
        <f t="shared" ref="CY6:DG6" si="11">IF(CY7="",NA(),CY7)</f>
        <v>97.8</v>
      </c>
      <c r="CZ6" s="21">
        <f t="shared" si="11"/>
        <v>97.77</v>
      </c>
      <c r="DA6" s="21">
        <f t="shared" si="11"/>
        <v>97.74</v>
      </c>
      <c r="DB6" s="21">
        <f t="shared" si="11"/>
        <v>98.27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252085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0.25</v>
      </c>
      <c r="Q7" s="24">
        <v>100</v>
      </c>
      <c r="R7" s="24">
        <v>2510</v>
      </c>
      <c r="S7" s="24">
        <v>70364</v>
      </c>
      <c r="T7" s="24">
        <v>52.69</v>
      </c>
      <c r="U7" s="24">
        <v>1335.43</v>
      </c>
      <c r="V7" s="24">
        <v>173</v>
      </c>
      <c r="W7" s="24">
        <v>0.26</v>
      </c>
      <c r="X7" s="24">
        <v>665.38</v>
      </c>
      <c r="Y7" s="24">
        <v>99.94</v>
      </c>
      <c r="Z7" s="24">
        <v>94.54</v>
      </c>
      <c r="AA7" s="24">
        <v>102.83</v>
      </c>
      <c r="AB7" s="24">
        <v>101.59</v>
      </c>
      <c r="AC7" s="24">
        <v>99.41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90.19</v>
      </c>
      <c r="BG7" s="24">
        <v>75.67</v>
      </c>
      <c r="BH7" s="24">
        <v>68.34</v>
      </c>
      <c r="BI7" s="24">
        <v>63.02</v>
      </c>
      <c r="BJ7" s="24">
        <v>58.38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16.62</v>
      </c>
      <c r="BR7" s="24">
        <v>14.86</v>
      </c>
      <c r="BS7" s="24">
        <v>17.059999999999999</v>
      </c>
      <c r="BT7" s="24">
        <v>16.11</v>
      </c>
      <c r="BU7" s="24">
        <v>16.420000000000002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824.65</v>
      </c>
      <c r="CC7" s="24">
        <v>942.05</v>
      </c>
      <c r="CD7" s="24">
        <v>823.45</v>
      </c>
      <c r="CE7" s="24">
        <v>836.17</v>
      </c>
      <c r="CF7" s="24">
        <v>851.63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16.45</v>
      </c>
      <c r="CN7" s="24">
        <v>17.760000000000002</v>
      </c>
      <c r="CO7" s="24">
        <v>17.11</v>
      </c>
      <c r="CP7" s="24">
        <v>16.45</v>
      </c>
      <c r="CQ7" s="24">
        <v>14.47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97.89</v>
      </c>
      <c r="CY7" s="24">
        <v>97.8</v>
      </c>
      <c r="CZ7" s="24">
        <v>97.77</v>
      </c>
      <c r="DA7" s="24">
        <v>97.74</v>
      </c>
      <c r="DB7" s="24">
        <v>98.27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津田　直人</cp:lastModifiedBy>
  <cp:lastPrinted>2023-01-20T00:48:42Z</cp:lastPrinted>
  <dcterms:created xsi:type="dcterms:W3CDTF">2022-12-01T01:58:34Z</dcterms:created>
  <dcterms:modified xsi:type="dcterms:W3CDTF">2023-01-20T00:48:48Z</dcterms:modified>
  <cp:category/>
</cp:coreProperties>
</file>