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712\草津市\上下水道総務課\N経営\30 経営分析\公営企業経営留意・経営分析\★経営分析★\R3\"/>
    </mc:Choice>
  </mc:AlternateContent>
  <workbookProtection workbookAlgorithmName="SHA-512" workbookHashValue="jxCVSWJY+0tioZgv+Gmv1wBltdebWP6qvzRyYBmJU+UuaEF2HXGNhgcPC0Dz6sl97/olJvRL2x5vz7YIbS0JoA==" workbookSaltValue="ts4aGHu01kXl+qxwOqMeh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<sst xmlns="http://schemas.openxmlformats.org/spreadsheetml/2006/main" count="235" uniqueCount="115">
  <si>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</si>
  <si>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</si>
  <si>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</si>
  <si>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</si>
  <si>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</si>
  <si>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</si>
  <si>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</si>
  <si>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</si>
  <si>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</si>
  <si>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</si>
  <si>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</si>
  <si>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</si>
  <si>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</si>
  <si>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</si>
  <si>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</si>
  <si>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</si>
  <si>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</si>
  <si>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</si>
  <si>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</si>
  <si>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</si>
  <si>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</si>
  <si>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</si>
  <si>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</si>
  <si>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</si>
  <si>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</si>
  <si>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</si>
  <si>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</si>
  <si>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</si>
  <si>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</si>
  <si>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</si>
  <si>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</si>
  <si>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</si>
  <si>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</si>
  <si>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</si>
  <si>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</si>
  <si>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</si>
  <si>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</si>
  <si>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</si>
  <si>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</si>
  <si>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</si>
  <si>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</si>
  <si>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</si>
  <si>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</si>
  <si>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</si>
  <si>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</si>
  <si>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</si>
  <si>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</si>
  <si>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</si>
  <si>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</si>
  <si>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</si>
  <si>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</si>
  <si>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</si>
  <si>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</si>
  <si>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</si>
  <si>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</si>
  <si>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</si>
  <si>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</si>
  <si>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</si>
  <si>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</si>
  <si>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</si>
  <si>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</si>
  <si>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</si>
  <si>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</si>
  <si>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</si>
  <si>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</si>
  <si>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</si>
  <si>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</si>
  <si>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</si>
  <si>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</si>
  <si>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</si>
  <si>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</si>
  <si>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</si>
  <si>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</si>
  <si>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</si>
  <si>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</si>
  <si>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</si>
  <si>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</si>
  <si>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</si>
  <si>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</si>
  <si>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</si>
  <si>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</si>
  <si>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</si>
  <si>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</si>
  <si>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</si>
  <si>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</si>
  <si>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</si>
  <si>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</si>
  <si>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</si>
  <si>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</si>
  <si>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</si>
  <si>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</si>
  <si>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</si>
  <si>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</si>
  <si>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</si>
  <si>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</si>
  <si>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</si>
  <si>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</si>
  <si>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</si>
  <si>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</si>
  <si>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</si>
  <si>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</si>
  <si>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</si>
  <si>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</si>
  <si>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</si>
  <si>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</si>
  <si>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</si>
  <si>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</si>
  <si>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</si>
  <si>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</si>
  <si>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</si>
  <si>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</si>
  <si>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</si>
  <si>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①単年度の経常的な収支の比率を表す経常収支比率は、100％を下回っており、赤字となっていますが、特定環境保全公共下水道事業は公共下水道事業と合わせて運営しており、全体では黒字となります。
②累積欠損金比率は改善し、類似団体平均値を下回りました。
③短期的な債務に対する支払能力を表す流動比率は100％を上回っています。農業集落排水事業接続に伴う償却資産増加により減価償却費が増加し、現金預金の比重が増えて改善したものです。
④企業債残高対事業規模比率は、類似団体平均値を下回ります。今後は年々さらに減少していく見込みです。
⑤費用に対する下水道使用料収入の割合を示す経費回収率は、100％を下回る状況となっています。
⑥有収水量１㎥あたりの費用を表す汚水処理原価は類似団体平均値を下回っており、効率的な運営が行えている状況です。
⑦汚水処理を行う流域下水道の施設利用率は、平成30年度から滋賀県で算出されているため、平成30年度分以降の記載はありません。
⑧水洗化率は、類似団体平均値を上回っており、管渠を含めた施設の効率的な利用ができている状況です。</t>
    <phoneticPr fontId="4"/>
  </si>
  <si>
    <t xml:space="preserve">①施設全体の減価償却の状況が、平均を大きく下回っているのは、平成26年度より法適用へ移行した際に、資産価値を経過年数分減じて評価し計上し直したうえで減価償却を行ったことが要因と考えられます。
②③本市で最も古い管渠の経過年数は50年であり、標準的耐用年数である50年は超えておらず、当該年度で更新改善を実施した管はありません。今後は老朽化の進行にあわせて対応していく予定です。
</t>
    <rPh sb="134" eb="135">
      <t>コ</t>
    </rPh>
    <phoneticPr fontId="4"/>
  </si>
  <si>
    <t>　特定環境保全公共下水道事業としての下水道事業は、琵琶湖の環境保全を目的に市街化調整区域の下水道整備を行ってきましたが、市街化区域を中心に整備を行う公共下水道事業と合わせて運営を行っています。
　近年では、人口は増加しているものの、節水意識の浸透や節水機器の普及により、使用料収入は伸び悩んでいる傾向にあります。
　今後も、計画的な更新および耐震化をはじめとする災害に強いライフラインの確保に努めるとともに適切な維持管理を行い、汚水処理を行う流域下水道と連携しながら、引き続き、健全かつ効率的な経営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</si>
</sst>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6A-4D9F-B059-AA04EA5518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7F6A-4D9F-B059-AA04EA5518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91.44</c:v>
                </c:pt>
                <c:pt idx="1">
                  <c:v>0</c:v>
                </c:pt>
                <c:pt idx="2">
                  <c:v>0</c:v>
                </c:pt>
                <c:pt idx="3">
                  <c:v>0</c:v>
                </c:pt>
                <c:pt idx="4">
                  <c:v>0</c:v>
                </c:pt>
              </c:numCache>
            </c:numRef>
          </c:val>
          <c:extLst>
            <c:ext xmlns:c16="http://schemas.microsoft.com/office/drawing/2014/chart" uri="{C3380CC4-5D6E-409C-BE32-E72D297353CC}">
              <c16:uniqueId val="{00000000-0799-4777-9847-157F7ED28A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0799-4777-9847-157F7ED28A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95.26</c:v>
                </c:pt>
                <c:pt idx="1">
                  <c:v>95.57</c:v>
                </c:pt>
                <c:pt idx="2">
                  <c:v>95.9</c:v>
                </c:pt>
                <c:pt idx="3">
                  <c:v>97.13</c:v>
                </c:pt>
                <c:pt idx="4">
                  <c:v>97.21</c:v>
                </c:pt>
              </c:numCache>
            </c:numRef>
          </c:val>
          <c:extLst>
            <c:ext xmlns:c16="http://schemas.microsoft.com/office/drawing/2014/chart" uri="{C3380CC4-5D6E-409C-BE32-E72D297353CC}">
              <c16:uniqueId val="{00000000-35CD-4194-953B-0BB5A86552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35CD-4194-953B-0BB5A86552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101.51</c:v>
                </c:pt>
                <c:pt idx="1">
                  <c:v>96.49</c:v>
                </c:pt>
                <c:pt idx="2">
                  <c:v>94.22</c:v>
                </c:pt>
                <c:pt idx="3">
                  <c:v>96.48</c:v>
                </c:pt>
                <c:pt idx="4">
                  <c:v>95.74</c:v>
                </c:pt>
              </c:numCache>
            </c:numRef>
          </c:val>
          <c:extLst>
            <c:ext xmlns:c16="http://schemas.microsoft.com/office/drawing/2014/chart" uri="{C3380CC4-5D6E-409C-BE32-E72D297353CC}">
              <c16:uniqueId val="{00000000-9BBF-4154-91B9-B5358C89AD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103.61</c:v>
                </c:pt>
                <c:pt idx="1">
                  <c:v>102.95</c:v>
                </c:pt>
                <c:pt idx="2">
                  <c:v>103.34</c:v>
                </c:pt>
                <c:pt idx="3">
                  <c:v>102.7</c:v>
                </c:pt>
                <c:pt idx="4">
                  <c:v>104.11</c:v>
                </c:pt>
              </c:numCache>
            </c:numRef>
          </c:val>
          <c:smooth val="0"/>
          <c:extLst>
            <c:ext xmlns:c16="http://schemas.microsoft.com/office/drawing/2014/chart" uri="{C3380CC4-5D6E-409C-BE32-E72D297353CC}">
              <c16:uniqueId val="{00000001-9BBF-4154-91B9-B5358C89AD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10.8</c:v>
                </c:pt>
                <c:pt idx="1">
                  <c:v>13.43</c:v>
                </c:pt>
                <c:pt idx="2">
                  <c:v>13.49</c:v>
                </c:pt>
                <c:pt idx="3">
                  <c:v>15.8</c:v>
                </c:pt>
                <c:pt idx="4">
                  <c:v>18.11</c:v>
                </c:pt>
              </c:numCache>
            </c:numRef>
          </c:val>
          <c:extLst>
            <c:ext xmlns:c16="http://schemas.microsoft.com/office/drawing/2014/chart" uri="{C3380CC4-5D6E-409C-BE32-E72D297353CC}">
              <c16:uniqueId val="{00000000-F32E-40D4-A05F-0A1F82A14C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28.59</c:v>
                </c:pt>
                <c:pt idx="1">
                  <c:v>26.56</c:v>
                </c:pt>
                <c:pt idx="2">
                  <c:v>27.82</c:v>
                </c:pt>
                <c:pt idx="3">
                  <c:v>29.24</c:v>
                </c:pt>
                <c:pt idx="4">
                  <c:v>31.73</c:v>
                </c:pt>
              </c:numCache>
            </c:numRef>
          </c:val>
          <c:smooth val="0"/>
          <c:extLst>
            <c:ext xmlns:c16="http://schemas.microsoft.com/office/drawing/2014/chart" uri="{C3380CC4-5D6E-409C-BE32-E72D297353CC}">
              <c16:uniqueId val="{00000001-F32E-40D4-A05F-0A1F82A14C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D8-4504-BB02-02784D0EE7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FD8-4504-BB02-02784D0EE7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12.9</c:v>
                </c:pt>
                <c:pt idx="1">
                  <c:v>21.48</c:v>
                </c:pt>
                <c:pt idx="2">
                  <c:v>32.590000000000003</c:v>
                </c:pt>
                <c:pt idx="3">
                  <c:v>9.81</c:v>
                </c:pt>
                <c:pt idx="4">
                  <c:v>2.12</c:v>
                </c:pt>
              </c:numCache>
            </c:numRef>
          </c:val>
          <c:extLst>
            <c:ext xmlns:c16="http://schemas.microsoft.com/office/drawing/2014/chart" uri="{C3380CC4-5D6E-409C-BE32-E72D297353CC}">
              <c16:uniqueId val="{00000000-3243-4C26-9BDA-B98089ABC5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80.63</c:v>
                </c:pt>
                <c:pt idx="1">
                  <c:v>27.02</c:v>
                </c:pt>
                <c:pt idx="2">
                  <c:v>29.74</c:v>
                </c:pt>
                <c:pt idx="3">
                  <c:v>48.2</c:v>
                </c:pt>
                <c:pt idx="4">
                  <c:v>46.91</c:v>
                </c:pt>
              </c:numCache>
            </c:numRef>
          </c:val>
          <c:smooth val="0"/>
          <c:extLst>
            <c:ext xmlns:c16="http://schemas.microsoft.com/office/drawing/2014/chart" uri="{C3380CC4-5D6E-409C-BE32-E72D297353CC}">
              <c16:uniqueId val="{00000001-3243-4C26-9BDA-B98089ABC5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31.71</c:v>
                </c:pt>
                <c:pt idx="1">
                  <c:v>6.14</c:v>
                </c:pt>
                <c:pt idx="2">
                  <c:v>78.97</c:v>
                </c:pt>
                <c:pt idx="3">
                  <c:v>189.02</c:v>
                </c:pt>
                <c:pt idx="4">
                  <c:v>220.22</c:v>
                </c:pt>
              </c:numCache>
            </c:numRef>
          </c:val>
          <c:extLst>
            <c:ext xmlns:c16="http://schemas.microsoft.com/office/drawing/2014/chart" uri="{C3380CC4-5D6E-409C-BE32-E72D297353CC}">
              <c16:uniqueId val="{00000000-87AE-4D08-A699-E3E8D1FC60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70.92</c:v>
                </c:pt>
                <c:pt idx="1">
                  <c:v>60.67</c:v>
                </c:pt>
                <c:pt idx="2">
                  <c:v>53.44</c:v>
                </c:pt>
                <c:pt idx="3">
                  <c:v>46.85</c:v>
                </c:pt>
                <c:pt idx="4">
                  <c:v>44.35</c:v>
                </c:pt>
              </c:numCache>
            </c:numRef>
          </c:val>
          <c:smooth val="0"/>
          <c:extLst>
            <c:ext xmlns:c16="http://schemas.microsoft.com/office/drawing/2014/chart" uri="{C3380CC4-5D6E-409C-BE32-E72D297353CC}">
              <c16:uniqueId val="{00000001-87AE-4D08-A699-E3E8D1FC60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982.7</c:v>
                </c:pt>
                <c:pt idx="1">
                  <c:v>971.59</c:v>
                </c:pt>
                <c:pt idx="2">
                  <c:v>976.93</c:v>
                </c:pt>
                <c:pt idx="3">
                  <c:v>960.4</c:v>
                </c:pt>
                <c:pt idx="4">
                  <c:v>760.03</c:v>
                </c:pt>
              </c:numCache>
            </c:numRef>
          </c:val>
          <c:extLst>
            <c:ext xmlns:c16="http://schemas.microsoft.com/office/drawing/2014/chart" uri="{C3380CC4-5D6E-409C-BE32-E72D297353CC}">
              <c16:uniqueId val="{00000000-3E39-49B0-B3BD-51EDBBC732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3E39-49B0-B3BD-51EDBBC732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87.79</c:v>
                </c:pt>
                <c:pt idx="1">
                  <c:v>86.68</c:v>
                </c:pt>
                <c:pt idx="2">
                  <c:v>83.82</c:v>
                </c:pt>
                <c:pt idx="3">
                  <c:v>65.02</c:v>
                </c:pt>
                <c:pt idx="4">
                  <c:v>84.6</c:v>
                </c:pt>
              </c:numCache>
            </c:numRef>
          </c:val>
          <c:extLst>
            <c:ext xmlns:c16="http://schemas.microsoft.com/office/drawing/2014/chart" uri="{C3380CC4-5D6E-409C-BE32-E72D297353CC}">
              <c16:uniqueId val="{00000000-11D6-4862-B5A6-6E0164BB2A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11D6-4862-B5A6-6E0164BB2A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149.66</c:v>
                </c:pt>
                <c:pt idx="1">
                  <c:v>151.94</c:v>
                </c:pt>
                <c:pt idx="2">
                  <c:v>156.88999999999999</c:v>
                </c:pt>
                <c:pt idx="3">
                  <c:v>175.46</c:v>
                </c:pt>
                <c:pt idx="4">
                  <c:v>153.88999999999999</c:v>
                </c:pt>
              </c:numCache>
            </c:numRef>
          </c:val>
          <c:extLst>
            <c:ext xmlns:c16="http://schemas.microsoft.com/office/drawing/2014/chart" uri="{C3380CC4-5D6E-409C-BE32-E72D297353CC}">
              <c16:uniqueId val="{00000000-BF3F-4E31-9C94-70B5E88F292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BF3F-4E31-9C94-70B5E88F292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37"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滋賀県　草津市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137268</v>
      </c>
      <c r="AM8" s="46"/>
      <c r="AN8" s="46"/>
      <c r="AO8" s="46"/>
      <c r="AP8" s="46"/>
      <c r="AQ8" s="46"/>
      <c r="AR8" s="46"/>
      <c r="AS8" s="46"/>
      <c r="AT8" s="45">
        <f>データ!T6</f>
        <v>67.819999999999993</v>
      </c>
      <c r="AU8" s="45"/>
      <c r="AV8" s="45"/>
      <c r="AW8" s="45"/>
      <c r="AX8" s="45"/>
      <c r="AY8" s="45"/>
      <c r="AZ8" s="45"/>
      <c r="BA8" s="45"/>
      <c r="BB8" s="45">
        <f>データ!U6</f>
        <v>2024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59.32</v>
      </c>
      <c r="J10" s="45"/>
      <c r="K10" s="45"/>
      <c r="L10" s="45"/>
      <c r="M10" s="45"/>
      <c r="N10" s="45"/>
      <c r="O10" s="45"/>
      <c r="P10" s="45">
        <f>データ!P6</f>
        <v>17.05</v>
      </c>
      <c r="Q10" s="45"/>
      <c r="R10" s="45"/>
      <c r="S10" s="45"/>
      <c r="T10" s="45"/>
      <c r="U10" s="45"/>
      <c r="V10" s="45"/>
      <c r="W10" s="45">
        <f>データ!Q6</f>
        <v>84.63</v>
      </c>
      <c r="X10" s="45"/>
      <c r="Y10" s="45"/>
      <c r="Z10" s="45"/>
      <c r="AA10" s="45"/>
      <c r="AB10" s="45"/>
      <c r="AC10" s="45"/>
      <c r="AD10" s="46">
        <f>データ!R6</f>
        <v>2530</v>
      </c>
      <c r="AE10" s="46"/>
      <c r="AF10" s="46"/>
      <c r="AG10" s="46"/>
      <c r="AH10" s="46"/>
      <c r="AI10" s="46"/>
      <c r="AJ10" s="46"/>
      <c r="AK10" s="2"/>
      <c r="AL10" s="46">
        <f>データ!V6</f>
        <v>23420</v>
      </c>
      <c r="AM10" s="46"/>
      <c r="AN10" s="46"/>
      <c r="AO10" s="46"/>
      <c r="AP10" s="46"/>
      <c r="AQ10" s="46"/>
      <c r="AR10" s="46"/>
      <c r="AS10" s="46"/>
      <c r="AT10" s="45">
        <f>データ!W6</f>
        <v>7.84</v>
      </c>
      <c r="AU10" s="45"/>
      <c r="AV10" s="45"/>
      <c r="AW10" s="45"/>
      <c r="AX10" s="45"/>
      <c r="AY10" s="45"/>
      <c r="AZ10" s="45"/>
      <c r="BA10" s="45"/>
      <c r="BB10" s="45">
        <f>データ!X6</f>
        <v>2987.24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112</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hPGPhjmIHyFr8JsEvG8VOPj8UvnsoGZ+a6OgEaKGbFPx2okEeCK62sKjBSZHvjEPnZa0ferd7qrTBSB6IG9Guw==" saltValue="32KrekIhQ72RY6qDRQvc0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252069</v>
      </c>
      <c r="D6" s="19">
        <f t="shared" si="3"/>
        <v>46</v>
      </c>
      <c r="E6" s="19">
        <f t="shared" si="3"/>
        <v>17</v>
      </c>
      <c r="F6" s="19">
        <f t="shared" si="3"/>
        <v>4</v>
      </c>
      <c r="G6" s="19">
        <f t="shared" si="3"/>
        <v>0</v>
      </c>
      <c r="H6" s="19" t="str">
        <f t="shared" si="3"/>
        <v>滋賀県　草津市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59.32</v>
      </c>
      <c r="P6" s="20">
        <f t="shared" si="3"/>
        <v>17.05</v>
      </c>
      <c r="Q6" s="20">
        <f t="shared" si="3"/>
        <v>84.63</v>
      </c>
      <c r="R6" s="20">
        <f t="shared" si="3"/>
        <v>2530</v>
      </c>
      <c r="S6" s="20">
        <f t="shared" si="3"/>
        <v>137268</v>
      </c>
      <c r="T6" s="20">
        <f t="shared" si="3"/>
        <v>67.819999999999993</v>
      </c>
      <c r="U6" s="20">
        <f t="shared" si="3"/>
        <v>2024</v>
      </c>
      <c r="V6" s="20">
        <f t="shared" si="3"/>
        <v>23420</v>
      </c>
      <c r="W6" s="20">
        <f t="shared" si="3"/>
        <v>7.84</v>
      </c>
      <c r="X6" s="20">
        <f t="shared" si="3"/>
        <v>2987.24</v>
      </c>
      <c r="Y6" s="21">
        <f>IF(Y7="",NA(),Y7)</f>
        <v>101.51</v>
      </c>
      <c r="Z6" s="21">
        <f t="shared" ref="Z6:AH6" si="4">IF(Z7="",NA(),Z7)</f>
        <v>96.49</v>
      </c>
      <c r="AA6" s="21">
        <f t="shared" si="4"/>
        <v>94.22</v>
      </c>
      <c r="AB6" s="21">
        <f t="shared" si="4"/>
        <v>96.48</v>
      </c>
      <c r="AC6" s="21">
        <f t="shared" si="4"/>
        <v>95.74</v>
      </c>
      <c r="AD6" s="21">
        <f t="shared" si="4"/>
        <v>103.61</v>
      </c>
      <c r="AE6" s="21">
        <f t="shared" si="4"/>
        <v>102.95</v>
      </c>
      <c r="AF6" s="21">
        <f t="shared" si="4"/>
        <v>103.34</v>
      </c>
      <c r="AG6" s="21">
        <f t="shared" si="4"/>
        <v>102.7</v>
      </c>
      <c r="AH6" s="21">
        <f t="shared" si="4"/>
        <v>104.11</v>
      </c>
      <c r="AI6" s="20" t="str">
        <f>IF(AI7="","",IF(AI7="-","【-】","【"&amp;SUBSTITUTE(TEXT(AI7,"#,##0.00"),"-","△")&amp;"】"))</f>
        <v>【105.35】</v>
      </c>
      <c r="AJ6" s="21">
        <f>IF(AJ7="",NA(),AJ7)</f>
        <v>12.9</v>
      </c>
      <c r="AK6" s="21">
        <f t="shared" ref="AK6:AS6" si="5">IF(AK7="",NA(),AK7)</f>
        <v>21.48</v>
      </c>
      <c r="AL6" s="21">
        <f t="shared" si="5"/>
        <v>32.590000000000003</v>
      </c>
      <c r="AM6" s="21">
        <f t="shared" si="5"/>
        <v>9.81</v>
      </c>
      <c r="AN6" s="21">
        <f t="shared" si="5"/>
        <v>2.12</v>
      </c>
      <c r="AO6" s="21">
        <f t="shared" si="5"/>
        <v>80.63</v>
      </c>
      <c r="AP6" s="21">
        <f t="shared" si="5"/>
        <v>27.02</v>
      </c>
      <c r="AQ6" s="21">
        <f t="shared" si="5"/>
        <v>29.74</v>
      </c>
      <c r="AR6" s="21">
        <f t="shared" si="5"/>
        <v>48.2</v>
      </c>
      <c r="AS6" s="21">
        <f t="shared" si="5"/>
        <v>46.91</v>
      </c>
      <c r="AT6" s="20" t="str">
        <f>IF(AT7="","",IF(AT7="-","【-】","【"&amp;SUBSTITUTE(TEXT(AT7,"#,##0.00"),"-","△")&amp;"】"))</f>
        <v>【63.89】</v>
      </c>
      <c r="AU6" s="21">
        <f>IF(AU7="",NA(),AU7)</f>
        <v>31.71</v>
      </c>
      <c r="AV6" s="21">
        <f t="shared" ref="AV6:BD6" si="6">IF(AV7="",NA(),AV7)</f>
        <v>6.14</v>
      </c>
      <c r="AW6" s="21">
        <f t="shared" si="6"/>
        <v>78.97</v>
      </c>
      <c r="AX6" s="21">
        <f t="shared" si="6"/>
        <v>189.02</v>
      </c>
      <c r="AY6" s="21">
        <f t="shared" si="6"/>
        <v>220.22</v>
      </c>
      <c r="AZ6" s="21">
        <f t="shared" si="6"/>
        <v>70.92</v>
      </c>
      <c r="BA6" s="21">
        <f t="shared" si="6"/>
        <v>60.67</v>
      </c>
      <c r="BB6" s="21">
        <f t="shared" si="6"/>
        <v>53.44</v>
      </c>
      <c r="BC6" s="21">
        <f t="shared" si="6"/>
        <v>46.85</v>
      </c>
      <c r="BD6" s="21">
        <f t="shared" si="6"/>
        <v>44.35</v>
      </c>
      <c r="BE6" s="20" t="str">
        <f>IF(BE7="","",IF(BE7="-","【-】","【"&amp;SUBSTITUTE(TEXT(BE7,"#,##0.00"),"-","△")&amp;"】"))</f>
        <v>【44.07】</v>
      </c>
      <c r="BF6" s="21">
        <f>IF(BF7="",NA(),BF7)</f>
        <v>982.7</v>
      </c>
      <c r="BG6" s="21">
        <f t="shared" ref="BG6:BO6" si="7">IF(BG7="",NA(),BG7)</f>
        <v>971.59</v>
      </c>
      <c r="BH6" s="21">
        <f t="shared" si="7"/>
        <v>976.93</v>
      </c>
      <c r="BI6" s="21">
        <f t="shared" si="7"/>
        <v>960.4</v>
      </c>
      <c r="BJ6" s="21">
        <f t="shared" si="7"/>
        <v>760.03</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87.79</v>
      </c>
      <c r="BR6" s="21">
        <f t="shared" ref="BR6:BZ6" si="8">IF(BR7="",NA(),BR7)</f>
        <v>86.68</v>
      </c>
      <c r="BS6" s="21">
        <f t="shared" si="8"/>
        <v>83.82</v>
      </c>
      <c r="BT6" s="21">
        <f t="shared" si="8"/>
        <v>65.02</v>
      </c>
      <c r="BU6" s="21">
        <f t="shared" si="8"/>
        <v>84.6</v>
      </c>
      <c r="BV6" s="21">
        <f t="shared" si="8"/>
        <v>88.16</v>
      </c>
      <c r="BW6" s="21">
        <f t="shared" si="8"/>
        <v>87.03</v>
      </c>
      <c r="BX6" s="21">
        <f t="shared" si="8"/>
        <v>84.3</v>
      </c>
      <c r="BY6" s="21">
        <f t="shared" si="8"/>
        <v>82.88</v>
      </c>
      <c r="BZ6" s="21">
        <f t="shared" si="8"/>
        <v>82.53</v>
      </c>
      <c r="CA6" s="20" t="str">
        <f>IF(CA7="","",IF(CA7="-","【-】","【"&amp;SUBSTITUTE(TEXT(CA7,"#,##0.00"),"-","△")&amp;"】"))</f>
        <v>【75.31】</v>
      </c>
      <c r="CB6" s="21">
        <f>IF(CB7="",NA(),CB7)</f>
        <v>149.66</v>
      </c>
      <c r="CC6" s="21">
        <f t="shared" ref="CC6:CK6" si="9">IF(CC7="",NA(),CC7)</f>
        <v>151.94</v>
      </c>
      <c r="CD6" s="21">
        <f t="shared" si="9"/>
        <v>156.88999999999999</v>
      </c>
      <c r="CE6" s="21">
        <f t="shared" si="9"/>
        <v>175.46</v>
      </c>
      <c r="CF6" s="21">
        <f t="shared" si="9"/>
        <v>153.88999999999999</v>
      </c>
      <c r="CG6" s="21">
        <f t="shared" si="9"/>
        <v>173.89</v>
      </c>
      <c r="CH6" s="21">
        <f t="shared" si="9"/>
        <v>177.02</v>
      </c>
      <c r="CI6" s="21">
        <f t="shared" si="9"/>
        <v>185.47</v>
      </c>
      <c r="CJ6" s="21">
        <f t="shared" si="9"/>
        <v>187.76</v>
      </c>
      <c r="CK6" s="21">
        <f t="shared" si="9"/>
        <v>190.48</v>
      </c>
      <c r="CL6" s="20" t="str">
        <f>IF(CL7="","",IF(CL7="-","【-】","【"&amp;SUBSTITUTE(TEXT(CL7,"#,##0.00"),"-","△")&amp;"】"))</f>
        <v>【216.39】</v>
      </c>
      <c r="CM6" s="21">
        <f>IF(CM7="",NA(),CM7)</f>
        <v>91.44</v>
      </c>
      <c r="CN6" s="21" t="str">
        <f t="shared" ref="CN6:CV6" si="10">IF(CN7="",NA(),CN7)</f>
        <v>-</v>
      </c>
      <c r="CO6" s="21" t="str">
        <f t="shared" si="10"/>
        <v>-</v>
      </c>
      <c r="CP6" s="21" t="str">
        <f t="shared" si="10"/>
        <v>-</v>
      </c>
      <c r="CQ6" s="21" t="str">
        <f t="shared" si="10"/>
        <v>-</v>
      </c>
      <c r="CR6" s="21">
        <f t="shared" si="10"/>
        <v>42.38</v>
      </c>
      <c r="CS6" s="21">
        <f t="shared" si="10"/>
        <v>46.17</v>
      </c>
      <c r="CT6" s="21">
        <f t="shared" si="10"/>
        <v>45.68</v>
      </c>
      <c r="CU6" s="21">
        <f t="shared" si="10"/>
        <v>45.87</v>
      </c>
      <c r="CV6" s="21">
        <f t="shared" si="10"/>
        <v>44.24</v>
      </c>
      <c r="CW6" s="20" t="str">
        <f>IF(CW7="","",IF(CW7="-","【-】","【"&amp;SUBSTITUTE(TEXT(CW7,"#,##0.00"),"-","△")&amp;"】"))</f>
        <v>【42.57】</v>
      </c>
      <c r="CX6" s="21">
        <f>IF(CX7="",NA(),CX7)</f>
        <v>95.26</v>
      </c>
      <c r="CY6" s="21">
        <f t="shared" ref="CY6:DG6" si="11">IF(CY7="",NA(),CY7)</f>
        <v>95.57</v>
      </c>
      <c r="CZ6" s="21">
        <f t="shared" si="11"/>
        <v>95.9</v>
      </c>
      <c r="DA6" s="21">
        <f t="shared" si="11"/>
        <v>97.13</v>
      </c>
      <c r="DB6" s="21">
        <f t="shared" si="11"/>
        <v>97.21</v>
      </c>
      <c r="DC6" s="21">
        <f t="shared" si="11"/>
        <v>87.01</v>
      </c>
      <c r="DD6" s="21">
        <f t="shared" si="11"/>
        <v>87.84</v>
      </c>
      <c r="DE6" s="21">
        <f t="shared" si="11"/>
        <v>87.96</v>
      </c>
      <c r="DF6" s="21">
        <f t="shared" si="11"/>
        <v>87.65</v>
      </c>
      <c r="DG6" s="21">
        <f t="shared" si="11"/>
        <v>88.15</v>
      </c>
      <c r="DH6" s="20" t="str">
        <f>IF(DH7="","",IF(DH7="-","【-】","【"&amp;SUBSTITUTE(TEXT(DH7,"#,##0.00"),"-","△")&amp;"】"))</f>
        <v>【85.24】</v>
      </c>
      <c r="DI6" s="21">
        <f>IF(DI7="",NA(),DI7)</f>
        <v>10.8</v>
      </c>
      <c r="DJ6" s="21">
        <f t="shared" ref="DJ6:DR6" si="12">IF(DJ7="",NA(),DJ7)</f>
        <v>13.43</v>
      </c>
      <c r="DK6" s="21">
        <f t="shared" si="12"/>
        <v>13.49</v>
      </c>
      <c r="DL6" s="21">
        <f t="shared" si="12"/>
        <v>15.8</v>
      </c>
      <c r="DM6" s="21">
        <f t="shared" si="12"/>
        <v>18.11</v>
      </c>
      <c r="DN6" s="21">
        <f t="shared" si="12"/>
        <v>28.59</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0.15</v>
      </c>
      <c r="EK6" s="21">
        <f t="shared" si="14"/>
        <v>0.06</v>
      </c>
      <c r="EL6" s="21">
        <f t="shared" si="14"/>
        <v>0.04</v>
      </c>
      <c r="EM6" s="21">
        <f t="shared" si="14"/>
        <v>0.06</v>
      </c>
      <c r="EN6" s="21">
        <f t="shared" si="14"/>
        <v>0.27</v>
      </c>
      <c r="EO6" s="20" t="str">
        <f>IF(EO7="","",IF(EO7="-","【-】","【"&amp;SUBSTITUTE(TEXT(EO7,"#,##0.00"),"-","△")&amp;"】"))</f>
        <v>【0.15】</v>
      </c>
    </row>
    <row r="7" spans="1:148" s="22" customFormat="1" x14ac:dyDescent="0.2">
      <c r="A7" s="14"/>
      <c r="B7" s="23">
        <v>2021</v>
      </c>
      <c r="C7" s="23">
        <v>252069</v>
      </c>
      <c r="D7" s="23">
        <v>46</v>
      </c>
      <c r="E7" s="23">
        <v>17</v>
      </c>
      <c r="F7" s="23">
        <v>4</v>
      </c>
      <c r="G7" s="23">
        <v>0</v>
      </c>
      <c r="H7" s="23" t="s">
        <v>95</v>
      </c>
      <c r="I7" s="23" t="s">
        <v>96</v>
      </c>
      <c r="J7" s="23" t="s">
        <v>97</v>
      </c>
      <c r="K7" s="23" t="s">
        <v>98</v>
      </c>
      <c r="L7" s="23" t="s">
        <v>99</v>
      </c>
      <c r="M7" s="23" t="s">
        <v>100</v>
      </c>
      <c r="N7" s="24" t="s">
        <v>101</v>
      </c>
      <c r="O7" s="24">
        <v>59.32</v>
      </c>
      <c r="P7" s="24">
        <v>17.05</v>
      </c>
      <c r="Q7" s="24">
        <v>84.63</v>
      </c>
      <c r="R7" s="24">
        <v>2530</v>
      </c>
      <c r="S7" s="24">
        <v>137268</v>
      </c>
      <c r="T7" s="24">
        <v>67.819999999999993</v>
      </c>
      <c r="U7" s="24">
        <v>2024</v>
      </c>
      <c r="V7" s="24">
        <v>23420</v>
      </c>
      <c r="W7" s="24">
        <v>7.84</v>
      </c>
      <c r="X7" s="24">
        <v>2987.24</v>
      </c>
      <c r="Y7" s="24">
        <v>101.51</v>
      </c>
      <c r="Z7" s="24">
        <v>96.49</v>
      </c>
      <c r="AA7" s="24">
        <v>94.22</v>
      </c>
      <c r="AB7" s="24">
        <v>96.48</v>
      </c>
      <c r="AC7" s="24">
        <v>95.74</v>
      </c>
      <c r="AD7" s="24">
        <v>103.61</v>
      </c>
      <c r="AE7" s="24">
        <v>102.95</v>
      </c>
      <c r="AF7" s="24">
        <v>103.34</v>
      </c>
      <c r="AG7" s="24">
        <v>102.7</v>
      </c>
      <c r="AH7" s="24">
        <v>104.11</v>
      </c>
      <c r="AI7" s="24">
        <v>105.35</v>
      </c>
      <c r="AJ7" s="24">
        <v>12.9</v>
      </c>
      <c r="AK7" s="24">
        <v>21.48</v>
      </c>
      <c r="AL7" s="24">
        <v>32.590000000000003</v>
      </c>
      <c r="AM7" s="24">
        <v>9.81</v>
      </c>
      <c r="AN7" s="24">
        <v>2.12</v>
      </c>
      <c r="AO7" s="24">
        <v>80.63</v>
      </c>
      <c r="AP7" s="24">
        <v>27.02</v>
      </c>
      <c r="AQ7" s="24">
        <v>29.74</v>
      </c>
      <c r="AR7" s="24">
        <v>48.2</v>
      </c>
      <c r="AS7" s="24">
        <v>46.91</v>
      </c>
      <c r="AT7" s="24">
        <v>63.89</v>
      </c>
      <c r="AU7" s="24">
        <v>31.71</v>
      </c>
      <c r="AV7" s="24">
        <v>6.14</v>
      </c>
      <c r="AW7" s="24">
        <v>78.97</v>
      </c>
      <c r="AX7" s="24">
        <v>189.02</v>
      </c>
      <c r="AY7" s="24">
        <v>220.22</v>
      </c>
      <c r="AZ7" s="24">
        <v>70.92</v>
      </c>
      <c r="BA7" s="24">
        <v>60.67</v>
      </c>
      <c r="BB7" s="24">
        <v>53.44</v>
      </c>
      <c r="BC7" s="24">
        <v>46.85</v>
      </c>
      <c r="BD7" s="24">
        <v>44.35</v>
      </c>
      <c r="BE7" s="24">
        <v>44.07</v>
      </c>
      <c r="BF7" s="24">
        <v>982.7</v>
      </c>
      <c r="BG7" s="24">
        <v>971.59</v>
      </c>
      <c r="BH7" s="24">
        <v>976.93</v>
      </c>
      <c r="BI7" s="24">
        <v>960.4</v>
      </c>
      <c r="BJ7" s="24">
        <v>760.03</v>
      </c>
      <c r="BK7" s="24">
        <v>1144.94</v>
      </c>
      <c r="BL7" s="24">
        <v>1252.71</v>
      </c>
      <c r="BM7" s="24">
        <v>1267.3900000000001</v>
      </c>
      <c r="BN7" s="24">
        <v>1268.6300000000001</v>
      </c>
      <c r="BO7" s="24">
        <v>1283.69</v>
      </c>
      <c r="BP7" s="24">
        <v>1201.79</v>
      </c>
      <c r="BQ7" s="24">
        <v>87.79</v>
      </c>
      <c r="BR7" s="24">
        <v>86.68</v>
      </c>
      <c r="BS7" s="24">
        <v>83.82</v>
      </c>
      <c r="BT7" s="24">
        <v>65.02</v>
      </c>
      <c r="BU7" s="24">
        <v>84.6</v>
      </c>
      <c r="BV7" s="24">
        <v>88.16</v>
      </c>
      <c r="BW7" s="24">
        <v>87.03</v>
      </c>
      <c r="BX7" s="24">
        <v>84.3</v>
      </c>
      <c r="BY7" s="24">
        <v>82.88</v>
      </c>
      <c r="BZ7" s="24">
        <v>82.53</v>
      </c>
      <c r="CA7" s="24">
        <v>75.31</v>
      </c>
      <c r="CB7" s="24">
        <v>149.66</v>
      </c>
      <c r="CC7" s="24">
        <v>151.94</v>
      </c>
      <c r="CD7" s="24">
        <v>156.88999999999999</v>
      </c>
      <c r="CE7" s="24">
        <v>175.46</v>
      </c>
      <c r="CF7" s="24">
        <v>153.88999999999999</v>
      </c>
      <c r="CG7" s="24">
        <v>173.89</v>
      </c>
      <c r="CH7" s="24">
        <v>177.02</v>
      </c>
      <c r="CI7" s="24">
        <v>185.47</v>
      </c>
      <c r="CJ7" s="24">
        <v>187.76</v>
      </c>
      <c r="CK7" s="24">
        <v>190.48</v>
      </c>
      <c r="CL7" s="24">
        <v>216.39</v>
      </c>
      <c r="CM7" s="24">
        <v>91.44</v>
      </c>
      <c r="CN7" s="24" t="s">
        <v>101</v>
      </c>
      <c r="CO7" s="24" t="s">
        <v>101</v>
      </c>
      <c r="CP7" s="24" t="s">
        <v>101</v>
      </c>
      <c r="CQ7" s="24" t="s">
        <v>101</v>
      </c>
      <c r="CR7" s="24">
        <v>42.38</v>
      </c>
      <c r="CS7" s="24">
        <v>46.17</v>
      </c>
      <c r="CT7" s="24">
        <v>45.68</v>
      </c>
      <c r="CU7" s="24">
        <v>45.87</v>
      </c>
      <c r="CV7" s="24">
        <v>44.24</v>
      </c>
      <c r="CW7" s="24">
        <v>42.57</v>
      </c>
      <c r="CX7" s="24">
        <v>95.26</v>
      </c>
      <c r="CY7" s="24">
        <v>95.57</v>
      </c>
      <c r="CZ7" s="24">
        <v>95.9</v>
      </c>
      <c r="DA7" s="24">
        <v>97.13</v>
      </c>
      <c r="DB7" s="24">
        <v>97.21</v>
      </c>
      <c r="DC7" s="24">
        <v>87.01</v>
      </c>
      <c r="DD7" s="24">
        <v>87.84</v>
      </c>
      <c r="DE7" s="24">
        <v>87.96</v>
      </c>
      <c r="DF7" s="24">
        <v>87.65</v>
      </c>
      <c r="DG7" s="24">
        <v>88.15</v>
      </c>
      <c r="DH7" s="24">
        <v>85.24</v>
      </c>
      <c r="DI7" s="24">
        <v>10.8</v>
      </c>
      <c r="DJ7" s="24">
        <v>13.43</v>
      </c>
      <c r="DK7" s="24">
        <v>13.49</v>
      </c>
      <c r="DL7" s="24">
        <v>15.8</v>
      </c>
      <c r="DM7" s="24">
        <v>18.11</v>
      </c>
      <c r="DN7" s="24">
        <v>28.59</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v>
      </c>
      <c r="EF7" s="24">
        <v>0</v>
      </c>
      <c r="EG7" s="24">
        <v>0</v>
      </c>
      <c r="EH7" s="24">
        <v>0</v>
      </c>
      <c r="EI7" s="24">
        <v>0</v>
      </c>
      <c r="EJ7" s="24">
        <v>0.15</v>
      </c>
      <c r="EK7" s="24">
        <v>0.06</v>
      </c>
      <c r="EL7" s="24">
        <v>0.04</v>
      </c>
      <c r="EM7" s="24">
        <v>0.06</v>
      </c>
      <c r="EN7" s="24">
        <v>0.27</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2023-01-16T07:25:37Z</cp:lastPrinted>
  <dcterms:created xsi:type="dcterms:W3CDTF">2022-12-01T01:29:06Z</dcterms:created>
  <dcterms:modified xsi:type="dcterms:W3CDTF">2023-01-16T07:25:40Z</dcterms:modified>
  <cp:category/>
</cp:coreProperties>
</file>