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3\"/>
    </mc:Choice>
  </mc:AlternateContent>
  <workbookProtection workbookAlgorithmName="SHA-512" workbookHashValue="2erGi8eYysApg/puqB8sQgX25vtC8OaEKr3g5YjL08l/DEFr6sGplixpnMbuAuARnk0IR6lz32ik8OJidLBucg==" workbookSaltValue="S5xKmRv9U2ARGh+wFk7tB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<sst xmlns="http://schemas.openxmlformats.org/spreadsheetml/2006/main" count="228" uniqueCount="112">
  <si>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</si>
  <si>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</si>
  <si>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</si>
  <si>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</si>
  <si>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</si>
  <si>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</si>
  <si>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</si>
  <si>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</si>
  <si>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</si>
  <si>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</si>
  <si>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</si>
  <si>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</si>
  <si>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</si>
  <si>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</si>
  <si>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</si>
  <si>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</si>
  <si>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</si>
  <si>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</si>
  <si>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</si>
  <si>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</si>
  <si>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</si>
  <si>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</si>
  <si>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</si>
  <si>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</si>
  <si>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</si>
  <si>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</si>
  <si>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</si>
  <si>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</si>
  <si>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</si>
  <si>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</si>
  <si>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</si>
  <si>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</si>
  <si>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</si>
  <si>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</si>
  <si>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</si>
  <si>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</si>
  <si>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</si>
  <si>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</si>
  <si>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</si>
  <si>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</si>
  <si>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</si>
  <si>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</si>
  <si>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</si>
  <si>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</si>
  <si>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</si>
  <si>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</si>
  <si>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</si>
  <si>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</si>
  <si>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</si>
  <si>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</si>
  <si>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</si>
  <si>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</si>
  <si>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</si>
  <si>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</si>
  <si>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</si>
  <si>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</si>
  <si>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</si>
  <si>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</si>
  <si>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</si>
  <si>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</si>
  <si>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</si>
  <si>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</si>
  <si>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</si>
  <si>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</si>
  <si>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</si>
  <si>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</si>
  <si>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</si>
  <si>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</si>
  <si>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</si>
  <si>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</si>
  <si>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</si>
  <si>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</si>
  <si>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</si>
  <si>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</si>
  <si>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</si>
  <si>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</si>
  <si>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</si>
  <si>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</si>
  <si>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</si>
  <si>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</si>
  <si>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</si>
  <si>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</si>
  <si>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</si>
  <si>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</si>
  <si>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</si>
  <si>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</si>
  <si>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</si>
  <si>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</si>
  <si>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</si>
  <si>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</si>
  <si>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</si>
  <si>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</si>
  <si>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</si>
  <si>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</si>
  <si>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</si>
  <si>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</si>
  <si>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</si>
  <si>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</si>
  <si>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</si>
  <si>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</si>
  <si>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</si>
  <si>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</si>
  <si>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</si>
  <si>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</si>
  <si>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</si>
  <si>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</si>
  <si>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</si>
  <si>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</si>
  <si>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</si>
  <si>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事業は、通水58年目を迎えます。近年では、人口は増加しているものの、節水意識の浸透や節水機器の普及により、給水収益は伸び悩んでいる傾向にあります。そのような中、浄水場の耐震事業や老朽管路の更新等、災害に強いライフラインの確保を目指して施設整備を進めています。
　令和3年度決算は、料金回収率は100％を超え、給水原価も平均を下回り、良好な経営状況であると言えますが、コロナ禍の水需要への影響に注視しながら、施設・管路の耐震化や老朽化による更新需要に着実に対応するため、より一層経営の健全化に努めてまいります。</t>
    <phoneticPr fontId="4"/>
  </si>
  <si>
    <t>①単年度の経常的な収支の比率を表す経常収支比率は、100％を超え、黒字となっています。
③短期的な債務に対する支払い能力を表す流動比率は、100％を上回っており、良好な資金状況です。
④企業債残高対給水収益比率は、類似団体平均値を下回っておりますが、今後の施設・管路の更新等を見据えて注視していく必要があります。
⑤料金回収率は費用に対する料金回収の割合ですが、100％を超えており、適切な料金収入の確保ができています。給水原価の上昇等により、年々低下していることから、今後も注視していく必要があります。
⑥有収水量１㎥あたりの費用を示す給水原価は、類似団体平均値を下回っており、効率的な運営が行えていると言えます。
⑦施設利用率は、類似団体平均値を上回っており、施設の効率的な利用ができている状況です。
⑧施設の稼動が収益につながっているかを判断する有収率は、類似団体平均値を上回っており、効率的な配水ができている状況にあります。今後は老朽管が増えていくことから、引き続き漏水対策等を継続し、効率化に努めます。
なお、①、④、⑤の令和2年度の値は新型コロナウイルス感染症の経済的な影響を踏まえ、水道料金の基本料金分を免除したことにより、令和元年度までおよび令和３年度と傾向が大きく異なります。</t>
    <rPh sb="115" eb="117">
      <t>シタマワ</t>
    </rPh>
    <rPh sb="125" eb="127">
      <t>コンゴ</t>
    </rPh>
    <rPh sb="128" eb="130">
      <t>シセツ</t>
    </rPh>
    <rPh sb="131" eb="133">
      <t>カンロ</t>
    </rPh>
    <rPh sb="134" eb="136">
      <t>コウシン</t>
    </rPh>
    <rPh sb="136" eb="137">
      <t>トウ</t>
    </rPh>
    <rPh sb="138" eb="140">
      <t>ミス</t>
    </rPh>
    <rPh sb="142" eb="144">
      <t>チュウシ</t>
    </rPh>
    <rPh sb="148" eb="150">
      <t>ヒツヨウ</t>
    </rPh>
    <rPh sb="529" eb="531">
      <t>レイワ</t>
    </rPh>
    <rPh sb="532" eb="534">
      <t>ネンド</t>
    </rPh>
    <phoneticPr fontId="4"/>
  </si>
  <si>
    <t>①有形固定資産減価償却率は、類似団体平均値に比べ低くなっています。
②管路経年化率は、法定耐用年数を超えた管路延長の割合であり、老朽化率を示しています。類似団体平均値に比べ低く、新しい管路が多い状況ですが、今後は経年管が急増すると見込んでいます。※令和２年度の管路経年化率は報告誤りであり、10.56％が正しい数字です。
③令和3年度に実施した管路延長の更新率は、管路経年化率で表す通り、比較的新しい管が多い状況であるため、類似団体平均値に比べ低くなっておりますが、今後も引き続き、経年管の更新を計画的に進め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</si>
</sst>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1.03</c:v>
                </c:pt>
                <c:pt idx="1">
                  <c:v>0.69</c:v>
                </c:pt>
                <c:pt idx="2">
                  <c:v>0.49</c:v>
                </c:pt>
                <c:pt idx="3">
                  <c:v>0.55000000000000004</c:v>
                </c:pt>
                <c:pt idx="4">
                  <c:v>0.56000000000000005</c:v>
                </c:pt>
              </c:numCache>
            </c:numRef>
          </c:val>
          <c:extLst>
            <c:ext xmlns:c16="http://schemas.microsoft.com/office/drawing/2014/chart" uri="{C3380CC4-5D6E-409C-BE32-E72D297353CC}">
              <c16:uniqueId val="{00000000-CAC7-4B9A-9833-0AD4BAAF41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CAC7-4B9A-9833-0AD4BAAF41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76.7</c:v>
                </c:pt>
                <c:pt idx="1">
                  <c:v>78.06</c:v>
                </c:pt>
                <c:pt idx="2">
                  <c:v>76.989999999999995</c:v>
                </c:pt>
                <c:pt idx="3">
                  <c:v>76.790000000000006</c:v>
                </c:pt>
                <c:pt idx="4">
                  <c:v>75.11</c:v>
                </c:pt>
              </c:numCache>
            </c:numRef>
          </c:val>
          <c:extLst>
            <c:ext xmlns:c16="http://schemas.microsoft.com/office/drawing/2014/chart" uri="{C3380CC4-5D6E-409C-BE32-E72D297353CC}">
              <c16:uniqueId val="{00000000-D3CF-4AC3-A693-CFF197325D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D3CF-4AC3-A693-CFF197325D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94.59</c:v>
                </c:pt>
                <c:pt idx="1">
                  <c:v>93.04</c:v>
                </c:pt>
                <c:pt idx="2">
                  <c:v>94.25</c:v>
                </c:pt>
                <c:pt idx="3">
                  <c:v>95.76</c:v>
                </c:pt>
                <c:pt idx="4">
                  <c:v>97.95</c:v>
                </c:pt>
              </c:numCache>
            </c:numRef>
          </c:val>
          <c:extLst>
            <c:ext xmlns:c16="http://schemas.microsoft.com/office/drawing/2014/chart" uri="{C3380CC4-5D6E-409C-BE32-E72D297353CC}">
              <c16:uniqueId val="{00000000-40E9-4236-90C0-C45688D6A1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40E9-4236-90C0-C45688D6A1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118.16</c:v>
                </c:pt>
                <c:pt idx="1">
                  <c:v>115.72</c:v>
                </c:pt>
                <c:pt idx="2">
                  <c:v>113.91</c:v>
                </c:pt>
                <c:pt idx="3">
                  <c:v>109.84</c:v>
                </c:pt>
                <c:pt idx="4">
                  <c:v>112.9</c:v>
                </c:pt>
              </c:numCache>
            </c:numRef>
          </c:val>
          <c:extLst>
            <c:ext xmlns:c16="http://schemas.microsoft.com/office/drawing/2014/chart" uri="{C3380CC4-5D6E-409C-BE32-E72D297353CC}">
              <c16:uniqueId val="{00000000-530D-4133-8DCD-947BADFBA8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30D-4133-8DCD-947BADFBA8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47.18</c:v>
                </c:pt>
                <c:pt idx="1">
                  <c:v>47.8</c:v>
                </c:pt>
                <c:pt idx="2">
                  <c:v>47.67</c:v>
                </c:pt>
                <c:pt idx="3">
                  <c:v>48.54</c:v>
                </c:pt>
                <c:pt idx="4">
                  <c:v>49.26</c:v>
                </c:pt>
              </c:numCache>
            </c:numRef>
          </c:val>
          <c:extLst>
            <c:ext xmlns:c16="http://schemas.microsoft.com/office/drawing/2014/chart" uri="{C3380CC4-5D6E-409C-BE32-E72D297353CC}">
              <c16:uniqueId val="{00000000-D210-47CA-9E22-3B6EB25F3D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D210-47CA-9E22-3B6EB25F3D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4.7699999999999996</c:v>
                </c:pt>
                <c:pt idx="1">
                  <c:v>6.8</c:v>
                </c:pt>
                <c:pt idx="2">
                  <c:v>8.73</c:v>
                </c:pt>
                <c:pt idx="3">
                  <c:v>12.72</c:v>
                </c:pt>
                <c:pt idx="4">
                  <c:v>12.29</c:v>
                </c:pt>
              </c:numCache>
            </c:numRef>
          </c:val>
          <c:extLst>
            <c:ext xmlns:c16="http://schemas.microsoft.com/office/drawing/2014/chart" uri="{C3380CC4-5D6E-409C-BE32-E72D297353CC}">
              <c16:uniqueId val="{00000000-112E-403C-AA04-59BCC5D747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112E-403C-AA04-59BCC5D747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8-48E2-A41F-3CE9C86980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5368-48E2-A41F-3CE9C86980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374.13</c:v>
                </c:pt>
                <c:pt idx="1">
                  <c:v>322.02</c:v>
                </c:pt>
                <c:pt idx="2">
                  <c:v>265.98</c:v>
                </c:pt>
                <c:pt idx="3">
                  <c:v>352.78</c:v>
                </c:pt>
                <c:pt idx="4">
                  <c:v>392.52</c:v>
                </c:pt>
              </c:numCache>
            </c:numRef>
          </c:val>
          <c:extLst>
            <c:ext xmlns:c16="http://schemas.microsoft.com/office/drawing/2014/chart" uri="{C3380CC4-5D6E-409C-BE32-E72D297353CC}">
              <c16:uniqueId val="{00000000-CF38-43D7-9158-19A1B82437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CF38-43D7-9158-19A1B82437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235.18</c:v>
                </c:pt>
                <c:pt idx="1">
                  <c:v>228.06</c:v>
                </c:pt>
                <c:pt idx="2">
                  <c:v>228.37</c:v>
                </c:pt>
                <c:pt idx="3">
                  <c:v>242.39</c:v>
                </c:pt>
                <c:pt idx="4">
                  <c:v>201.82</c:v>
                </c:pt>
              </c:numCache>
            </c:numRef>
          </c:val>
          <c:extLst>
            <c:ext xmlns:c16="http://schemas.microsoft.com/office/drawing/2014/chart" uri="{C3380CC4-5D6E-409C-BE32-E72D297353CC}">
              <c16:uniqueId val="{00000000-A999-484D-BB33-506B27D033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999-484D-BB33-506B27D033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120.87</c:v>
                </c:pt>
                <c:pt idx="1">
                  <c:v>118.18</c:v>
                </c:pt>
                <c:pt idx="2">
                  <c:v>115.59</c:v>
                </c:pt>
                <c:pt idx="3">
                  <c:v>101.61</c:v>
                </c:pt>
                <c:pt idx="4">
                  <c:v>114.88</c:v>
                </c:pt>
              </c:numCache>
            </c:numRef>
          </c:val>
          <c:extLst>
            <c:ext xmlns:c16="http://schemas.microsoft.com/office/drawing/2014/chart" uri="{C3380CC4-5D6E-409C-BE32-E72D297353CC}">
              <c16:uniqueId val="{00000000-C3F3-4ED5-9FA0-8405AC61DD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3F3-4ED5-9FA0-8405AC61DD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110.5</c:v>
                </c:pt>
                <c:pt idx="1">
                  <c:v>112.75</c:v>
                </c:pt>
                <c:pt idx="2">
                  <c:v>115.37</c:v>
                </c:pt>
                <c:pt idx="3">
                  <c:v>113.38</c:v>
                </c:pt>
                <c:pt idx="4">
                  <c:v>112.59</c:v>
                </c:pt>
              </c:numCache>
            </c:numRef>
          </c:val>
          <c:extLst>
            <c:ext xmlns:c16="http://schemas.microsoft.com/office/drawing/2014/chart" uri="{C3380CC4-5D6E-409C-BE32-E72D297353CC}">
              <c16:uniqueId val="{00000000-B8F7-487F-85E4-49F2C8A376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B8F7-487F-85E4-49F2C8A376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9" zoomScale="85" zoomScaleNormal="85" workbookViewId="0">
      <selection activeCell="BL87" sqref="BL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滋賀県　草津市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137268</v>
      </c>
      <c r="AM8" s="45"/>
      <c r="AN8" s="45"/>
      <c r="AO8" s="45"/>
      <c r="AP8" s="45"/>
      <c r="AQ8" s="45"/>
      <c r="AR8" s="45"/>
      <c r="AS8" s="45"/>
      <c r="AT8" s="46">
        <f>データ!$S$6</f>
        <v>67.819999999999993</v>
      </c>
      <c r="AU8" s="47"/>
      <c r="AV8" s="47"/>
      <c r="AW8" s="47"/>
      <c r="AX8" s="47"/>
      <c r="AY8" s="47"/>
      <c r="AZ8" s="47"/>
      <c r="BA8" s="47"/>
      <c r="BB8" s="48">
        <f>データ!$T$6</f>
        <v>2024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82.93</v>
      </c>
      <c r="J10" s="47"/>
      <c r="K10" s="47"/>
      <c r="L10" s="47"/>
      <c r="M10" s="47"/>
      <c r="N10" s="47"/>
      <c r="O10" s="81"/>
      <c r="P10" s="48">
        <f>データ!$P$6</f>
        <v>99.85</v>
      </c>
      <c r="Q10" s="48"/>
      <c r="R10" s="48"/>
      <c r="S10" s="48"/>
      <c r="T10" s="48"/>
      <c r="U10" s="48"/>
      <c r="V10" s="48"/>
      <c r="W10" s="45">
        <f>データ!$Q$6</f>
        <v>2431</v>
      </c>
      <c r="X10" s="45"/>
      <c r="Y10" s="45"/>
      <c r="Z10" s="45"/>
      <c r="AA10" s="45"/>
      <c r="AB10" s="45"/>
      <c r="AC10" s="45"/>
      <c r="AD10" s="2"/>
      <c r="AE10" s="2"/>
      <c r="AF10" s="2"/>
      <c r="AG10" s="2"/>
      <c r="AH10" s="2"/>
      <c r="AI10" s="2"/>
      <c r="AJ10" s="2"/>
      <c r="AK10" s="2"/>
      <c r="AL10" s="45">
        <f>データ!$U$6</f>
        <v>137114</v>
      </c>
      <c r="AM10" s="45"/>
      <c r="AN10" s="45"/>
      <c r="AO10" s="45"/>
      <c r="AP10" s="45"/>
      <c r="AQ10" s="45"/>
      <c r="AR10" s="45"/>
      <c r="AS10" s="45"/>
      <c r="AT10" s="46">
        <f>データ!$V$6</f>
        <v>48.65</v>
      </c>
      <c r="AU10" s="47"/>
      <c r="AV10" s="47"/>
      <c r="AW10" s="47"/>
      <c r="AX10" s="47"/>
      <c r="AY10" s="47"/>
      <c r="AZ10" s="47"/>
      <c r="BA10" s="47"/>
      <c r="BB10" s="48">
        <f>データ!$W$6</f>
        <v>2818.38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RG3jRiD8BtCSrFlX0FbCB5IrMuVK9VOwMmHJc7+BSpXwB5nHe52409IdTMtIDMz87VcxwBM6puQAidcFCokgg==" saltValue="2bTmR3YZymgqCyTV5LQc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252069</v>
      </c>
      <c r="D6" s="20">
        <f t="shared" si="3"/>
        <v>46</v>
      </c>
      <c r="E6" s="20">
        <f t="shared" si="3"/>
        <v>1</v>
      </c>
      <c r="F6" s="20">
        <f t="shared" si="3"/>
        <v>0</v>
      </c>
      <c r="G6" s="20">
        <f t="shared" si="3"/>
        <v>1</v>
      </c>
      <c r="H6" s="20" t="str">
        <f t="shared" si="3"/>
        <v>滋賀県　草津市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82.93</v>
      </c>
      <c r="P6" s="21">
        <f t="shared" si="3"/>
        <v>99.85</v>
      </c>
      <c r="Q6" s="21">
        <f t="shared" si="3"/>
        <v>2431</v>
      </c>
      <c r="R6" s="21">
        <f t="shared" si="3"/>
        <v>137268</v>
      </c>
      <c r="S6" s="21">
        <f t="shared" si="3"/>
        <v>67.819999999999993</v>
      </c>
      <c r="T6" s="21">
        <f t="shared" si="3"/>
        <v>2024</v>
      </c>
      <c r="U6" s="21">
        <f t="shared" si="3"/>
        <v>137114</v>
      </c>
      <c r="V6" s="21">
        <f t="shared" si="3"/>
        <v>48.65</v>
      </c>
      <c r="W6" s="21">
        <f t="shared" si="3"/>
        <v>2818.38</v>
      </c>
      <c r="X6" s="22">
        <f>IF(X7="",NA(),X7)</f>
        <v>118.16</v>
      </c>
      <c r="Y6" s="22">
        <f t="shared" ref="Y6:AG6" si="4">IF(Y7="",NA(),Y7)</f>
        <v>115.72</v>
      </c>
      <c r="Z6" s="22">
        <f t="shared" si="4"/>
        <v>113.91</v>
      </c>
      <c r="AA6" s="22">
        <f t="shared" si="4"/>
        <v>109.84</v>
      </c>
      <c r="AB6" s="22">
        <f t="shared" si="4"/>
        <v>112.9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374.13</v>
      </c>
      <c r="AU6" s="22">
        <f t="shared" ref="AU6:BC6" si="6">IF(AU7="",NA(),AU7)</f>
        <v>322.02</v>
      </c>
      <c r="AV6" s="22">
        <f t="shared" si="6"/>
        <v>265.98</v>
      </c>
      <c r="AW6" s="22">
        <f t="shared" si="6"/>
        <v>352.78</v>
      </c>
      <c r="AX6" s="22">
        <f t="shared" si="6"/>
        <v>392.52</v>
      </c>
      <c r="AY6" s="22">
        <f t="shared" si="6"/>
        <v>337.49</v>
      </c>
      <c r="AZ6" s="22">
        <f t="shared" si="6"/>
        <v>335.6</v>
      </c>
      <c r="BA6" s="22">
        <f t="shared" si="6"/>
        <v>358.91</v>
      </c>
      <c r="BB6" s="22">
        <f t="shared" si="6"/>
        <v>360.96</v>
      </c>
      <c r="BC6" s="22">
        <f t="shared" si="6"/>
        <v>351.29</v>
      </c>
      <c r="BD6" s="21" t="str">
        <f>IF(BD7="","",IF(BD7="-","【-】","【"&amp;SUBSTITUTE(TEXT(BD7,"#,##0.00"),"-","△")&amp;"】"))</f>
        <v>【261.51】</v>
      </c>
      <c r="BE6" s="22">
        <f>IF(BE7="",NA(),BE7)</f>
        <v>235.18</v>
      </c>
      <c r="BF6" s="22">
        <f t="shared" ref="BF6:BN6" si="7">IF(BF7="",NA(),BF7)</f>
        <v>228.06</v>
      </c>
      <c r="BG6" s="22">
        <f t="shared" si="7"/>
        <v>228.37</v>
      </c>
      <c r="BH6" s="22">
        <f t="shared" si="7"/>
        <v>242.39</v>
      </c>
      <c r="BI6" s="22">
        <f t="shared" si="7"/>
        <v>201.82</v>
      </c>
      <c r="BJ6" s="22">
        <f t="shared" si="7"/>
        <v>265.92</v>
      </c>
      <c r="BK6" s="22">
        <f t="shared" si="7"/>
        <v>258.26</v>
      </c>
      <c r="BL6" s="22">
        <f t="shared" si="7"/>
        <v>247.27</v>
      </c>
      <c r="BM6" s="22">
        <f t="shared" si="7"/>
        <v>239.18</v>
      </c>
      <c r="BN6" s="22">
        <f t="shared" si="7"/>
        <v>236.29</v>
      </c>
      <c r="BO6" s="21" t="str">
        <f>IF(BO7="","",IF(BO7="-","【-】","【"&amp;SUBSTITUTE(TEXT(BO7,"#,##0.00"),"-","△")&amp;"】"))</f>
        <v>【265.16】</v>
      </c>
      <c r="BP6" s="22">
        <f>IF(BP7="",NA(),BP7)</f>
        <v>120.87</v>
      </c>
      <c r="BQ6" s="22">
        <f t="shared" ref="BQ6:BY6" si="8">IF(BQ7="",NA(),BQ7)</f>
        <v>118.18</v>
      </c>
      <c r="BR6" s="22">
        <f t="shared" si="8"/>
        <v>115.59</v>
      </c>
      <c r="BS6" s="22">
        <f t="shared" si="8"/>
        <v>101.61</v>
      </c>
      <c r="BT6" s="22">
        <f t="shared" si="8"/>
        <v>114.88</v>
      </c>
      <c r="BU6" s="22">
        <f t="shared" si="8"/>
        <v>105.86</v>
      </c>
      <c r="BV6" s="22">
        <f t="shared" si="8"/>
        <v>106.07</v>
      </c>
      <c r="BW6" s="22">
        <f t="shared" si="8"/>
        <v>105.34</v>
      </c>
      <c r="BX6" s="22">
        <f t="shared" si="8"/>
        <v>101.89</v>
      </c>
      <c r="BY6" s="22">
        <f t="shared" si="8"/>
        <v>104.33</v>
      </c>
      <c r="BZ6" s="21" t="str">
        <f>IF(BZ7="","",IF(BZ7="-","【-】","【"&amp;SUBSTITUTE(TEXT(BZ7,"#,##0.00"),"-","△")&amp;"】"))</f>
        <v>【102.35】</v>
      </c>
      <c r="CA6" s="22">
        <f>IF(CA7="",NA(),CA7)</f>
        <v>110.5</v>
      </c>
      <c r="CB6" s="22">
        <f t="shared" ref="CB6:CJ6" si="9">IF(CB7="",NA(),CB7)</f>
        <v>112.75</v>
      </c>
      <c r="CC6" s="22">
        <f t="shared" si="9"/>
        <v>115.37</v>
      </c>
      <c r="CD6" s="22">
        <f t="shared" si="9"/>
        <v>113.38</v>
      </c>
      <c r="CE6" s="22">
        <f t="shared" si="9"/>
        <v>112.59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76.7</v>
      </c>
      <c r="CM6" s="22">
        <f t="shared" ref="CM6:CU6" si="10">IF(CM7="",NA(),CM7)</f>
        <v>78.06</v>
      </c>
      <c r="CN6" s="22">
        <f t="shared" si="10"/>
        <v>76.989999999999995</v>
      </c>
      <c r="CO6" s="22">
        <f t="shared" si="10"/>
        <v>76.790000000000006</v>
      </c>
      <c r="CP6" s="22">
        <f t="shared" si="10"/>
        <v>75.11</v>
      </c>
      <c r="CQ6" s="22">
        <f t="shared" si="10"/>
        <v>62.38</v>
      </c>
      <c r="CR6" s="22">
        <f t="shared" si="10"/>
        <v>62.83</v>
      </c>
      <c r="CS6" s="22">
        <f t="shared" si="10"/>
        <v>62.05</v>
      </c>
      <c r="CT6" s="22">
        <f t="shared" si="10"/>
        <v>63.23</v>
      </c>
      <c r="CU6" s="22">
        <f t="shared" si="10"/>
        <v>62.59</v>
      </c>
      <c r="CV6" s="21" t="str">
        <f>IF(CV7="","",IF(CV7="-","【-】","【"&amp;SUBSTITUTE(TEXT(CV7,"#,##0.00"),"-","△")&amp;"】"))</f>
        <v>【60.29】</v>
      </c>
      <c r="CW6" s="22">
        <f>IF(CW7="",NA(),CW7)</f>
        <v>94.59</v>
      </c>
      <c r="CX6" s="22">
        <f t="shared" ref="CX6:DF6" si="11">IF(CX7="",NA(),CX7)</f>
        <v>93.04</v>
      </c>
      <c r="CY6" s="22">
        <f t="shared" si="11"/>
        <v>94.25</v>
      </c>
      <c r="CZ6" s="22">
        <f t="shared" si="11"/>
        <v>95.76</v>
      </c>
      <c r="DA6" s="22">
        <f t="shared" si="11"/>
        <v>97.95</v>
      </c>
      <c r="DB6" s="22">
        <f t="shared" si="11"/>
        <v>89.17</v>
      </c>
      <c r="DC6" s="22">
        <f t="shared" si="11"/>
        <v>88.86</v>
      </c>
      <c r="DD6" s="22">
        <f t="shared" si="11"/>
        <v>89.11</v>
      </c>
      <c r="DE6" s="22">
        <f t="shared" si="11"/>
        <v>89.35</v>
      </c>
      <c r="DF6" s="22">
        <f t="shared" si="11"/>
        <v>89.7</v>
      </c>
      <c r="DG6" s="21" t="str">
        <f>IF(DG7="","",IF(DG7="-","【-】","【"&amp;SUBSTITUTE(TEXT(DG7,"#,##0.00"),"-","△")&amp;"】"))</f>
        <v>【90.12】</v>
      </c>
      <c r="DH6" s="22">
        <f>IF(DH7="",NA(),DH7)</f>
        <v>47.18</v>
      </c>
      <c r="DI6" s="22">
        <f t="shared" ref="DI6:DQ6" si="12">IF(DI7="",NA(),DI7)</f>
        <v>47.8</v>
      </c>
      <c r="DJ6" s="22">
        <f t="shared" si="12"/>
        <v>47.67</v>
      </c>
      <c r="DK6" s="22">
        <f t="shared" si="12"/>
        <v>48.54</v>
      </c>
      <c r="DL6" s="22">
        <f t="shared" si="12"/>
        <v>49.26</v>
      </c>
      <c r="DM6" s="22">
        <f t="shared" si="12"/>
        <v>46.99</v>
      </c>
      <c r="DN6" s="22">
        <f t="shared" si="12"/>
        <v>47.89</v>
      </c>
      <c r="DO6" s="22">
        <f t="shared" si="12"/>
        <v>48.69</v>
      </c>
      <c r="DP6" s="22">
        <f t="shared" si="12"/>
        <v>49.62</v>
      </c>
      <c r="DQ6" s="22">
        <f t="shared" si="12"/>
        <v>50.5</v>
      </c>
      <c r="DR6" s="21" t="str">
        <f>IF(DR7="","",IF(DR7="-","【-】","【"&amp;SUBSTITUTE(TEXT(DR7,"#,##0.00"),"-","△")&amp;"】"))</f>
        <v>【50.88】</v>
      </c>
      <c r="DS6" s="22">
        <f>IF(DS7="",NA(),DS7)</f>
        <v>4.7699999999999996</v>
      </c>
      <c r="DT6" s="22">
        <f t="shared" ref="DT6:EB6" si="13">IF(DT7="",NA(),DT7)</f>
        <v>6.8</v>
      </c>
      <c r="DU6" s="22">
        <f t="shared" si="13"/>
        <v>8.73</v>
      </c>
      <c r="DV6" s="22">
        <f t="shared" si="13"/>
        <v>12.72</v>
      </c>
      <c r="DW6" s="22">
        <f t="shared" si="13"/>
        <v>12.29</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1.03</v>
      </c>
      <c r="EE6" s="22">
        <f t="shared" ref="EE6:EM6" si="14">IF(EE7="",NA(),EE7)</f>
        <v>0.69</v>
      </c>
      <c r="EF6" s="22">
        <f t="shared" si="14"/>
        <v>0.49</v>
      </c>
      <c r="EG6" s="22">
        <f t="shared" si="14"/>
        <v>0.55000000000000004</v>
      </c>
      <c r="EH6" s="22">
        <f t="shared" si="14"/>
        <v>0.56000000000000005</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252069</v>
      </c>
      <c r="D7" s="24">
        <v>46</v>
      </c>
      <c r="E7" s="24">
        <v>1</v>
      </c>
      <c r="F7" s="24">
        <v>0</v>
      </c>
      <c r="G7" s="24">
        <v>1</v>
      </c>
      <c r="H7" s="24" t="s">
        <v>92</v>
      </c>
      <c r="I7" s="24" t="s">
        <v>93</v>
      </c>
      <c r="J7" s="24" t="s">
        <v>94</v>
      </c>
      <c r="K7" s="24" t="s">
        <v>95</v>
      </c>
      <c r="L7" s="24" t="s">
        <v>96</v>
      </c>
      <c r="M7" s="24" t="s">
        <v>97</v>
      </c>
      <c r="N7" s="25" t="s">
        <v>98</v>
      </c>
      <c r="O7" s="25">
        <v>82.93</v>
      </c>
      <c r="P7" s="25">
        <v>99.85</v>
      </c>
      <c r="Q7" s="25">
        <v>2431</v>
      </c>
      <c r="R7" s="25">
        <v>137268</v>
      </c>
      <c r="S7" s="25">
        <v>67.819999999999993</v>
      </c>
      <c r="T7" s="25">
        <v>2024</v>
      </c>
      <c r="U7" s="25">
        <v>137114</v>
      </c>
      <c r="V7" s="25">
        <v>48.65</v>
      </c>
      <c r="W7" s="25">
        <v>2818.38</v>
      </c>
      <c r="X7" s="25">
        <v>118.16</v>
      </c>
      <c r="Y7" s="25">
        <v>115.72</v>
      </c>
      <c r="Z7" s="25">
        <v>113.91</v>
      </c>
      <c r="AA7" s="25">
        <v>109.84</v>
      </c>
      <c r="AB7" s="25">
        <v>112.9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374.13</v>
      </c>
      <c r="AU7" s="25">
        <v>322.02</v>
      </c>
      <c r="AV7" s="25">
        <v>265.98</v>
      </c>
      <c r="AW7" s="25">
        <v>352.78</v>
      </c>
      <c r="AX7" s="25">
        <v>392.52</v>
      </c>
      <c r="AY7" s="25">
        <v>337.49</v>
      </c>
      <c r="AZ7" s="25">
        <v>335.6</v>
      </c>
      <c r="BA7" s="25">
        <v>358.91</v>
      </c>
      <c r="BB7" s="25">
        <v>360.96</v>
      </c>
      <c r="BC7" s="25">
        <v>351.29</v>
      </c>
      <c r="BD7" s="25">
        <v>261.51</v>
      </c>
      <c r="BE7" s="25">
        <v>235.18</v>
      </c>
      <c r="BF7" s="25">
        <v>228.06</v>
      </c>
      <c r="BG7" s="25">
        <v>228.37</v>
      </c>
      <c r="BH7" s="25">
        <v>242.39</v>
      </c>
      <c r="BI7" s="25">
        <v>201.82</v>
      </c>
      <c r="BJ7" s="25">
        <v>265.92</v>
      </c>
      <c r="BK7" s="25">
        <v>258.26</v>
      </c>
      <c r="BL7" s="25">
        <v>247.27</v>
      </c>
      <c r="BM7" s="25">
        <v>239.18</v>
      </c>
      <c r="BN7" s="25">
        <v>236.29</v>
      </c>
      <c r="BO7" s="25">
        <v>265.16000000000003</v>
      </c>
      <c r="BP7" s="25">
        <v>120.87</v>
      </c>
      <c r="BQ7" s="25">
        <v>118.18</v>
      </c>
      <c r="BR7" s="25">
        <v>115.59</v>
      </c>
      <c r="BS7" s="25">
        <v>101.61</v>
      </c>
      <c r="BT7" s="25">
        <v>114.88</v>
      </c>
      <c r="BU7" s="25">
        <v>105.86</v>
      </c>
      <c r="BV7" s="25">
        <v>106.07</v>
      </c>
      <c r="BW7" s="25">
        <v>105.34</v>
      </c>
      <c r="BX7" s="25">
        <v>101.89</v>
      </c>
      <c r="BY7" s="25">
        <v>104.33</v>
      </c>
      <c r="BZ7" s="25">
        <v>102.35</v>
      </c>
      <c r="CA7" s="25">
        <v>110.5</v>
      </c>
      <c r="CB7" s="25">
        <v>112.75</v>
      </c>
      <c r="CC7" s="25">
        <v>115.37</v>
      </c>
      <c r="CD7" s="25">
        <v>113.38</v>
      </c>
      <c r="CE7" s="25">
        <v>112.59</v>
      </c>
      <c r="CF7" s="25">
        <v>158.58000000000001</v>
      </c>
      <c r="CG7" s="25">
        <v>159.22</v>
      </c>
      <c r="CH7" s="25">
        <v>159.6</v>
      </c>
      <c r="CI7" s="25">
        <v>156.32</v>
      </c>
      <c r="CJ7" s="25">
        <v>157.4</v>
      </c>
      <c r="CK7" s="25">
        <v>167.74</v>
      </c>
      <c r="CL7" s="25">
        <v>76.7</v>
      </c>
      <c r="CM7" s="25">
        <v>78.06</v>
      </c>
      <c r="CN7" s="25">
        <v>76.989999999999995</v>
      </c>
      <c r="CO7" s="25">
        <v>76.790000000000006</v>
      </c>
      <c r="CP7" s="25">
        <v>75.11</v>
      </c>
      <c r="CQ7" s="25">
        <v>62.38</v>
      </c>
      <c r="CR7" s="25">
        <v>62.83</v>
      </c>
      <c r="CS7" s="25">
        <v>62.05</v>
      </c>
      <c r="CT7" s="25">
        <v>63.23</v>
      </c>
      <c r="CU7" s="25">
        <v>62.59</v>
      </c>
      <c r="CV7" s="25">
        <v>60.29</v>
      </c>
      <c r="CW7" s="25">
        <v>94.59</v>
      </c>
      <c r="CX7" s="25">
        <v>93.04</v>
      </c>
      <c r="CY7" s="25">
        <v>94.25</v>
      </c>
      <c r="CZ7" s="25">
        <v>95.76</v>
      </c>
      <c r="DA7" s="25">
        <v>97.95</v>
      </c>
      <c r="DB7" s="25">
        <v>89.17</v>
      </c>
      <c r="DC7" s="25">
        <v>88.86</v>
      </c>
      <c r="DD7" s="25">
        <v>89.11</v>
      </c>
      <c r="DE7" s="25">
        <v>89.35</v>
      </c>
      <c r="DF7" s="25">
        <v>89.7</v>
      </c>
      <c r="DG7" s="25">
        <v>90.12</v>
      </c>
      <c r="DH7" s="25">
        <v>47.18</v>
      </c>
      <c r="DI7" s="25">
        <v>47.8</v>
      </c>
      <c r="DJ7" s="25">
        <v>47.67</v>
      </c>
      <c r="DK7" s="25">
        <v>48.54</v>
      </c>
      <c r="DL7" s="25">
        <v>49.26</v>
      </c>
      <c r="DM7" s="25">
        <v>46.99</v>
      </c>
      <c r="DN7" s="25">
        <v>47.89</v>
      </c>
      <c r="DO7" s="25">
        <v>48.69</v>
      </c>
      <c r="DP7" s="25">
        <v>49.62</v>
      </c>
      <c r="DQ7" s="25">
        <v>50.5</v>
      </c>
      <c r="DR7" s="25">
        <v>50.88</v>
      </c>
      <c r="DS7" s="25">
        <v>4.7699999999999996</v>
      </c>
      <c r="DT7" s="25">
        <v>6.8</v>
      </c>
      <c r="DU7" s="25">
        <v>8.73</v>
      </c>
      <c r="DV7" s="25">
        <v>12.72</v>
      </c>
      <c r="DW7" s="25">
        <v>12.29</v>
      </c>
      <c r="DX7" s="25">
        <v>15.83</v>
      </c>
      <c r="DY7" s="25">
        <v>16.899999999999999</v>
      </c>
      <c r="DZ7" s="25">
        <v>18.260000000000002</v>
      </c>
      <c r="EA7" s="25">
        <v>19.510000000000002</v>
      </c>
      <c r="EB7" s="25">
        <v>21.19</v>
      </c>
      <c r="EC7" s="25">
        <v>22.3</v>
      </c>
      <c r="ED7" s="25">
        <v>1.03</v>
      </c>
      <c r="EE7" s="25">
        <v>0.69</v>
      </c>
      <c r="EF7" s="25">
        <v>0.49</v>
      </c>
      <c r="EG7" s="25">
        <v>0.55000000000000004</v>
      </c>
      <c r="EH7" s="25">
        <v>0.56000000000000005</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2023-01-16T07:24:46Z</cp:lastPrinted>
  <dcterms:created xsi:type="dcterms:W3CDTF">2022-12-01T01:00:53Z</dcterms:created>
  <dcterms:modified xsi:type="dcterms:W3CDTF">2023-01-16T07:24:48Z</dcterms:modified>
  <cp:category/>
</cp:coreProperties>
</file>