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Y:\下水道事業部\下水道事業部 下水道総務課\経理\A 00 決算統計関係\令和3年度決算統計\★経営比較分析表\"/>
    </mc:Choice>
  </mc:AlternateContent>
  <xr:revisionPtr revIDLastSave="0" documentId="13_ncr:1_{7FE50240-AE97-4237-8766-DA6F17CAE000}" xr6:coauthVersionLast="36" xr6:coauthVersionMax="36" xr10:uidLastSave="{00000000-0000-0000-0000-000000000000}"/>
  <workbookProtection workbookAlgorithmName="SHA-512" workbookHashValue="2u/Y6/zheC8zgjHt46Jlqa7TP/TVVu+I47W02bbLzxNqeuotGjFtzjzQ5OH5Df3qH9aVqPXA8HsqyU8803lT6g==" workbookSaltValue="U3aOBWO/mpWTzaFsxkBMrw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T10" i="4"/>
  <c r="AL10" i="4"/>
  <c r="AT8" i="4"/>
  <c r="I8" i="4"/>
</calcChain>
</file>

<file path=xl/sharedStrings.xml><?xml version="1.0" encoding="utf-8"?>
<sst xmlns="http://schemas.openxmlformats.org/spreadsheetml/2006/main" count="236" uniqueCount="122">
  <si>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</si>
  <si>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</si>
  <si>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</si>
  <si>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</si>
  <si>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</si>
  <si>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</si>
  <si>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</si>
  <si>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</si>
  <si>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</si>
  <si>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</si>
  <si>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</si>
  <si>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</si>
  <si>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</si>
  <si>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</si>
  <si>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</si>
  <si>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</si>
  <si>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</si>
  <si>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</si>
  <si>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</si>
  <si>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</si>
  <si>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</si>
  <si>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</si>
  <si>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</si>
  <si>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</si>
  <si>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</si>
  <si>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</si>
  <si>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</si>
  <si>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</si>
  <si>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</si>
  <si>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</si>
  <si>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</si>
  <si>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</si>
  <si>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</si>
  <si>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</si>
  <si>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</si>
  <si>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</si>
  <si>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</si>
  <si>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</si>
  <si>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</si>
  <si>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</si>
  <si>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</si>
  <si>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</si>
  <si>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</si>
  <si>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</si>
  <si>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</si>
  <si>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</si>
  <si>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</si>
  <si>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</si>
  <si>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</si>
  <si>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</si>
  <si>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</si>
  <si>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</si>
  <si>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</si>
  <si>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</si>
  <si>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</si>
  <si>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</si>
  <si>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</si>
  <si>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</si>
  <si>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</si>
  <si>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</si>
  <si>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</si>
  <si>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</si>
  <si>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</si>
  <si>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</si>
  <si>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</si>
  <si>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</si>
  <si>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</si>
  <si>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</si>
  <si>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</si>
  <si>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</si>
  <si>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</si>
  <si>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</si>
  <si>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</si>
  <si>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</si>
  <si>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</si>
  <si>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</si>
  <si>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</si>
  <si>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</si>
  <si>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</si>
  <si>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</si>
  <si>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</si>
  <si>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</si>
  <si>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</si>
  <si>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</si>
  <si>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</si>
  <si>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</si>
  <si>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</si>
  <si>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</si>
  <si>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</si>
  <si>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</si>
  <si>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</si>
  <si>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</si>
  <si>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</si>
  <si>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</si>
  <si>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</si>
  <si>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</si>
  <si>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</si>
  <si>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</si>
  <si>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</si>
  <si>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長浜市</t>
  </si>
  <si>
    <t>法非適用</t>
  </si>
  <si>
    <t>下水道事業</t>
  </si>
  <si>
    <t>小規模集合排水処理</t>
  </si>
  <si>
    <t>I2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</si>
  <si>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</si>
  <si>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</si>
  <si>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</si>
  <si>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</si>
  <si>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</si>
  <si>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</si>
  <si>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</si>
  <si>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</si>
  <si>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</si>
  <si>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</si>
  <si>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</si>
  <si>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</si>
  <si>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</si>
  <si>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</si>
  <si>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</si>
  <si>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供用開始後20年以上が経過し、今後の処理機能の維持については、下水道事業審議会の答申を踏まえ、次期下水道ビジョンで計画的な更新について検討していく。</t>
    <rPh sb="9" eb="11">
      <t>イジョウ</t>
    </rPh>
    <rPh sb="32" eb="35">
      <t>ゲスイドウ</t>
    </rPh>
    <rPh sb="35" eb="37">
      <t>ジギョウ</t>
    </rPh>
    <rPh sb="37" eb="40">
      <t>シンギカイ</t>
    </rPh>
    <rPh sb="41" eb="43">
      <t>トウシン</t>
    </rPh>
    <rPh sb="44" eb="45">
      <t>フ</t>
    </rPh>
    <rPh sb="48" eb="53">
      <t>ジキゲスイドウ</t>
    </rPh>
    <phoneticPr fontId="4"/>
  </si>
  <si>
    <t>　収益的収支比率については、企業債償還が経営の硬直化の要因となっており、一般会計からの繰入金に依存している状況である。
　企業債残高対事業規模比率については、整備後に新規の借入はしておらず、現在高は減少しているものの、小規模施設の高資本整備による企業債が大きく、前年度より低くなってはいるが、依然として類似団体と比べて高い比率となっている。
　経費回収率については、処理人口も僅少であるため、一般会計からの繰入金に依存している状況である。
　汚水処理原価については、管理経費の減少により、前年に比べ減少している。
　施設利用率については、前年度と同程度の汚水量を維持しているが、過疎化の影響で処理区域内人口は減少傾向にあり、徐々に下がっていくことが予想される。
　水洗化率については100％で、類似団体の平均を大きく上回っている。</t>
    <rPh sb="238" eb="240">
      <t>ゲンショウ</t>
    </rPh>
    <rPh sb="249" eb="251">
      <t>ゲンショウ</t>
    </rPh>
    <rPh sb="298" eb="300">
      <t>クイキ</t>
    </rPh>
    <rPh sb="300" eb="301">
      <t>ナイ</t>
    </rPh>
    <phoneticPr fontId="4"/>
  </si>
  <si>
    <t>　長浜市の小規模集合排水処理事業は、１地区の経営で、処理区域内人口が20人に満たず、使用料収入を見込むことができないため、類似団体と比較しても、汚水処理原価は高く、経費回収率は低い状況にある。
　今後も当該地区の人口減少は否めず、施設の老朽化の進行を考慮すると、経営状況はますます厳しくなることが予想されるため、次期下水道ビジョン作成時に対策案を検討していく。</t>
    <rPh sb="28" eb="30">
      <t>クイキ</t>
    </rPh>
    <rPh sb="30" eb="31">
      <t>ナイ</t>
    </rPh>
    <rPh sb="156" eb="161">
      <t>ジキゲスイドウ</t>
    </rPh>
    <rPh sb="165" eb="167">
      <t>サクセイ</t>
    </rPh>
    <rPh sb="167" eb="168">
      <t>ジ</t>
    </rPh>
    <rPh sb="169" eb="171">
      <t>タイサク</t>
    </rPh>
    <rPh sb="171" eb="172">
      <t>アン</t>
    </rPh>
    <rPh sb="173" eb="175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</si>
</sst>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3-46AF-9CB2-3CC82FD87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3-46AF-9CB2-3CC82FD87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50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2-4FEA-9A64-436FC24DD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34.29</c:v>
                </c:pt>
                <c:pt idx="1">
                  <c:v>35.340000000000003</c:v>
                </c:pt>
                <c:pt idx="2">
                  <c:v>34.68</c:v>
                </c:pt>
                <c:pt idx="3">
                  <c:v>34.700000000000003</c:v>
                </c:pt>
                <c:pt idx="4">
                  <c:v>46.83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92-4FEA-9A64-436FC24DD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B-45FD-9BF2-3E2D6C568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89.88</c:v>
                </c:pt>
                <c:pt idx="1">
                  <c:v>91.52</c:v>
                </c:pt>
                <c:pt idx="2">
                  <c:v>90.33</c:v>
                </c:pt>
                <c:pt idx="3">
                  <c:v>90.04</c:v>
                </c:pt>
                <c:pt idx="4">
                  <c:v>90.58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7B-45FD-9BF2-3E2D6C568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78.66</c:v>
                </c:pt>
                <c:pt idx="1">
                  <c:v>78.11</c:v>
                </c:pt>
                <c:pt idx="2">
                  <c:v>83.48</c:v>
                </c:pt>
                <c:pt idx="3">
                  <c:v>79.02</c:v>
                </c:pt>
                <c:pt idx="4">
                  <c:v>76.91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9-4956-89F9-968B0F123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9-4956-89F9-968B0F123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E0-4086-B1FF-547179B67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E0-4086-B1FF-547179B67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2-45CE-BFF4-D875FB2B4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72-45CE-BFF4-D875FB2B4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5F-4BC9-919B-2BFCD8081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5F-4BC9-919B-2BFCD8081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4-4665-9CE8-BDDC81C75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4-4665-9CE8-BDDC81C75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11022.84</c:v>
                </c:pt>
                <c:pt idx="1">
                  <c:v>8046.8</c:v>
                </c:pt>
                <c:pt idx="2">
                  <c:v>6774.02</c:v>
                </c:pt>
                <c:pt idx="3">
                  <c:v>4924.2</c:v>
                </c:pt>
                <c:pt idx="4">
                  <c:v>3493.75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2-46C2-8E14-ABCB77189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1759.36</c:v>
                </c:pt>
                <c:pt idx="1">
                  <c:v>1837.88</c:v>
                </c:pt>
                <c:pt idx="2">
                  <c:v>1748.51</c:v>
                </c:pt>
                <c:pt idx="3">
                  <c:v>1640.16</c:v>
                </c:pt>
                <c:pt idx="4">
                  <c:v>1521.05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52-46C2-8E14-ABCB77189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9.24</c:v>
                </c:pt>
                <c:pt idx="1">
                  <c:v>8.6</c:v>
                </c:pt>
                <c:pt idx="2">
                  <c:v>4.41</c:v>
                </c:pt>
                <c:pt idx="3">
                  <c:v>7.69</c:v>
                </c:pt>
                <c:pt idx="4">
                  <c:v>9.43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7-4F39-A918-8A744F19F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37.200000000000003</c:v>
                </c:pt>
                <c:pt idx="1">
                  <c:v>35.03</c:v>
                </c:pt>
                <c:pt idx="2">
                  <c:v>34.99</c:v>
                </c:pt>
                <c:pt idx="3">
                  <c:v>38.270000000000003</c:v>
                </c:pt>
                <c:pt idx="4">
                  <c:v>37.520000000000003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87-4F39-A918-8A744F19F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1994.31</c:v>
                </c:pt>
                <c:pt idx="1">
                  <c:v>2063.3200000000002</c:v>
                </c:pt>
                <c:pt idx="2">
                  <c:v>4632.33</c:v>
                </c:pt>
                <c:pt idx="3">
                  <c:v>2620.4499999999998</c:v>
                </c:pt>
                <c:pt idx="4">
                  <c:v>2105.14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8-4F24-87E6-089F7B579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508.64</c:v>
                </c:pt>
                <c:pt idx="1">
                  <c:v>525.22</c:v>
                </c:pt>
                <c:pt idx="2">
                  <c:v>520.91999999999996</c:v>
                </c:pt>
                <c:pt idx="3">
                  <c:v>486.77</c:v>
                </c:pt>
                <c:pt idx="4">
                  <c:v>502.1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48-4F24-87E6-089F7B579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【1,522.01】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>
      <selection activeCell="P8" sqref="P8:V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滋賀県　長浜市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小規模集合排水処理</v>
      </c>
      <c r="Q8" s="65"/>
      <c r="R8" s="65"/>
      <c r="S8" s="65"/>
      <c r="T8" s="65"/>
      <c r="U8" s="65"/>
      <c r="V8" s="65"/>
      <c r="W8" s="65" t="str">
        <f>データ!L6</f>
        <v>I2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115850</v>
      </c>
      <c r="AM8" s="46"/>
      <c r="AN8" s="46"/>
      <c r="AO8" s="46"/>
      <c r="AP8" s="46"/>
      <c r="AQ8" s="46"/>
      <c r="AR8" s="46"/>
      <c r="AS8" s="46"/>
      <c r="AT8" s="45">
        <f>データ!T6</f>
        <v>681.02</v>
      </c>
      <c r="AU8" s="45"/>
      <c r="AV8" s="45"/>
      <c r="AW8" s="45"/>
      <c r="AX8" s="45"/>
      <c r="AY8" s="45"/>
      <c r="AZ8" s="45"/>
      <c r="BA8" s="45"/>
      <c r="BB8" s="45">
        <f>データ!U6</f>
        <v>170.11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0.02</v>
      </c>
      <c r="Q10" s="45"/>
      <c r="R10" s="45"/>
      <c r="S10" s="45"/>
      <c r="T10" s="45"/>
      <c r="U10" s="45"/>
      <c r="V10" s="45"/>
      <c r="W10" s="45">
        <f>データ!Q6</f>
        <v>51.87</v>
      </c>
      <c r="X10" s="45"/>
      <c r="Y10" s="45"/>
      <c r="Z10" s="45"/>
      <c r="AA10" s="45"/>
      <c r="AB10" s="45"/>
      <c r="AC10" s="45"/>
      <c r="AD10" s="46">
        <f>データ!R6</f>
        <v>2836</v>
      </c>
      <c r="AE10" s="46"/>
      <c r="AF10" s="46"/>
      <c r="AG10" s="46"/>
      <c r="AH10" s="46"/>
      <c r="AI10" s="46"/>
      <c r="AJ10" s="46"/>
      <c r="AK10" s="2"/>
      <c r="AL10" s="46">
        <f>データ!V6</f>
        <v>19</v>
      </c>
      <c r="AM10" s="46"/>
      <c r="AN10" s="46"/>
      <c r="AO10" s="46"/>
      <c r="AP10" s="46"/>
      <c r="AQ10" s="46"/>
      <c r="AR10" s="46"/>
      <c r="AS10" s="46"/>
      <c r="AT10" s="45">
        <f>データ!W6</f>
        <v>0.03</v>
      </c>
      <c r="AU10" s="45"/>
      <c r="AV10" s="45"/>
      <c r="AW10" s="45"/>
      <c r="AX10" s="45"/>
      <c r="AY10" s="45"/>
      <c r="AZ10" s="45"/>
      <c r="BA10" s="45"/>
      <c r="BB10" s="45">
        <f>データ!X6</f>
        <v>633.33000000000004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120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119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121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【1,522.01】</v>
      </c>
      <c r="I86" s="12" t="str">
        <f>データ!CA6</f>
        <v>【37.79】</v>
      </c>
      <c r="J86" s="12" t="str">
        <f>データ!CL6</f>
        <v>【497.52】</v>
      </c>
      <c r="K86" s="12" t="str">
        <f>データ!CW6</f>
        <v>【46.97】</v>
      </c>
      <c r="L86" s="12" t="str">
        <f>データ!DH6</f>
        <v>【90.42】</v>
      </c>
      <c r="M86" s="12" t="s">
        <v>45</v>
      </c>
      <c r="N86" s="12" t="s">
        <v>45</v>
      </c>
      <c r="O86" s="12" t="str">
        <f>データ!EO6</f>
        <v>【0.00】</v>
      </c>
    </row>
  </sheetData>
  <sheetProtection algorithmName="SHA-512" hashValue="cSLjNWCZOugUKyDWBH79wnKeKlZ/BSjWKFneTAp5F8UakzUWcsqYs5bJdH0iMpAB3yK/OdgaDYGbmUMcK2iC9A==" saltValue="K66HelFaVFa5a/M3d8WBH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3" t="s">
        <v>55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56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57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59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60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61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62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63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64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65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66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67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68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69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2021</v>
      </c>
      <c r="C6" s="19">
        <f t="shared" ref="C6:X6" si="3">C7</f>
        <v>252034</v>
      </c>
      <c r="D6" s="19">
        <f t="shared" si="3"/>
        <v>47</v>
      </c>
      <c r="E6" s="19">
        <f t="shared" si="3"/>
        <v>17</v>
      </c>
      <c r="F6" s="19">
        <f t="shared" si="3"/>
        <v>9</v>
      </c>
      <c r="G6" s="19">
        <f t="shared" si="3"/>
        <v>0</v>
      </c>
      <c r="H6" s="19" t="str">
        <f t="shared" si="3"/>
        <v>滋賀県　長浜市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小規模集合排水処理</v>
      </c>
      <c r="L6" s="19" t="str">
        <f t="shared" si="3"/>
        <v>I2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0.02</v>
      </c>
      <c r="Q6" s="20">
        <f t="shared" si="3"/>
        <v>51.87</v>
      </c>
      <c r="R6" s="20">
        <f t="shared" si="3"/>
        <v>2836</v>
      </c>
      <c r="S6" s="20">
        <f t="shared" si="3"/>
        <v>115850</v>
      </c>
      <c r="T6" s="20">
        <f t="shared" si="3"/>
        <v>681.02</v>
      </c>
      <c r="U6" s="20">
        <f t="shared" si="3"/>
        <v>170.11</v>
      </c>
      <c r="V6" s="20">
        <f t="shared" si="3"/>
        <v>19</v>
      </c>
      <c r="W6" s="20">
        <f t="shared" si="3"/>
        <v>0.03</v>
      </c>
      <c r="X6" s="20">
        <f t="shared" si="3"/>
        <v>633.33000000000004</v>
      </c>
      <c r="Y6" s="21">
        <f>IF(Y7="",NA(),Y7)</f>
        <v>78.66</v>
      </c>
      <c r="Z6" s="21">
        <f t="shared" ref="Z6:AH6" si="4">IF(Z7="",NA(),Z7)</f>
        <v>78.11</v>
      </c>
      <c r="AA6" s="21">
        <f t="shared" si="4"/>
        <v>83.48</v>
      </c>
      <c r="AB6" s="21">
        <f t="shared" si="4"/>
        <v>79.02</v>
      </c>
      <c r="AC6" s="21">
        <f t="shared" si="4"/>
        <v>76.91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11022.84</v>
      </c>
      <c r="BG6" s="21">
        <f t="shared" ref="BG6:BO6" si="7">IF(BG7="",NA(),BG7)</f>
        <v>8046.8</v>
      </c>
      <c r="BH6" s="21">
        <f t="shared" si="7"/>
        <v>6774.02</v>
      </c>
      <c r="BI6" s="21">
        <f t="shared" si="7"/>
        <v>4924.2</v>
      </c>
      <c r="BJ6" s="21">
        <f t="shared" si="7"/>
        <v>3493.75</v>
      </c>
      <c r="BK6" s="21">
        <f t="shared" si="7"/>
        <v>1759.36</v>
      </c>
      <c r="BL6" s="21">
        <f t="shared" si="7"/>
        <v>1837.88</v>
      </c>
      <c r="BM6" s="21">
        <f t="shared" si="7"/>
        <v>1748.51</v>
      </c>
      <c r="BN6" s="21">
        <f t="shared" si="7"/>
        <v>1640.16</v>
      </c>
      <c r="BO6" s="21">
        <f t="shared" si="7"/>
        <v>1521.05</v>
      </c>
      <c r="BP6" s="20" t="str">
        <f>IF(BP7="","",IF(BP7="-","【-】","【"&amp;SUBSTITUTE(TEXT(BP7,"#,##0.00"),"-","△")&amp;"】"))</f>
        <v>【1,522.01】</v>
      </c>
      <c r="BQ6" s="21">
        <f>IF(BQ7="",NA(),BQ7)</f>
        <v>9.24</v>
      </c>
      <c r="BR6" s="21">
        <f t="shared" ref="BR6:BZ6" si="8">IF(BR7="",NA(),BR7)</f>
        <v>8.6</v>
      </c>
      <c r="BS6" s="21">
        <f t="shared" si="8"/>
        <v>4.41</v>
      </c>
      <c r="BT6" s="21">
        <f t="shared" si="8"/>
        <v>7.69</v>
      </c>
      <c r="BU6" s="21">
        <f t="shared" si="8"/>
        <v>9.43</v>
      </c>
      <c r="BV6" s="21">
        <f t="shared" si="8"/>
        <v>37.200000000000003</v>
      </c>
      <c r="BW6" s="21">
        <f t="shared" si="8"/>
        <v>35.03</v>
      </c>
      <c r="BX6" s="21">
        <f t="shared" si="8"/>
        <v>34.99</v>
      </c>
      <c r="BY6" s="21">
        <f t="shared" si="8"/>
        <v>38.270000000000003</v>
      </c>
      <c r="BZ6" s="21">
        <f t="shared" si="8"/>
        <v>37.520000000000003</v>
      </c>
      <c r="CA6" s="20" t="str">
        <f>IF(CA7="","",IF(CA7="-","【-】","【"&amp;SUBSTITUTE(TEXT(CA7,"#,##0.00"),"-","△")&amp;"】"))</f>
        <v>【37.79】</v>
      </c>
      <c r="CB6" s="21">
        <f>IF(CB7="",NA(),CB7)</f>
        <v>1994.31</v>
      </c>
      <c r="CC6" s="21">
        <f t="shared" ref="CC6:CK6" si="9">IF(CC7="",NA(),CC7)</f>
        <v>2063.3200000000002</v>
      </c>
      <c r="CD6" s="21">
        <f t="shared" si="9"/>
        <v>4632.33</v>
      </c>
      <c r="CE6" s="21">
        <f t="shared" si="9"/>
        <v>2620.4499999999998</v>
      </c>
      <c r="CF6" s="21">
        <f t="shared" si="9"/>
        <v>2105.14</v>
      </c>
      <c r="CG6" s="21">
        <f t="shared" si="9"/>
        <v>508.64</v>
      </c>
      <c r="CH6" s="21">
        <f t="shared" si="9"/>
        <v>525.22</v>
      </c>
      <c r="CI6" s="21">
        <f t="shared" si="9"/>
        <v>520.91999999999996</v>
      </c>
      <c r="CJ6" s="21">
        <f t="shared" si="9"/>
        <v>486.77</v>
      </c>
      <c r="CK6" s="21">
        <f t="shared" si="9"/>
        <v>502.1</v>
      </c>
      <c r="CL6" s="20" t="str">
        <f>IF(CL7="","",IF(CL7="-","【-】","【"&amp;SUBSTITUTE(TEXT(CL7,"#,##0.00"),"-","△")&amp;"】"))</f>
        <v>【497.52】</v>
      </c>
      <c r="CM6" s="21">
        <f>IF(CM7="",NA(),CM7)</f>
        <v>45</v>
      </c>
      <c r="CN6" s="21">
        <f t="shared" ref="CN6:CV6" si="10">IF(CN7="",NA(),CN7)</f>
        <v>45</v>
      </c>
      <c r="CO6" s="21">
        <f t="shared" si="10"/>
        <v>45</v>
      </c>
      <c r="CP6" s="21">
        <f t="shared" si="10"/>
        <v>50</v>
      </c>
      <c r="CQ6" s="21">
        <f t="shared" si="10"/>
        <v>45</v>
      </c>
      <c r="CR6" s="21">
        <f t="shared" si="10"/>
        <v>34.29</v>
      </c>
      <c r="CS6" s="21">
        <f t="shared" si="10"/>
        <v>35.340000000000003</v>
      </c>
      <c r="CT6" s="21">
        <f t="shared" si="10"/>
        <v>34.68</v>
      </c>
      <c r="CU6" s="21">
        <f t="shared" si="10"/>
        <v>34.700000000000003</v>
      </c>
      <c r="CV6" s="21">
        <f t="shared" si="10"/>
        <v>46.83</v>
      </c>
      <c r="CW6" s="20" t="str">
        <f>IF(CW7="","",IF(CW7="-","【-】","【"&amp;SUBSTITUTE(TEXT(CW7,"#,##0.00"),"-","△")&amp;"】"))</f>
        <v>【46.97】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89.88</v>
      </c>
      <c r="DD6" s="21">
        <f t="shared" si="11"/>
        <v>91.52</v>
      </c>
      <c r="DE6" s="21">
        <f t="shared" si="11"/>
        <v>90.33</v>
      </c>
      <c r="DF6" s="21">
        <f t="shared" si="11"/>
        <v>90.04</v>
      </c>
      <c r="DG6" s="21">
        <f t="shared" si="11"/>
        <v>90.58</v>
      </c>
      <c r="DH6" s="20" t="str">
        <f>IF(DH7="","",IF(DH7="-","【-】","【"&amp;SUBSTITUTE(TEXT(DH7,"#,##0.00"),"-","△")&amp;"】"))</f>
        <v>【90.42】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5" s="22" customFormat="1" x14ac:dyDescent="0.15">
      <c r="A7" s="14"/>
      <c r="B7" s="23">
        <v>2021</v>
      </c>
      <c r="C7" s="23">
        <v>252034</v>
      </c>
      <c r="D7" s="23">
        <v>47</v>
      </c>
      <c r="E7" s="23">
        <v>17</v>
      </c>
      <c r="F7" s="23">
        <v>9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0.02</v>
      </c>
      <c r="Q7" s="24">
        <v>51.87</v>
      </c>
      <c r="R7" s="24">
        <v>2836</v>
      </c>
      <c r="S7" s="24">
        <v>115850</v>
      </c>
      <c r="T7" s="24">
        <v>681.02</v>
      </c>
      <c r="U7" s="24">
        <v>170.11</v>
      </c>
      <c r="V7" s="24">
        <v>19</v>
      </c>
      <c r="W7" s="24">
        <v>0.03</v>
      </c>
      <c r="X7" s="24">
        <v>633.33000000000004</v>
      </c>
      <c r="Y7" s="24">
        <v>78.66</v>
      </c>
      <c r="Z7" s="24">
        <v>78.11</v>
      </c>
      <c r="AA7" s="24">
        <v>83.48</v>
      </c>
      <c r="AB7" s="24">
        <v>79.02</v>
      </c>
      <c r="AC7" s="24">
        <v>76.91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11022.84</v>
      </c>
      <c r="BG7" s="24">
        <v>8046.8</v>
      </c>
      <c r="BH7" s="24">
        <v>6774.02</v>
      </c>
      <c r="BI7" s="24">
        <v>4924.2</v>
      </c>
      <c r="BJ7" s="24">
        <v>3493.75</v>
      </c>
      <c r="BK7" s="24">
        <v>1759.36</v>
      </c>
      <c r="BL7" s="24">
        <v>1837.88</v>
      </c>
      <c r="BM7" s="24">
        <v>1748.51</v>
      </c>
      <c r="BN7" s="24">
        <v>1640.16</v>
      </c>
      <c r="BO7" s="24">
        <v>1521.05</v>
      </c>
      <c r="BP7" s="24">
        <v>1522.01</v>
      </c>
      <c r="BQ7" s="24">
        <v>9.24</v>
      </c>
      <c r="BR7" s="24">
        <v>8.6</v>
      </c>
      <c r="BS7" s="24">
        <v>4.41</v>
      </c>
      <c r="BT7" s="24">
        <v>7.69</v>
      </c>
      <c r="BU7" s="24">
        <v>9.43</v>
      </c>
      <c r="BV7" s="24">
        <v>37.200000000000003</v>
      </c>
      <c r="BW7" s="24">
        <v>35.03</v>
      </c>
      <c r="BX7" s="24">
        <v>34.99</v>
      </c>
      <c r="BY7" s="24">
        <v>38.270000000000003</v>
      </c>
      <c r="BZ7" s="24">
        <v>37.520000000000003</v>
      </c>
      <c r="CA7" s="24">
        <v>37.79</v>
      </c>
      <c r="CB7" s="24">
        <v>1994.31</v>
      </c>
      <c r="CC7" s="24">
        <v>2063.3200000000002</v>
      </c>
      <c r="CD7" s="24">
        <v>4632.33</v>
      </c>
      <c r="CE7" s="24">
        <v>2620.4499999999998</v>
      </c>
      <c r="CF7" s="24">
        <v>2105.14</v>
      </c>
      <c r="CG7" s="24">
        <v>508.64</v>
      </c>
      <c r="CH7" s="24">
        <v>525.22</v>
      </c>
      <c r="CI7" s="24">
        <v>520.91999999999996</v>
      </c>
      <c r="CJ7" s="24">
        <v>486.77</v>
      </c>
      <c r="CK7" s="24">
        <v>502.1</v>
      </c>
      <c r="CL7" s="24">
        <v>497.52</v>
      </c>
      <c r="CM7" s="24">
        <v>45</v>
      </c>
      <c r="CN7" s="24">
        <v>45</v>
      </c>
      <c r="CO7" s="24">
        <v>45</v>
      </c>
      <c r="CP7" s="24">
        <v>50</v>
      </c>
      <c r="CQ7" s="24">
        <v>45</v>
      </c>
      <c r="CR7" s="24">
        <v>34.29</v>
      </c>
      <c r="CS7" s="24">
        <v>35.340000000000003</v>
      </c>
      <c r="CT7" s="24">
        <v>34.68</v>
      </c>
      <c r="CU7" s="24">
        <v>34.700000000000003</v>
      </c>
      <c r="CV7" s="24">
        <v>46.83</v>
      </c>
      <c r="CW7" s="24">
        <v>46.97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89.88</v>
      </c>
      <c r="DD7" s="24">
        <v>91.52</v>
      </c>
      <c r="DE7" s="24">
        <v>90.33</v>
      </c>
      <c r="DF7" s="24">
        <v>90.04</v>
      </c>
      <c r="DG7" s="24">
        <v>90.58</v>
      </c>
      <c r="DH7" s="24">
        <v>90.42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116</v>
      </c>
      <c r="E13" t="s">
        <v>117</v>
      </c>
      <c r="F13" t="s">
        <v>116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道念 真莉奈</cp:lastModifiedBy>
  <cp:lastPrinted>2023-01-19T00:43:07Z</cp:lastPrinted>
  <dcterms:created xsi:type="dcterms:W3CDTF">2022-12-01T02:05:15Z</dcterms:created>
  <dcterms:modified xsi:type="dcterms:W3CDTF">2023-01-19T00:43:10Z</dcterms:modified>
  <cp:category/>
</cp:coreProperties>
</file>