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3年度決算統計\★経営比較分析表\"/>
    </mc:Choice>
  </mc:AlternateContent>
  <xr:revisionPtr revIDLastSave="0" documentId="13_ncr:1_{C56970FA-5530-4590-AC88-1E2DD4C8FFAF}" xr6:coauthVersionLast="36" xr6:coauthVersionMax="36" xr10:uidLastSave="{00000000-0000-0000-0000-000000000000}"/>
  <workbookProtection workbookAlgorithmName="SHA-512" workbookHashValue="/Di+PCAzrCQT3bnM/pvyCm4Ii12OmIiXhMt3LwN09d0Z4tR52R5buQfYUlo6Y0Vh4yiyFrs3Ehigw2uHndQQug==" workbookSaltValue="n5w7YO/GKpBDFIY8ttBfM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<sst xmlns="http://schemas.openxmlformats.org/spreadsheetml/2006/main" count="236" uniqueCount="119">
  <si>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</si>
  <si>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</si>
  <si>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</si>
  <si>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</si>
  <si>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</si>
  <si>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</si>
  <si>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</si>
  <si>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</si>
  <si>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</si>
  <si>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</si>
  <si>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</si>
  <si>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</si>
  <si>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</si>
  <si>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</si>
  <si>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</si>
  <si>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</si>
  <si>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</si>
  <si>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</si>
  <si>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</si>
  <si>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</si>
  <si>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</si>
  <si>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</si>
  <si>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</si>
  <si>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</si>
  <si>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</si>
  <si>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</si>
  <si>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</si>
  <si>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</si>
  <si>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</si>
  <si>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</si>
  <si>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</si>
  <si>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</si>
  <si>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</si>
  <si>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</si>
  <si>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</si>
  <si>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</si>
  <si>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</si>
  <si>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</si>
  <si>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</si>
  <si>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</si>
  <si>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</si>
  <si>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</si>
  <si>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</si>
  <si>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</si>
  <si>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</si>
  <si>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</si>
  <si>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</si>
  <si>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</si>
  <si>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</si>
  <si>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</si>
  <si>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</si>
  <si>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</si>
  <si>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</si>
  <si>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</si>
  <si>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</si>
  <si>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</si>
  <si>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</si>
  <si>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</si>
  <si>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</si>
  <si>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</si>
  <si>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</si>
  <si>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</si>
  <si>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</si>
  <si>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</si>
  <si>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</si>
  <si>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</si>
  <si>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</si>
  <si>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</si>
  <si>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</si>
  <si>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</si>
  <si>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</si>
  <si>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</si>
  <si>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</si>
  <si>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</si>
  <si>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</si>
  <si>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</si>
  <si>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</si>
  <si>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</si>
  <si>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</si>
  <si>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</si>
  <si>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</si>
  <si>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</si>
  <si>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</si>
  <si>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</si>
  <si>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</si>
  <si>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</si>
  <si>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</si>
  <si>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</si>
  <si>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</si>
  <si>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</si>
  <si>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</si>
  <si>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</si>
  <si>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</si>
  <si>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</si>
  <si>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</si>
  <si>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</si>
  <si>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</si>
  <si>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</si>
  <si>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</si>
  <si>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</si>
  <si>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</si>
  <si>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</si>
  <si>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</si>
  <si>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</si>
  <si>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</si>
  <si>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</si>
  <si>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</si>
  <si>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</si>
  <si>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</si>
  <si>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</si>
  <si>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</si>
  <si>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</si>
  <si>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</si>
  <si>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</si>
  <si>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</si>
  <si>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</si>
  <si>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現在、市内において一番早く整備された地区で供用開始から30年以上経過していることから、処理施設の電気・機械設備の老朽化が進行し、修繕費等の維持管理経費の高騰が予想される。
　こうしたことから、維持管理経費等のコスト削減を図るため、公共下水道の事業計画区域内で供用後30年を経過した施設から、順次流域下水道への接続を進めている。接続までの期間は、施設更新等の老朽化対策は行わず、維持管理費用を必要最低限に抑えている。　　
　また、接続事業計画区域外の地域については、下水道事業審議会の答申を踏まえ、次期下水道ビジョン作成時に対策案を作成する。</t>
    <rPh sb="80" eb="82">
      <t>ヨソウ</t>
    </rPh>
    <rPh sb="215" eb="217">
      <t>セツゾク</t>
    </rPh>
    <rPh sb="225" eb="227">
      <t>チイキ</t>
    </rPh>
    <rPh sb="233" eb="236">
      <t>ゲスイドウ</t>
    </rPh>
    <rPh sb="236" eb="238">
      <t>ジギョウ</t>
    </rPh>
    <rPh sb="238" eb="241">
      <t>シンギカイ</t>
    </rPh>
    <rPh sb="242" eb="244">
      <t>トウシン</t>
    </rPh>
    <rPh sb="245" eb="246">
      <t>フ</t>
    </rPh>
    <rPh sb="249" eb="251">
      <t>ジキ</t>
    </rPh>
    <rPh sb="251" eb="254">
      <t>ゲスイドウ</t>
    </rPh>
    <rPh sb="258" eb="260">
      <t>サクセイ</t>
    </rPh>
    <rPh sb="260" eb="261">
      <t>ジ</t>
    </rPh>
    <rPh sb="262" eb="264">
      <t>タイサク</t>
    </rPh>
    <rPh sb="264" eb="265">
      <t>アン</t>
    </rPh>
    <rPh sb="266" eb="268">
      <t>サクセイ</t>
    </rPh>
    <phoneticPr fontId="4"/>
  </si>
  <si>
    <t>　経営状況は、人口減少に伴い新たな収入が見込めない状況となっているが、処理施設の老朽化により維持管理経費の高騰が予想され、更なる経営改善に向けた取組が必要である。
　こうした中、平成26年度末策定の「長浜市下水道ビジョン」において、市内57地区に設置する処理施設のうちの31地区を、令和10年度までに流域下水道へ接続する計画を定め、経営改善の対策として推進しており、維持管理費の削減を図れてきている。
　なお、下水道計画区域外地区の公共下水道への接続や施設の統廃合についても、次期下水道ビジョンにて検討を予定している。</t>
    <rPh sb="56" eb="58">
      <t>ヨソウ</t>
    </rPh>
    <rPh sb="141" eb="143">
      <t>レイワ</t>
    </rPh>
    <rPh sb="183" eb="185">
      <t>イジ</t>
    </rPh>
    <rPh sb="185" eb="188">
      <t>カンリヒ</t>
    </rPh>
    <rPh sb="189" eb="191">
      <t>サクゲン</t>
    </rPh>
    <rPh sb="192" eb="193">
      <t>ハカ</t>
    </rPh>
    <rPh sb="238" eb="240">
      <t>ジキ</t>
    </rPh>
    <rPh sb="240" eb="243">
      <t>ゲスイドウ</t>
    </rPh>
    <phoneticPr fontId="4"/>
  </si>
  <si>
    <t>　収益的収支比率については、企業債償還が経営の硬直化の要因となっており、その償還財源として資本費平準化債及び一般会計繰入金等の使用料収入以外の収入に依存している状況が顕著である。しかし、企業債償還残高は減少傾向にあるため、料金収入の増加が見込めない状況ではあるが、改善傾向となっている。
　企業債残高対事業規模比率については、現在、流域下水道への接続事業を進めており、処理場施設の更新等を見送っていることから、企業債残高が減少傾向にあり、今後は企業債残高対事業規模比率の改善が予想される。
　経費回収率については、公共下水道事業への接続効果により、維持管理費が減少傾向にあるが、人口減少及び公共下水道への接続による使用料収入の減少があるため、６割程度の回収率で停滞している。
　汚水処理原価については、汚水処理費は減少傾向にあるが、有収水量についても減少傾向にあるため、若干悪化している。今後も、公共下水道への接続事業により施設の統廃合を進めることで、汚水処理費の抑制に努める。
　施設利用率については、過疎化や少子高齢化の影響によって処理区域内人口の減少が進んでいることから、今後も低い水準となることが予想される。
　水洗化率については、類似団体に比べ、高い水準にあるが、高齢世帯などに普及の余地がある。</t>
    <rPh sb="470" eb="472">
      <t>クイキ</t>
    </rPh>
    <rPh sb="472" eb="473">
      <t>ナイ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</si>
</sst>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6-47D4-9CAF-DBA0E64C186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38C6-47D4-9CAF-DBA0E64C186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61.97</c:v>
                </c:pt>
                <c:pt idx="1">
                  <c:v>60.85</c:v>
                </c:pt>
                <c:pt idx="2">
                  <c:v>57.63</c:v>
                </c:pt>
                <c:pt idx="3">
                  <c:v>58.94</c:v>
                </c:pt>
                <c:pt idx="4">
                  <c:v>58.82</c:v>
                </c:pt>
              </c:numCache>
            </c:numRef>
          </c:val>
          <c:extLst>
            <c:ext xmlns:c16="http://schemas.microsoft.com/office/drawing/2014/chart" uri="{C3380CC4-5D6E-409C-BE32-E72D297353CC}">
              <c16:uniqueId val="{00000000-8755-49DD-B1BD-2D2E26E6C91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8755-49DD-B1BD-2D2E26E6C91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96.59</c:v>
                </c:pt>
                <c:pt idx="1">
                  <c:v>96.53</c:v>
                </c:pt>
                <c:pt idx="2">
                  <c:v>96.49</c:v>
                </c:pt>
                <c:pt idx="3">
                  <c:v>96.45</c:v>
                </c:pt>
                <c:pt idx="4">
                  <c:v>97.3</c:v>
                </c:pt>
              </c:numCache>
            </c:numRef>
          </c:val>
          <c:extLst>
            <c:ext xmlns:c16="http://schemas.microsoft.com/office/drawing/2014/chart" uri="{C3380CC4-5D6E-409C-BE32-E72D297353CC}">
              <c16:uniqueId val="{00000000-1055-4282-B6E8-A989D4B07B7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1055-4282-B6E8-A989D4B07B7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82.56</c:v>
                </c:pt>
                <c:pt idx="1">
                  <c:v>85.5</c:v>
                </c:pt>
                <c:pt idx="2">
                  <c:v>85.73</c:v>
                </c:pt>
                <c:pt idx="3">
                  <c:v>87.47</c:v>
                </c:pt>
                <c:pt idx="4">
                  <c:v>89.4</c:v>
                </c:pt>
              </c:numCache>
            </c:numRef>
          </c:val>
          <c:extLst>
            <c:ext xmlns:c16="http://schemas.microsoft.com/office/drawing/2014/chart" uri="{C3380CC4-5D6E-409C-BE32-E72D297353CC}">
              <c16:uniqueId val="{00000000-A644-491A-A37B-AF609CA61A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44-491A-A37B-AF609CA61A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7A-4181-B93E-B653EA3893E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7A-4181-B93E-B653EA3893E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1-4B85-8322-5EEBDF9BE1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1-4B85-8322-5EEBDF9BE1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97-4702-867D-C69C793370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97-4702-867D-C69C793370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28-4BB9-B047-2C4E13480E6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28-4BB9-B047-2C4E13480E6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719.46</c:v>
                </c:pt>
                <c:pt idx="1">
                  <c:v>511.44</c:v>
                </c:pt>
                <c:pt idx="2">
                  <c:v>469.63</c:v>
                </c:pt>
                <c:pt idx="3">
                  <c:v>378.82</c:v>
                </c:pt>
                <c:pt idx="4">
                  <c:v>271.63</c:v>
                </c:pt>
              </c:numCache>
            </c:numRef>
          </c:val>
          <c:extLst>
            <c:ext xmlns:c16="http://schemas.microsoft.com/office/drawing/2014/chart" uri="{C3380CC4-5D6E-409C-BE32-E72D297353CC}">
              <c16:uniqueId val="{00000000-A8B1-4D2D-9218-12AC5AA2FD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A8B1-4D2D-9218-12AC5AA2FD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60.33</c:v>
                </c:pt>
                <c:pt idx="1">
                  <c:v>61.86</c:v>
                </c:pt>
                <c:pt idx="2">
                  <c:v>60.16</c:v>
                </c:pt>
                <c:pt idx="3">
                  <c:v>61.29</c:v>
                </c:pt>
                <c:pt idx="4">
                  <c:v>59.37</c:v>
                </c:pt>
              </c:numCache>
            </c:numRef>
          </c:val>
          <c:extLst>
            <c:ext xmlns:c16="http://schemas.microsoft.com/office/drawing/2014/chart" uri="{C3380CC4-5D6E-409C-BE32-E72D297353CC}">
              <c16:uniqueId val="{00000000-20AD-4E2B-AB45-33C6A5B2DC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20AD-4E2B-AB45-33C6A5B2DC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242.43</c:v>
                </c:pt>
                <c:pt idx="1">
                  <c:v>246.96</c:v>
                </c:pt>
                <c:pt idx="2">
                  <c:v>250.34</c:v>
                </c:pt>
                <c:pt idx="3">
                  <c:v>246.36</c:v>
                </c:pt>
                <c:pt idx="4">
                  <c:v>260.79000000000002</c:v>
                </c:pt>
              </c:numCache>
            </c:numRef>
          </c:val>
          <c:extLst>
            <c:ext xmlns:c16="http://schemas.microsoft.com/office/drawing/2014/chart" uri="{C3380CC4-5D6E-409C-BE32-E72D297353CC}">
              <c16:uniqueId val="{00000000-5C66-4CFA-9130-DFF09F8474B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5C66-4CFA-9130-DFF09F8474B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長浜市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F1</v>
      </c>
      <c r="X8" s="35"/>
      <c r="Y8" s="35"/>
      <c r="Z8" s="35"/>
      <c r="AA8" s="35"/>
      <c r="AB8" s="35"/>
      <c r="AC8" s="35"/>
      <c r="AD8" s="36" t="str">
        <f>データ!$M$6</f>
        <v>非設置</v>
      </c>
      <c r="AE8" s="36"/>
      <c r="AF8" s="36"/>
      <c r="AG8" s="36"/>
      <c r="AH8" s="36"/>
      <c r="AI8" s="36"/>
      <c r="AJ8" s="36"/>
      <c r="AK8" s="3"/>
      <c r="AL8" s="37">
        <f>データ!S6</f>
        <v>115850</v>
      </c>
      <c r="AM8" s="37"/>
      <c r="AN8" s="37"/>
      <c r="AO8" s="37"/>
      <c r="AP8" s="37"/>
      <c r="AQ8" s="37"/>
      <c r="AR8" s="37"/>
      <c r="AS8" s="37"/>
      <c r="AT8" s="38">
        <f>データ!T6</f>
        <v>681.02</v>
      </c>
      <c r="AU8" s="38"/>
      <c r="AV8" s="38"/>
      <c r="AW8" s="38"/>
      <c r="AX8" s="38"/>
      <c r="AY8" s="38"/>
      <c r="AZ8" s="38"/>
      <c r="BA8" s="38"/>
      <c r="BB8" s="38">
        <f>データ!U6</f>
        <v>170.11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16.73</v>
      </c>
      <c r="Q10" s="38"/>
      <c r="R10" s="38"/>
      <c r="S10" s="38"/>
      <c r="T10" s="38"/>
      <c r="U10" s="38"/>
      <c r="V10" s="38"/>
      <c r="W10" s="38">
        <f>データ!Q6</f>
        <v>85.76</v>
      </c>
      <c r="X10" s="38"/>
      <c r="Y10" s="38"/>
      <c r="Z10" s="38"/>
      <c r="AA10" s="38"/>
      <c r="AB10" s="38"/>
      <c r="AC10" s="38"/>
      <c r="AD10" s="37">
        <f>データ!R6</f>
        <v>2836</v>
      </c>
      <c r="AE10" s="37"/>
      <c r="AF10" s="37"/>
      <c r="AG10" s="37"/>
      <c r="AH10" s="37"/>
      <c r="AI10" s="37"/>
      <c r="AJ10" s="37"/>
      <c r="AK10" s="2"/>
      <c r="AL10" s="37">
        <f>データ!V6</f>
        <v>19316</v>
      </c>
      <c r="AM10" s="37"/>
      <c r="AN10" s="37"/>
      <c r="AO10" s="37"/>
      <c r="AP10" s="37"/>
      <c r="AQ10" s="37"/>
      <c r="AR10" s="37"/>
      <c r="AS10" s="37"/>
      <c r="AT10" s="38">
        <f>データ!W6</f>
        <v>12.39</v>
      </c>
      <c r="AU10" s="38"/>
      <c r="AV10" s="38"/>
      <c r="AW10" s="38"/>
      <c r="AX10" s="38"/>
      <c r="AY10" s="38"/>
      <c r="AZ10" s="38"/>
      <c r="BA10" s="38"/>
      <c r="BB10" s="38">
        <f>データ!X6</f>
        <v>1559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71"/>
      <c r="BN47" s="71"/>
      <c r="BO47" s="71"/>
      <c r="BP47" s="71"/>
      <c r="BQ47" s="71"/>
      <c r="BR47" s="71"/>
      <c r="BS47" s="71"/>
      <c r="BT47" s="71"/>
      <c r="BU47" s="71"/>
      <c r="BV47" s="71"/>
      <c r="BW47" s="71"/>
      <c r="BX47" s="71"/>
      <c r="BY47" s="71"/>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71"/>
      <c r="BN48" s="71"/>
      <c r="BO48" s="71"/>
      <c r="BP48" s="71"/>
      <c r="BQ48" s="71"/>
      <c r="BR48" s="71"/>
      <c r="BS48" s="71"/>
      <c r="BT48" s="71"/>
      <c r="BU48" s="71"/>
      <c r="BV48" s="71"/>
      <c r="BW48" s="71"/>
      <c r="BX48" s="71"/>
      <c r="BY48" s="71"/>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71"/>
      <c r="BN49" s="71"/>
      <c r="BO49" s="71"/>
      <c r="BP49" s="71"/>
      <c r="BQ49" s="71"/>
      <c r="BR49" s="71"/>
      <c r="BS49" s="71"/>
      <c r="BT49" s="71"/>
      <c r="BU49" s="71"/>
      <c r="BV49" s="71"/>
      <c r="BW49" s="71"/>
      <c r="BX49" s="71"/>
      <c r="BY49" s="71"/>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71"/>
      <c r="BN50" s="71"/>
      <c r="BO50" s="71"/>
      <c r="BP50" s="71"/>
      <c r="BQ50" s="71"/>
      <c r="BR50" s="71"/>
      <c r="BS50" s="71"/>
      <c r="BT50" s="71"/>
      <c r="BU50" s="71"/>
      <c r="BV50" s="71"/>
      <c r="BW50" s="71"/>
      <c r="BX50" s="71"/>
      <c r="BY50" s="71"/>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71"/>
      <c r="BN51" s="71"/>
      <c r="BO51" s="71"/>
      <c r="BP51" s="71"/>
      <c r="BQ51" s="71"/>
      <c r="BR51" s="71"/>
      <c r="BS51" s="71"/>
      <c r="BT51" s="71"/>
      <c r="BU51" s="71"/>
      <c r="BV51" s="71"/>
      <c r="BW51" s="71"/>
      <c r="BX51" s="71"/>
      <c r="BY51" s="71"/>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71"/>
      <c r="BN52" s="71"/>
      <c r="BO52" s="71"/>
      <c r="BP52" s="71"/>
      <c r="BQ52" s="71"/>
      <c r="BR52" s="71"/>
      <c r="BS52" s="71"/>
      <c r="BT52" s="71"/>
      <c r="BU52" s="71"/>
      <c r="BV52" s="71"/>
      <c r="BW52" s="71"/>
      <c r="BX52" s="71"/>
      <c r="BY52" s="71"/>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71"/>
      <c r="BN53" s="71"/>
      <c r="BO53" s="71"/>
      <c r="BP53" s="71"/>
      <c r="BQ53" s="71"/>
      <c r="BR53" s="71"/>
      <c r="BS53" s="71"/>
      <c r="BT53" s="71"/>
      <c r="BU53" s="71"/>
      <c r="BV53" s="71"/>
      <c r="BW53" s="71"/>
      <c r="BX53" s="71"/>
      <c r="BY53" s="71"/>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71"/>
      <c r="BN54" s="71"/>
      <c r="BO54" s="71"/>
      <c r="BP54" s="71"/>
      <c r="BQ54" s="71"/>
      <c r="BR54" s="71"/>
      <c r="BS54" s="71"/>
      <c r="BT54" s="71"/>
      <c r="BU54" s="71"/>
      <c r="BV54" s="71"/>
      <c r="BW54" s="71"/>
      <c r="BX54" s="71"/>
      <c r="BY54" s="71"/>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71"/>
      <c r="BN55" s="71"/>
      <c r="BO55" s="71"/>
      <c r="BP55" s="71"/>
      <c r="BQ55" s="71"/>
      <c r="BR55" s="71"/>
      <c r="BS55" s="71"/>
      <c r="BT55" s="71"/>
      <c r="BU55" s="71"/>
      <c r="BV55" s="71"/>
      <c r="BW55" s="71"/>
      <c r="BX55" s="71"/>
      <c r="BY55" s="71"/>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71"/>
      <c r="BN56" s="71"/>
      <c r="BO56" s="71"/>
      <c r="BP56" s="71"/>
      <c r="BQ56" s="71"/>
      <c r="BR56" s="71"/>
      <c r="BS56" s="71"/>
      <c r="BT56" s="71"/>
      <c r="BU56" s="71"/>
      <c r="BV56" s="71"/>
      <c r="BW56" s="71"/>
      <c r="BX56" s="71"/>
      <c r="BY56" s="71"/>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71"/>
      <c r="BN57" s="71"/>
      <c r="BO57" s="71"/>
      <c r="BP57" s="71"/>
      <c r="BQ57" s="71"/>
      <c r="BR57" s="71"/>
      <c r="BS57" s="71"/>
      <c r="BT57" s="71"/>
      <c r="BU57" s="71"/>
      <c r="BV57" s="71"/>
      <c r="BW57" s="71"/>
      <c r="BX57" s="71"/>
      <c r="BY57" s="71"/>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71"/>
      <c r="BN58" s="71"/>
      <c r="BO58" s="71"/>
      <c r="BP58" s="71"/>
      <c r="BQ58" s="71"/>
      <c r="BR58" s="71"/>
      <c r="BS58" s="71"/>
      <c r="BT58" s="71"/>
      <c r="BU58" s="71"/>
      <c r="BV58" s="71"/>
      <c r="BW58" s="71"/>
      <c r="BX58" s="71"/>
      <c r="BY58" s="71"/>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71"/>
      <c r="BN59" s="71"/>
      <c r="BO59" s="71"/>
      <c r="BP59" s="71"/>
      <c r="BQ59" s="71"/>
      <c r="BR59" s="71"/>
      <c r="BS59" s="71"/>
      <c r="BT59" s="71"/>
      <c r="BU59" s="71"/>
      <c r="BV59" s="71"/>
      <c r="BW59" s="71"/>
      <c r="BX59" s="71"/>
      <c r="BY59" s="71"/>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71"/>
      <c r="BN60" s="71"/>
      <c r="BO60" s="71"/>
      <c r="BP60" s="71"/>
      <c r="BQ60" s="71"/>
      <c r="BR60" s="71"/>
      <c r="BS60" s="71"/>
      <c r="BT60" s="71"/>
      <c r="BU60" s="71"/>
      <c r="BV60" s="71"/>
      <c r="BW60" s="71"/>
      <c r="BX60" s="71"/>
      <c r="BY60" s="71"/>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71"/>
      <c r="BN61" s="71"/>
      <c r="BO61" s="71"/>
      <c r="BP61" s="71"/>
      <c r="BQ61" s="71"/>
      <c r="BR61" s="71"/>
      <c r="BS61" s="71"/>
      <c r="BT61" s="71"/>
      <c r="BU61" s="71"/>
      <c r="BV61" s="71"/>
      <c r="BW61" s="71"/>
      <c r="BX61" s="71"/>
      <c r="BY61" s="71"/>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71"/>
      <c r="BN62" s="71"/>
      <c r="BO62" s="71"/>
      <c r="BP62" s="71"/>
      <c r="BQ62" s="71"/>
      <c r="BR62" s="71"/>
      <c r="BS62" s="71"/>
      <c r="BT62" s="71"/>
      <c r="BU62" s="71"/>
      <c r="BV62" s="71"/>
      <c r="BW62" s="71"/>
      <c r="BX62" s="71"/>
      <c r="BY62" s="71"/>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h9NLnp1xVlnmeZo6kzn4+Ke0CbeFYVLpLo2Usg9g3/HO1osRQrVjdKvczm5ZOgQm/a3BsmK8tvsvVf8vEuCMZQ==" saltValue="qI/SXNwc7REmKtA3LckUE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252034</v>
      </c>
      <c r="D6" s="19">
        <f t="shared" si="3"/>
        <v>47</v>
      </c>
      <c r="E6" s="19">
        <f t="shared" si="3"/>
        <v>17</v>
      </c>
      <c r="F6" s="19">
        <f t="shared" si="3"/>
        <v>5</v>
      </c>
      <c r="G6" s="19">
        <f t="shared" si="3"/>
        <v>0</v>
      </c>
      <c r="H6" s="19" t="str">
        <f t="shared" si="3"/>
        <v>滋賀県　長浜市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16.73</v>
      </c>
      <c r="Q6" s="20">
        <f t="shared" si="3"/>
        <v>85.76</v>
      </c>
      <c r="R6" s="20">
        <f t="shared" si="3"/>
        <v>2836</v>
      </c>
      <c r="S6" s="20">
        <f t="shared" si="3"/>
        <v>115850</v>
      </c>
      <c r="T6" s="20">
        <f t="shared" si="3"/>
        <v>681.02</v>
      </c>
      <c r="U6" s="20">
        <f t="shared" si="3"/>
        <v>170.11</v>
      </c>
      <c r="V6" s="20">
        <f t="shared" si="3"/>
        <v>19316</v>
      </c>
      <c r="W6" s="20">
        <f t="shared" si="3"/>
        <v>12.39</v>
      </c>
      <c r="X6" s="20">
        <f t="shared" si="3"/>
        <v>1559</v>
      </c>
      <c r="Y6" s="21">
        <f>IF(Y7="",NA(),Y7)</f>
        <v>82.56</v>
      </c>
      <c r="Z6" s="21">
        <f t="shared" ref="Z6:AH6" si="4">IF(Z7="",NA(),Z7)</f>
        <v>85.5</v>
      </c>
      <c r="AA6" s="21">
        <f t="shared" si="4"/>
        <v>85.73</v>
      </c>
      <c r="AB6" s="21">
        <f t="shared" si="4"/>
        <v>87.47</v>
      </c>
      <c r="AC6" s="21">
        <f t="shared" si="4"/>
        <v>89.4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719.46</v>
      </c>
      <c r="BG6" s="21">
        <f t="shared" ref="BG6:BO6" si="7">IF(BG7="",NA(),BG7)</f>
        <v>511.44</v>
      </c>
      <c r="BH6" s="21">
        <f t="shared" si="7"/>
        <v>469.63</v>
      </c>
      <c r="BI6" s="21">
        <f t="shared" si="7"/>
        <v>378.82</v>
      </c>
      <c r="BJ6" s="21">
        <f t="shared" si="7"/>
        <v>271.63</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60.33</v>
      </c>
      <c r="BR6" s="21">
        <f t="shared" ref="BR6:BZ6" si="8">IF(BR7="",NA(),BR7)</f>
        <v>61.86</v>
      </c>
      <c r="BS6" s="21">
        <f t="shared" si="8"/>
        <v>60.16</v>
      </c>
      <c r="BT6" s="21">
        <f t="shared" si="8"/>
        <v>61.29</v>
      </c>
      <c r="BU6" s="21">
        <f t="shared" si="8"/>
        <v>59.37</v>
      </c>
      <c r="BV6" s="21">
        <f t="shared" si="8"/>
        <v>65.33</v>
      </c>
      <c r="BW6" s="21">
        <f t="shared" si="8"/>
        <v>65.39</v>
      </c>
      <c r="BX6" s="21">
        <f t="shared" si="8"/>
        <v>65.37</v>
      </c>
      <c r="BY6" s="21">
        <f t="shared" si="8"/>
        <v>68.11</v>
      </c>
      <c r="BZ6" s="21">
        <f t="shared" si="8"/>
        <v>67.23</v>
      </c>
      <c r="CA6" s="20" t="str">
        <f>IF(CA7="","",IF(CA7="-","【-】","【"&amp;SUBSTITUTE(TEXT(CA7,"#,##0.00"),"-","△")&amp;"】"))</f>
        <v>【60.65】</v>
      </c>
      <c r="CB6" s="21">
        <f>IF(CB7="",NA(),CB7)</f>
        <v>242.43</v>
      </c>
      <c r="CC6" s="21">
        <f t="shared" ref="CC6:CK6" si="9">IF(CC7="",NA(),CC7)</f>
        <v>246.96</v>
      </c>
      <c r="CD6" s="21">
        <f t="shared" si="9"/>
        <v>250.34</v>
      </c>
      <c r="CE6" s="21">
        <f t="shared" si="9"/>
        <v>246.36</v>
      </c>
      <c r="CF6" s="21">
        <f t="shared" si="9"/>
        <v>260.79000000000002</v>
      </c>
      <c r="CG6" s="21">
        <f t="shared" si="9"/>
        <v>227.43</v>
      </c>
      <c r="CH6" s="21">
        <f t="shared" si="9"/>
        <v>230.88</v>
      </c>
      <c r="CI6" s="21">
        <f t="shared" si="9"/>
        <v>228.99</v>
      </c>
      <c r="CJ6" s="21">
        <f t="shared" si="9"/>
        <v>222.41</v>
      </c>
      <c r="CK6" s="21">
        <f t="shared" si="9"/>
        <v>228.21</v>
      </c>
      <c r="CL6" s="20" t="str">
        <f>IF(CL7="","",IF(CL7="-","【-】","【"&amp;SUBSTITUTE(TEXT(CL7,"#,##0.00"),"-","△")&amp;"】"))</f>
        <v>【256.97】</v>
      </c>
      <c r="CM6" s="21">
        <f>IF(CM7="",NA(),CM7)</f>
        <v>61.97</v>
      </c>
      <c r="CN6" s="21">
        <f t="shared" ref="CN6:CV6" si="10">IF(CN7="",NA(),CN7)</f>
        <v>60.85</v>
      </c>
      <c r="CO6" s="21">
        <f t="shared" si="10"/>
        <v>57.63</v>
      </c>
      <c r="CP6" s="21">
        <f t="shared" si="10"/>
        <v>58.94</v>
      </c>
      <c r="CQ6" s="21">
        <f t="shared" si="10"/>
        <v>58.82</v>
      </c>
      <c r="CR6" s="21">
        <f t="shared" si="10"/>
        <v>56.01</v>
      </c>
      <c r="CS6" s="21">
        <f t="shared" si="10"/>
        <v>56.72</v>
      </c>
      <c r="CT6" s="21">
        <f t="shared" si="10"/>
        <v>54.06</v>
      </c>
      <c r="CU6" s="21">
        <f t="shared" si="10"/>
        <v>55.26</v>
      </c>
      <c r="CV6" s="21">
        <f t="shared" si="10"/>
        <v>54.54</v>
      </c>
      <c r="CW6" s="20" t="str">
        <f>IF(CW7="","",IF(CW7="-","【-】","【"&amp;SUBSTITUTE(TEXT(CW7,"#,##0.00"),"-","△")&amp;"】"))</f>
        <v>【61.14】</v>
      </c>
      <c r="CX6" s="21">
        <f>IF(CX7="",NA(),CX7)</f>
        <v>96.59</v>
      </c>
      <c r="CY6" s="21">
        <f t="shared" ref="CY6:DG6" si="11">IF(CY7="",NA(),CY7)</f>
        <v>96.53</v>
      </c>
      <c r="CZ6" s="21">
        <f t="shared" si="11"/>
        <v>96.49</v>
      </c>
      <c r="DA6" s="21">
        <f t="shared" si="11"/>
        <v>96.45</v>
      </c>
      <c r="DB6" s="21">
        <f t="shared" si="11"/>
        <v>97.3</v>
      </c>
      <c r="DC6" s="21">
        <f t="shared" si="11"/>
        <v>89.77</v>
      </c>
      <c r="DD6" s="21">
        <f t="shared" si="11"/>
        <v>90.04</v>
      </c>
      <c r="DE6" s="21">
        <f t="shared" si="11"/>
        <v>90.11</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5" s="22" customFormat="1" x14ac:dyDescent="0.15">
      <c r="A7" s="14"/>
      <c r="B7" s="23">
        <v>2021</v>
      </c>
      <c r="C7" s="23">
        <v>252034</v>
      </c>
      <c r="D7" s="23">
        <v>47</v>
      </c>
      <c r="E7" s="23">
        <v>17</v>
      </c>
      <c r="F7" s="23">
        <v>5</v>
      </c>
      <c r="G7" s="23">
        <v>0</v>
      </c>
      <c r="H7" s="23" t="s">
        <v>98</v>
      </c>
      <c r="I7" s="23" t="s">
        <v>99</v>
      </c>
      <c r="J7" s="23" t="s">
        <v>100</v>
      </c>
      <c r="K7" s="23" t="s">
        <v>101</v>
      </c>
      <c r="L7" s="23" t="s">
        <v>102</v>
      </c>
      <c r="M7" s="23" t="s">
        <v>103</v>
      </c>
      <c r="N7" s="24" t="s">
        <v>104</v>
      </c>
      <c r="O7" s="24" t="s">
        <v>105</v>
      </c>
      <c r="P7" s="24">
        <v>16.73</v>
      </c>
      <c r="Q7" s="24">
        <v>85.76</v>
      </c>
      <c r="R7" s="24">
        <v>2836</v>
      </c>
      <c r="S7" s="24">
        <v>115850</v>
      </c>
      <c r="T7" s="24">
        <v>681.02</v>
      </c>
      <c r="U7" s="24">
        <v>170.11</v>
      </c>
      <c r="V7" s="24">
        <v>19316</v>
      </c>
      <c r="W7" s="24">
        <v>12.39</v>
      </c>
      <c r="X7" s="24">
        <v>1559</v>
      </c>
      <c r="Y7" s="24">
        <v>82.56</v>
      </c>
      <c r="Z7" s="24">
        <v>85.5</v>
      </c>
      <c r="AA7" s="24">
        <v>85.73</v>
      </c>
      <c r="AB7" s="24">
        <v>87.47</v>
      </c>
      <c r="AC7" s="24">
        <v>89.4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719.46</v>
      </c>
      <c r="BG7" s="24">
        <v>511.44</v>
      </c>
      <c r="BH7" s="24">
        <v>469.63</v>
      </c>
      <c r="BI7" s="24">
        <v>378.82</v>
      </c>
      <c r="BJ7" s="24">
        <v>271.63</v>
      </c>
      <c r="BK7" s="24">
        <v>684.74</v>
      </c>
      <c r="BL7" s="24">
        <v>654.91999999999996</v>
      </c>
      <c r="BM7" s="24">
        <v>654.71</v>
      </c>
      <c r="BN7" s="24">
        <v>783.8</v>
      </c>
      <c r="BO7" s="24">
        <v>778.81</v>
      </c>
      <c r="BP7" s="24">
        <v>786.37</v>
      </c>
      <c r="BQ7" s="24">
        <v>60.33</v>
      </c>
      <c r="BR7" s="24">
        <v>61.86</v>
      </c>
      <c r="BS7" s="24">
        <v>60.16</v>
      </c>
      <c r="BT7" s="24">
        <v>61.29</v>
      </c>
      <c r="BU7" s="24">
        <v>59.37</v>
      </c>
      <c r="BV7" s="24">
        <v>65.33</v>
      </c>
      <c r="BW7" s="24">
        <v>65.39</v>
      </c>
      <c r="BX7" s="24">
        <v>65.37</v>
      </c>
      <c r="BY7" s="24">
        <v>68.11</v>
      </c>
      <c r="BZ7" s="24">
        <v>67.23</v>
      </c>
      <c r="CA7" s="24">
        <v>60.65</v>
      </c>
      <c r="CB7" s="24">
        <v>242.43</v>
      </c>
      <c r="CC7" s="24">
        <v>246.96</v>
      </c>
      <c r="CD7" s="24">
        <v>250.34</v>
      </c>
      <c r="CE7" s="24">
        <v>246.36</v>
      </c>
      <c r="CF7" s="24">
        <v>260.79000000000002</v>
      </c>
      <c r="CG7" s="24">
        <v>227.43</v>
      </c>
      <c r="CH7" s="24">
        <v>230.88</v>
      </c>
      <c r="CI7" s="24">
        <v>228.99</v>
      </c>
      <c r="CJ7" s="24">
        <v>222.41</v>
      </c>
      <c r="CK7" s="24">
        <v>228.21</v>
      </c>
      <c r="CL7" s="24">
        <v>256.97000000000003</v>
      </c>
      <c r="CM7" s="24">
        <v>61.97</v>
      </c>
      <c r="CN7" s="24">
        <v>60.85</v>
      </c>
      <c r="CO7" s="24">
        <v>57.63</v>
      </c>
      <c r="CP7" s="24">
        <v>58.94</v>
      </c>
      <c r="CQ7" s="24">
        <v>58.82</v>
      </c>
      <c r="CR7" s="24">
        <v>56.01</v>
      </c>
      <c r="CS7" s="24">
        <v>56.72</v>
      </c>
      <c r="CT7" s="24">
        <v>54.06</v>
      </c>
      <c r="CU7" s="24">
        <v>55.26</v>
      </c>
      <c r="CV7" s="24">
        <v>54.54</v>
      </c>
      <c r="CW7" s="24">
        <v>61.14</v>
      </c>
      <c r="CX7" s="24">
        <v>96.59</v>
      </c>
      <c r="CY7" s="24">
        <v>96.53</v>
      </c>
      <c r="CZ7" s="24">
        <v>96.49</v>
      </c>
      <c r="DA7" s="24">
        <v>96.45</v>
      </c>
      <c r="DB7" s="24">
        <v>97.3</v>
      </c>
      <c r="DC7" s="24">
        <v>89.77</v>
      </c>
      <c r="DD7" s="24">
        <v>90.04</v>
      </c>
      <c r="DE7" s="24">
        <v>90.11</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0.44</v>
      </c>
      <c r="EK7" s="24">
        <v>0.04</v>
      </c>
      <c r="EL7" s="24">
        <v>0.02</v>
      </c>
      <c r="EM7" s="24">
        <v>0.02</v>
      </c>
      <c r="EN7" s="24">
        <v>0.01</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道念 真莉奈</cp:lastModifiedBy>
  <cp:lastPrinted>2023-01-19T00:24:08Z</cp:lastPrinted>
  <dcterms:created xsi:type="dcterms:W3CDTF">2022-12-01T01:58:32Z</dcterms:created>
  <dcterms:modified xsi:type="dcterms:W3CDTF">2023-01-19T00:24:13Z</dcterms:modified>
  <cp:category/>
</cp:coreProperties>
</file>