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2n01sv05\部署用フォルダ\下水道事業部\下水道事業部 下水道総務課\経理\A 00 決算統計関係\令和3年度決算統計\★経営比較分析表\"/>
    </mc:Choice>
  </mc:AlternateContent>
  <xr:revisionPtr revIDLastSave="0" documentId="13_ncr:1_{CDDC23ED-4C68-4688-BC08-F19DC31A00A8}" xr6:coauthVersionLast="36" xr6:coauthVersionMax="36" xr10:uidLastSave="{00000000-0000-0000-0000-000000000000}"/>
  <workbookProtection workbookAlgorithmName="SHA-512" workbookHashValue="MZ5ypUncjltNK3ZXiSZ63IA3rh2cY7rrbYngSofUPtJwhcs5IF9SFR4wg8StfcPhg4xoflB2TP3v1KuqydbjQg==" workbookSaltValue="KIsVdYhqymkQJeTLwFH69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<sst xmlns="http://schemas.openxmlformats.org/spreadsheetml/2006/main" count="257" uniqueCount="116">
  <si>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</si>
  <si>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</si>
  <si>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</si>
  <si>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</si>
  <si>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</si>
  <si>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</si>
  <si>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</si>
  <si>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</si>
  <si>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</si>
  <si>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</si>
  <si>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</si>
  <si>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</si>
  <si>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</si>
  <si>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</si>
  <si>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</si>
  <si>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</si>
  <si>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</si>
  <si>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</si>
  <si>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</si>
  <si>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</si>
  <si>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</si>
  <si>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</si>
  <si>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</si>
  <si>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</si>
  <si>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</si>
  <si>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</si>
  <si>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</si>
  <si>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</si>
  <si>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</si>
  <si>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</si>
  <si>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</si>
  <si>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</si>
  <si>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</si>
  <si>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</si>
  <si>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</si>
  <si>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</si>
  <si>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</si>
  <si>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</si>
  <si>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</si>
  <si>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</si>
  <si>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</si>
  <si>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</si>
  <si>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</si>
  <si>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</si>
  <si>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</si>
  <si>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</si>
  <si>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</si>
  <si>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</si>
  <si>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</si>
  <si>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</si>
  <si>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</si>
  <si>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</si>
  <si>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</si>
  <si>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</si>
  <si>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</si>
  <si>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</si>
  <si>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</si>
  <si>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</si>
  <si>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</si>
  <si>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</si>
  <si>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</si>
  <si>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</si>
  <si>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</si>
  <si>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</si>
  <si>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</si>
  <si>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</si>
  <si>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</si>
  <si>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</si>
  <si>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</si>
  <si>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</si>
  <si>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</si>
  <si>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</si>
  <si>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</si>
  <si>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</si>
  <si>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</si>
  <si>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</si>
  <si>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</si>
  <si>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</si>
  <si>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</si>
  <si>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</si>
  <si>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</si>
  <si>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</si>
  <si>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</si>
  <si>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</si>
  <si>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</si>
  <si>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</si>
  <si>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</si>
  <si>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</si>
  <si>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</si>
  <si>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</si>
  <si>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</si>
  <si>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</si>
  <si>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</si>
  <si>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</si>
  <si>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</si>
  <si>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</si>
  <si>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</si>
  <si>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</si>
  <si>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</si>
  <si>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</si>
  <si>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</si>
  <si>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</si>
  <si>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</si>
  <si>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</si>
  <si>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</si>
  <si>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</si>
  <si>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</si>
  <si>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</si>
  <si>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</si>
  <si>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</si>
  <si>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</si>
  <si>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</si>
  <si>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</si>
  <si>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平成30年4月1日より地方公営企業法を適用したため、4か年のグラフとなっている。
　経常収支比率については、100％を上回っており、単年度収支が黒字となっている。
　流動比率については、100％を下回っているが、昨年度より大幅に増加しており、類似団体平均値より高い数値となっている。主な要因は預金及び未収他会計負担金の増であり、今後も流動比率については改善が予想される。
　企業債残高対事業規模比率については、類似団体平均値より高い数値となっているが、農業集落排水施設の流域下水道への接続といった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汚水処理原価については、流域下水道における処理区域全体で汚水処理費（処理水量）が抑えられていることから、類似団体の平均に比べ若干安価なものとなっている。
　水洗化率については、類似団体に比べ、高い水準にあるが、一部地域で普及の余地がある。</t>
    <rPh sb="149" eb="150">
      <t>オヨ</t>
    </rPh>
    <rPh sb="215" eb="216">
      <t>タカ</t>
    </rPh>
    <rPh sb="217" eb="219">
      <t>スウチ</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</si>
  <si>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</si>
  <si>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現在、企業債残高は年々減少傾向にあるが、今後も計画的な企業債残高の縮減を進め、基準外繰入金の削減を図っていく。</t>
    <rPh sb="262" eb="264">
      <t>ゲンザイ</t>
    </rPh>
    <rPh sb="265" eb="267">
      <t>キギョウ</t>
    </rPh>
    <rPh sb="267" eb="268">
      <t>サイ</t>
    </rPh>
    <rPh sb="268" eb="270">
      <t>ザンダカ</t>
    </rPh>
    <rPh sb="271" eb="273">
      <t>ネンネン</t>
    </rPh>
    <rPh sb="273" eb="275">
      <t>ゲンショウ</t>
    </rPh>
    <rPh sb="275" eb="277">
      <t>ケイコウ</t>
    </rPh>
    <rPh sb="282" eb="28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</si>
</sst>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0.09</c:v>
                </c:pt>
                <c:pt idx="2">
                  <c:v>0.18</c:v>
                </c:pt>
                <c:pt idx="3">
                  <c:v>0.3</c:v>
                </c:pt>
                <c:pt idx="4">
                  <c:v>2.12</c:v>
                </c:pt>
              </c:numCache>
            </c:numRef>
          </c:val>
          <c:extLst>
            <c:ext xmlns:c16="http://schemas.microsoft.com/office/drawing/2014/chart" uri="{C3380CC4-5D6E-409C-BE32-E72D297353CC}">
              <c16:uniqueId val="{00000000-610F-4E7F-9420-52BD1C13ED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0.12</c:v>
                </c:pt>
                <c:pt idx="3">
                  <c:v>0.15</c:v>
                </c:pt>
                <c:pt idx="4">
                  <c:v>0.17</c:v>
                </c:pt>
              </c:numCache>
            </c:numRef>
          </c:val>
          <c:smooth val="0"/>
          <c:extLst>
            <c:ext xmlns:c16="http://schemas.microsoft.com/office/drawing/2014/chart" uri="{C3380CC4-5D6E-409C-BE32-E72D297353CC}">
              <c16:uniqueId val="{00000001-610F-4E7F-9420-52BD1C13ED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DB-4532-894E-00D28D76AD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59.19</c:v>
                </c:pt>
                <c:pt idx="2">
                  <c:v>61.4</c:v>
                </c:pt>
                <c:pt idx="3">
                  <c:v>61.51</c:v>
                </c:pt>
                <c:pt idx="4">
                  <c:v>64.92</c:v>
                </c:pt>
              </c:numCache>
            </c:numRef>
          </c:val>
          <c:smooth val="0"/>
          <c:extLst>
            <c:ext xmlns:c16="http://schemas.microsoft.com/office/drawing/2014/chart" uri="{C3380CC4-5D6E-409C-BE32-E72D297353CC}">
              <c16:uniqueId val="{00000001-E4DB-4532-894E-00D28D76AD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95.28</c:v>
                </c:pt>
                <c:pt idx="2">
                  <c:v>95.52</c:v>
                </c:pt>
                <c:pt idx="3">
                  <c:v>95.74</c:v>
                </c:pt>
                <c:pt idx="4">
                  <c:v>96.01</c:v>
                </c:pt>
              </c:numCache>
            </c:numRef>
          </c:val>
          <c:extLst>
            <c:ext xmlns:c16="http://schemas.microsoft.com/office/drawing/2014/chart" uri="{C3380CC4-5D6E-409C-BE32-E72D297353CC}">
              <c16:uniqueId val="{00000000-3819-4DD7-829C-D5F3ED8B17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86.66</c:v>
                </c:pt>
                <c:pt idx="2">
                  <c:v>86.28</c:v>
                </c:pt>
                <c:pt idx="3">
                  <c:v>85.82</c:v>
                </c:pt>
                <c:pt idx="4">
                  <c:v>92.88</c:v>
                </c:pt>
              </c:numCache>
            </c:numRef>
          </c:val>
          <c:smooth val="0"/>
          <c:extLst>
            <c:ext xmlns:c16="http://schemas.microsoft.com/office/drawing/2014/chart" uri="{C3380CC4-5D6E-409C-BE32-E72D297353CC}">
              <c16:uniqueId val="{00000001-3819-4DD7-829C-D5F3ED8B17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109.73</c:v>
                </c:pt>
                <c:pt idx="2">
                  <c:v>109.46</c:v>
                </c:pt>
                <c:pt idx="3">
                  <c:v>110.84</c:v>
                </c:pt>
                <c:pt idx="4">
                  <c:v>113.62</c:v>
                </c:pt>
              </c:numCache>
            </c:numRef>
          </c:val>
          <c:extLst>
            <c:ext xmlns:c16="http://schemas.microsoft.com/office/drawing/2014/chart" uri="{C3380CC4-5D6E-409C-BE32-E72D297353CC}">
              <c16:uniqueId val="{00000000-3047-442C-BCEF-2879F08FD3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108.43</c:v>
                </c:pt>
                <c:pt idx="2">
                  <c:v>107.15</c:v>
                </c:pt>
                <c:pt idx="3">
                  <c:v>109.91</c:v>
                </c:pt>
                <c:pt idx="4">
                  <c:v>108.04</c:v>
                </c:pt>
              </c:numCache>
            </c:numRef>
          </c:val>
          <c:smooth val="0"/>
          <c:extLst>
            <c:ext xmlns:c16="http://schemas.microsoft.com/office/drawing/2014/chart" uri="{C3380CC4-5D6E-409C-BE32-E72D297353CC}">
              <c16:uniqueId val="{00000001-3047-442C-BCEF-2879F08FD3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35.65</c:v>
                </c:pt>
                <c:pt idx="2">
                  <c:v>37.06</c:v>
                </c:pt>
                <c:pt idx="3">
                  <c:v>38.79</c:v>
                </c:pt>
                <c:pt idx="4">
                  <c:v>40.369999999999997</c:v>
                </c:pt>
              </c:numCache>
            </c:numRef>
          </c:val>
          <c:extLst>
            <c:ext xmlns:c16="http://schemas.microsoft.com/office/drawing/2014/chart" uri="{C3380CC4-5D6E-409C-BE32-E72D297353CC}">
              <c16:uniqueId val="{00000000-5B00-40F2-BF57-8EF3820F1D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17.350000000000001</c:v>
                </c:pt>
                <c:pt idx="2">
                  <c:v>17.239999999999998</c:v>
                </c:pt>
                <c:pt idx="3">
                  <c:v>15.29</c:v>
                </c:pt>
                <c:pt idx="4">
                  <c:v>25.66</c:v>
                </c:pt>
              </c:numCache>
            </c:numRef>
          </c:val>
          <c:smooth val="0"/>
          <c:extLst>
            <c:ext xmlns:c16="http://schemas.microsoft.com/office/drawing/2014/chart" uri="{C3380CC4-5D6E-409C-BE32-E72D297353CC}">
              <c16:uniqueId val="{00000001-5B00-40F2-BF57-8EF3820F1D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B35-4D8F-A115-8D102BB95D6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0.11</c:v>
                </c:pt>
                <c:pt idx="3">
                  <c:v>0.11</c:v>
                </c:pt>
                <c:pt idx="4">
                  <c:v>1.61</c:v>
                </c:pt>
              </c:numCache>
            </c:numRef>
          </c:val>
          <c:smooth val="0"/>
          <c:extLst>
            <c:ext xmlns:c16="http://schemas.microsoft.com/office/drawing/2014/chart" uri="{C3380CC4-5D6E-409C-BE32-E72D297353CC}">
              <c16:uniqueId val="{00000001-DB35-4D8F-A115-8D102BB95D6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210-4BDC-993F-334BAA7A4D0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12.89</c:v>
                </c:pt>
                <c:pt idx="2">
                  <c:v>15.68</c:v>
                </c:pt>
                <c:pt idx="3">
                  <c:v>9.42</c:v>
                </c:pt>
                <c:pt idx="4">
                  <c:v>4.49</c:v>
                </c:pt>
              </c:numCache>
            </c:numRef>
          </c:val>
          <c:smooth val="0"/>
          <c:extLst>
            <c:ext xmlns:c16="http://schemas.microsoft.com/office/drawing/2014/chart" uri="{C3380CC4-5D6E-409C-BE32-E72D297353CC}">
              <c16:uniqueId val="{00000001-B210-4BDC-993F-334BAA7A4D0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48.16</c:v>
                </c:pt>
                <c:pt idx="2">
                  <c:v>32.950000000000003</c:v>
                </c:pt>
                <c:pt idx="3">
                  <c:v>53.77</c:v>
                </c:pt>
                <c:pt idx="4">
                  <c:v>77.11</c:v>
                </c:pt>
              </c:numCache>
            </c:numRef>
          </c:val>
          <c:extLst>
            <c:ext xmlns:c16="http://schemas.microsoft.com/office/drawing/2014/chart" uri="{C3380CC4-5D6E-409C-BE32-E72D297353CC}">
              <c16:uniqueId val="{00000000-2483-48C8-90BF-B9237F39E9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54.32</c:v>
                </c:pt>
                <c:pt idx="2">
                  <c:v>46.82</c:v>
                </c:pt>
                <c:pt idx="3">
                  <c:v>47.61</c:v>
                </c:pt>
                <c:pt idx="4">
                  <c:v>68.53</c:v>
                </c:pt>
              </c:numCache>
            </c:numRef>
          </c:val>
          <c:smooth val="0"/>
          <c:extLst>
            <c:ext xmlns:c16="http://schemas.microsoft.com/office/drawing/2014/chart" uri="{C3380CC4-5D6E-409C-BE32-E72D297353CC}">
              <c16:uniqueId val="{00000001-2483-48C8-90BF-B9237F39E9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1013.95</c:v>
                </c:pt>
                <c:pt idx="2">
                  <c:v>1052.55</c:v>
                </c:pt>
                <c:pt idx="3">
                  <c:v>1031.8699999999999</c:v>
                </c:pt>
                <c:pt idx="4">
                  <c:v>1041.0899999999999</c:v>
                </c:pt>
              </c:numCache>
            </c:numRef>
          </c:val>
          <c:extLst>
            <c:ext xmlns:c16="http://schemas.microsoft.com/office/drawing/2014/chart" uri="{C3380CC4-5D6E-409C-BE32-E72D297353CC}">
              <c16:uniqueId val="{00000000-B4BC-425F-807E-BD42ECD361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1000.94</c:v>
                </c:pt>
                <c:pt idx="2">
                  <c:v>1028.05</c:v>
                </c:pt>
                <c:pt idx="3">
                  <c:v>1092.22</c:v>
                </c:pt>
                <c:pt idx="4">
                  <c:v>825.1</c:v>
                </c:pt>
              </c:numCache>
            </c:numRef>
          </c:val>
          <c:smooth val="0"/>
          <c:extLst>
            <c:ext xmlns:c16="http://schemas.microsoft.com/office/drawing/2014/chart" uri="{C3380CC4-5D6E-409C-BE32-E72D297353CC}">
              <c16:uniqueId val="{00000001-B4BC-425F-807E-BD42ECD361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99.81</c:v>
                </c:pt>
                <c:pt idx="2">
                  <c:v>99.76</c:v>
                </c:pt>
                <c:pt idx="3">
                  <c:v>99.87</c:v>
                </c:pt>
                <c:pt idx="4">
                  <c:v>99.88</c:v>
                </c:pt>
              </c:numCache>
            </c:numRef>
          </c:val>
          <c:extLst>
            <c:ext xmlns:c16="http://schemas.microsoft.com/office/drawing/2014/chart" uri="{C3380CC4-5D6E-409C-BE32-E72D297353CC}">
              <c16:uniqueId val="{00000000-0647-4B98-A198-7834F7D85F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93.77</c:v>
                </c:pt>
                <c:pt idx="2">
                  <c:v>94.73</c:v>
                </c:pt>
                <c:pt idx="3">
                  <c:v>97.53</c:v>
                </c:pt>
                <c:pt idx="4">
                  <c:v>97.07</c:v>
                </c:pt>
              </c:numCache>
            </c:numRef>
          </c:val>
          <c:smooth val="0"/>
          <c:extLst>
            <c:ext xmlns:c16="http://schemas.microsoft.com/office/drawing/2014/chart" uri="{C3380CC4-5D6E-409C-BE32-E72D297353CC}">
              <c16:uniqueId val="{00000001-0647-4B98-A198-7834F7D85F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157.21</c:v>
                </c:pt>
                <c:pt idx="2">
                  <c:v>156.32</c:v>
                </c:pt>
                <c:pt idx="3">
                  <c:v>154.16</c:v>
                </c:pt>
                <c:pt idx="4">
                  <c:v>153.15</c:v>
                </c:pt>
              </c:numCache>
            </c:numRef>
          </c:val>
          <c:extLst>
            <c:ext xmlns:c16="http://schemas.microsoft.com/office/drawing/2014/chart" uri="{C3380CC4-5D6E-409C-BE32-E72D297353CC}">
              <c16:uniqueId val="{00000000-4327-45B9-BE6C-0701F165A8B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165.57</c:v>
                </c:pt>
                <c:pt idx="2">
                  <c:v>160.91</c:v>
                </c:pt>
                <c:pt idx="3">
                  <c:v>155.83000000000001</c:v>
                </c:pt>
                <c:pt idx="4">
                  <c:v>157.81</c:v>
                </c:pt>
              </c:numCache>
            </c:numRef>
          </c:val>
          <c:smooth val="0"/>
          <c:extLst>
            <c:ext xmlns:c16="http://schemas.microsoft.com/office/drawing/2014/chart" uri="{C3380CC4-5D6E-409C-BE32-E72D297353CC}">
              <c16:uniqueId val="{00000001-4327-45B9-BE6C-0701F165A8B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N1" zoomScale="90" zoomScaleNormal="90" workbookViewId="0">
      <selection activeCell="BA81" sqref="BA8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滋賀県　長浜市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Bd1</v>
      </c>
      <c r="X8" s="66"/>
      <c r="Y8" s="66"/>
      <c r="Z8" s="66"/>
      <c r="AA8" s="66"/>
      <c r="AB8" s="66"/>
      <c r="AC8" s="66"/>
      <c r="AD8" s="67" t="str">
        <f>データ!$M$6</f>
        <v>非設置</v>
      </c>
      <c r="AE8" s="67"/>
      <c r="AF8" s="67"/>
      <c r="AG8" s="67"/>
      <c r="AH8" s="67"/>
      <c r="AI8" s="67"/>
      <c r="AJ8" s="67"/>
      <c r="AK8" s="3"/>
      <c r="AL8" s="55">
        <f>データ!S6</f>
        <v>115850</v>
      </c>
      <c r="AM8" s="55"/>
      <c r="AN8" s="55"/>
      <c r="AO8" s="55"/>
      <c r="AP8" s="55"/>
      <c r="AQ8" s="55"/>
      <c r="AR8" s="55"/>
      <c r="AS8" s="55"/>
      <c r="AT8" s="54">
        <f>データ!T6</f>
        <v>681.02</v>
      </c>
      <c r="AU8" s="54"/>
      <c r="AV8" s="54"/>
      <c r="AW8" s="54"/>
      <c r="AX8" s="54"/>
      <c r="AY8" s="54"/>
      <c r="AZ8" s="54"/>
      <c r="BA8" s="54"/>
      <c r="BB8" s="54">
        <f>データ!U6</f>
        <v>170.11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51.36</v>
      </c>
      <c r="J10" s="54"/>
      <c r="K10" s="54"/>
      <c r="L10" s="54"/>
      <c r="M10" s="54"/>
      <c r="N10" s="54"/>
      <c r="O10" s="54"/>
      <c r="P10" s="54">
        <f>データ!P6</f>
        <v>54.31</v>
      </c>
      <c r="Q10" s="54"/>
      <c r="R10" s="54"/>
      <c r="S10" s="54"/>
      <c r="T10" s="54"/>
      <c r="U10" s="54"/>
      <c r="V10" s="54"/>
      <c r="W10" s="54">
        <f>データ!Q6</f>
        <v>83.33</v>
      </c>
      <c r="X10" s="54"/>
      <c r="Y10" s="54"/>
      <c r="Z10" s="54"/>
      <c r="AA10" s="54"/>
      <c r="AB10" s="54"/>
      <c r="AC10" s="54"/>
      <c r="AD10" s="55">
        <f>データ!R6</f>
        <v>2836</v>
      </c>
      <c r="AE10" s="55"/>
      <c r="AF10" s="55"/>
      <c r="AG10" s="55"/>
      <c r="AH10" s="55"/>
      <c r="AI10" s="55"/>
      <c r="AJ10" s="55"/>
      <c r="AK10" s="2"/>
      <c r="AL10" s="55">
        <f>データ!V6</f>
        <v>62709</v>
      </c>
      <c r="AM10" s="55"/>
      <c r="AN10" s="55"/>
      <c r="AO10" s="55"/>
      <c r="AP10" s="55"/>
      <c r="AQ10" s="55"/>
      <c r="AR10" s="55"/>
      <c r="AS10" s="55"/>
      <c r="AT10" s="54">
        <f>データ!W6</f>
        <v>20.059999999999999</v>
      </c>
      <c r="AU10" s="54"/>
      <c r="AV10" s="54"/>
      <c r="AW10" s="54"/>
      <c r="AX10" s="54"/>
      <c r="AY10" s="54"/>
      <c r="AZ10" s="54"/>
      <c r="BA10" s="54"/>
      <c r="BB10" s="54">
        <f>データ!X6</f>
        <v>3126.07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pN4NUQx91rk7/RCPVfhpMuiH3UeMh38y/gzhovjqf3VSOiBHzMF++1ZVp59DYIDmd8TfL3FSSqZDuAGtmqesw==" saltValue="QfbDxYbhHrduKxTdX2/yb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252034</v>
      </c>
      <c r="D6" s="19">
        <f t="shared" si="3"/>
        <v>46</v>
      </c>
      <c r="E6" s="19">
        <f t="shared" si="3"/>
        <v>17</v>
      </c>
      <c r="F6" s="19">
        <f t="shared" si="3"/>
        <v>1</v>
      </c>
      <c r="G6" s="19">
        <f t="shared" si="3"/>
        <v>0</v>
      </c>
      <c r="H6" s="19" t="str">
        <f t="shared" si="3"/>
        <v>滋賀県　長浜市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51.36</v>
      </c>
      <c r="P6" s="20">
        <f t="shared" si="3"/>
        <v>54.31</v>
      </c>
      <c r="Q6" s="20">
        <f t="shared" si="3"/>
        <v>83.33</v>
      </c>
      <c r="R6" s="20">
        <f t="shared" si="3"/>
        <v>2836</v>
      </c>
      <c r="S6" s="20">
        <f t="shared" si="3"/>
        <v>115850</v>
      </c>
      <c r="T6" s="20">
        <f t="shared" si="3"/>
        <v>681.02</v>
      </c>
      <c r="U6" s="20">
        <f t="shared" si="3"/>
        <v>170.11</v>
      </c>
      <c r="V6" s="20">
        <f t="shared" si="3"/>
        <v>62709</v>
      </c>
      <c r="W6" s="20">
        <f t="shared" si="3"/>
        <v>20.059999999999999</v>
      </c>
      <c r="X6" s="20">
        <f t="shared" si="3"/>
        <v>3126.07</v>
      </c>
      <c r="Y6" s="21" t="str">
        <f>IF(Y7="",NA(),Y7)</f>
        <v>-</v>
      </c>
      <c r="Z6" s="21">
        <f t="shared" ref="Z6:AH6" si="4">IF(Z7="",NA(),Z7)</f>
        <v>109.73</v>
      </c>
      <c r="AA6" s="21">
        <f t="shared" si="4"/>
        <v>109.46</v>
      </c>
      <c r="AB6" s="21">
        <f t="shared" si="4"/>
        <v>110.84</v>
      </c>
      <c r="AC6" s="21">
        <f t="shared" si="4"/>
        <v>113.62</v>
      </c>
      <c r="AD6" s="21" t="str">
        <f t="shared" si="4"/>
        <v>-</v>
      </c>
      <c r="AE6" s="21">
        <f t="shared" si="4"/>
        <v>108.43</v>
      </c>
      <c r="AF6" s="21">
        <f t="shared" si="4"/>
        <v>107.15</v>
      </c>
      <c r="AG6" s="21">
        <f t="shared" si="4"/>
        <v>109.91</v>
      </c>
      <c r="AH6" s="21">
        <f t="shared" si="4"/>
        <v>108.04</v>
      </c>
      <c r="AI6" s="20" t="str">
        <f>IF(AI7="","",IF(AI7="-","【-】","【"&amp;SUBSTITUTE(TEXT(AI7,"#,##0.00"),"-","△")&amp;"】"))</f>
        <v>【107.02】</v>
      </c>
      <c r="AJ6" s="21" t="str">
        <f>IF(AJ7="",NA(),AJ7)</f>
        <v>-</v>
      </c>
      <c r="AK6" s="20">
        <f t="shared" ref="AK6:AS6" si="5">IF(AK7="",NA(),AK7)</f>
        <v>0</v>
      </c>
      <c r="AL6" s="20">
        <f t="shared" si="5"/>
        <v>0</v>
      </c>
      <c r="AM6" s="20">
        <f t="shared" si="5"/>
        <v>0</v>
      </c>
      <c r="AN6" s="20">
        <f t="shared" si="5"/>
        <v>0</v>
      </c>
      <c r="AO6" s="21" t="str">
        <f t="shared" si="5"/>
        <v>-</v>
      </c>
      <c r="AP6" s="21">
        <f t="shared" si="5"/>
        <v>12.89</v>
      </c>
      <c r="AQ6" s="21">
        <f t="shared" si="5"/>
        <v>15.68</v>
      </c>
      <c r="AR6" s="21">
        <f t="shared" si="5"/>
        <v>9.42</v>
      </c>
      <c r="AS6" s="21">
        <f t="shared" si="5"/>
        <v>4.49</v>
      </c>
      <c r="AT6" s="20" t="str">
        <f>IF(AT7="","",IF(AT7="-","【-】","【"&amp;SUBSTITUTE(TEXT(AT7,"#,##0.00"),"-","△")&amp;"】"))</f>
        <v>【3.09】</v>
      </c>
      <c r="AU6" s="21" t="str">
        <f>IF(AU7="",NA(),AU7)</f>
        <v>-</v>
      </c>
      <c r="AV6" s="21">
        <f t="shared" ref="AV6:BD6" si="6">IF(AV7="",NA(),AV7)</f>
        <v>48.16</v>
      </c>
      <c r="AW6" s="21">
        <f t="shared" si="6"/>
        <v>32.950000000000003</v>
      </c>
      <c r="AX6" s="21">
        <f t="shared" si="6"/>
        <v>53.77</v>
      </c>
      <c r="AY6" s="21">
        <f t="shared" si="6"/>
        <v>77.11</v>
      </c>
      <c r="AZ6" s="21" t="str">
        <f t="shared" si="6"/>
        <v>-</v>
      </c>
      <c r="BA6" s="21">
        <f t="shared" si="6"/>
        <v>54.32</v>
      </c>
      <c r="BB6" s="21">
        <f t="shared" si="6"/>
        <v>46.82</v>
      </c>
      <c r="BC6" s="21">
        <f t="shared" si="6"/>
        <v>47.61</v>
      </c>
      <c r="BD6" s="21">
        <f t="shared" si="6"/>
        <v>68.53</v>
      </c>
      <c r="BE6" s="20" t="str">
        <f>IF(BE7="","",IF(BE7="-","【-】","【"&amp;SUBSTITUTE(TEXT(BE7,"#,##0.00"),"-","△")&amp;"】"))</f>
        <v>【71.39】</v>
      </c>
      <c r="BF6" s="21" t="str">
        <f>IF(BF7="",NA(),BF7)</f>
        <v>-</v>
      </c>
      <c r="BG6" s="21">
        <f t="shared" ref="BG6:BO6" si="7">IF(BG7="",NA(),BG7)</f>
        <v>1013.95</v>
      </c>
      <c r="BH6" s="21">
        <f t="shared" si="7"/>
        <v>1052.55</v>
      </c>
      <c r="BI6" s="21">
        <f t="shared" si="7"/>
        <v>1031.8699999999999</v>
      </c>
      <c r="BJ6" s="21">
        <f t="shared" si="7"/>
        <v>1041.0899999999999</v>
      </c>
      <c r="BK6" s="21" t="str">
        <f t="shared" si="7"/>
        <v>-</v>
      </c>
      <c r="BL6" s="21">
        <f t="shared" si="7"/>
        <v>1000.94</v>
      </c>
      <c r="BM6" s="21">
        <f t="shared" si="7"/>
        <v>1028.05</v>
      </c>
      <c r="BN6" s="21">
        <f t="shared" si="7"/>
        <v>1092.22</v>
      </c>
      <c r="BO6" s="21">
        <f t="shared" si="7"/>
        <v>825.1</v>
      </c>
      <c r="BP6" s="20" t="str">
        <f>IF(BP7="","",IF(BP7="-","【-】","【"&amp;SUBSTITUTE(TEXT(BP7,"#,##0.00"),"-","△")&amp;"】"))</f>
        <v>【669.12】</v>
      </c>
      <c r="BQ6" s="21" t="str">
        <f>IF(BQ7="",NA(),BQ7)</f>
        <v>-</v>
      </c>
      <c r="BR6" s="21">
        <f t="shared" ref="BR6:BZ6" si="8">IF(BR7="",NA(),BR7)</f>
        <v>99.81</v>
      </c>
      <c r="BS6" s="21">
        <f t="shared" si="8"/>
        <v>99.76</v>
      </c>
      <c r="BT6" s="21">
        <f t="shared" si="8"/>
        <v>99.87</v>
      </c>
      <c r="BU6" s="21">
        <f t="shared" si="8"/>
        <v>99.88</v>
      </c>
      <c r="BV6" s="21" t="str">
        <f t="shared" si="8"/>
        <v>-</v>
      </c>
      <c r="BW6" s="21">
        <f t="shared" si="8"/>
        <v>93.77</v>
      </c>
      <c r="BX6" s="21">
        <f t="shared" si="8"/>
        <v>94.73</v>
      </c>
      <c r="BY6" s="21">
        <f t="shared" si="8"/>
        <v>97.53</v>
      </c>
      <c r="BZ6" s="21">
        <f t="shared" si="8"/>
        <v>97.07</v>
      </c>
      <c r="CA6" s="20" t="str">
        <f>IF(CA7="","",IF(CA7="-","【-】","【"&amp;SUBSTITUTE(TEXT(CA7,"#,##0.00"),"-","△")&amp;"】"))</f>
        <v>【99.73】</v>
      </c>
      <c r="CB6" s="21" t="str">
        <f>IF(CB7="",NA(),CB7)</f>
        <v>-</v>
      </c>
      <c r="CC6" s="21">
        <f t="shared" ref="CC6:CK6" si="9">IF(CC7="",NA(),CC7)</f>
        <v>157.21</v>
      </c>
      <c r="CD6" s="21">
        <f t="shared" si="9"/>
        <v>156.32</v>
      </c>
      <c r="CE6" s="21">
        <f t="shared" si="9"/>
        <v>154.16</v>
      </c>
      <c r="CF6" s="21">
        <f t="shared" si="9"/>
        <v>153.15</v>
      </c>
      <c r="CG6" s="21" t="str">
        <f t="shared" si="9"/>
        <v>-</v>
      </c>
      <c r="CH6" s="21">
        <f t="shared" si="9"/>
        <v>165.57</v>
      </c>
      <c r="CI6" s="21">
        <f t="shared" si="9"/>
        <v>160.91</v>
      </c>
      <c r="CJ6" s="21">
        <f t="shared" si="9"/>
        <v>155.83000000000001</v>
      </c>
      <c r="CK6" s="21">
        <f t="shared" si="9"/>
        <v>157.81</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f t="shared" si="10"/>
        <v>59.19</v>
      </c>
      <c r="CT6" s="21">
        <f t="shared" si="10"/>
        <v>61.4</v>
      </c>
      <c r="CU6" s="21">
        <f t="shared" si="10"/>
        <v>61.51</v>
      </c>
      <c r="CV6" s="21">
        <f t="shared" si="10"/>
        <v>64.92</v>
      </c>
      <c r="CW6" s="20" t="str">
        <f>IF(CW7="","",IF(CW7="-","【-】","【"&amp;SUBSTITUTE(TEXT(CW7,"#,##0.00"),"-","△")&amp;"】"))</f>
        <v>【59.99】</v>
      </c>
      <c r="CX6" s="21" t="str">
        <f>IF(CX7="",NA(),CX7)</f>
        <v>-</v>
      </c>
      <c r="CY6" s="21">
        <f t="shared" ref="CY6:DG6" si="11">IF(CY7="",NA(),CY7)</f>
        <v>95.28</v>
      </c>
      <c r="CZ6" s="21">
        <f t="shared" si="11"/>
        <v>95.52</v>
      </c>
      <c r="DA6" s="21">
        <f t="shared" si="11"/>
        <v>95.74</v>
      </c>
      <c r="DB6" s="21">
        <f t="shared" si="11"/>
        <v>96.01</v>
      </c>
      <c r="DC6" s="21" t="str">
        <f t="shared" si="11"/>
        <v>-</v>
      </c>
      <c r="DD6" s="21">
        <f t="shared" si="11"/>
        <v>86.66</v>
      </c>
      <c r="DE6" s="21">
        <f t="shared" si="11"/>
        <v>86.28</v>
      </c>
      <c r="DF6" s="21">
        <f t="shared" si="11"/>
        <v>85.82</v>
      </c>
      <c r="DG6" s="21">
        <f t="shared" si="11"/>
        <v>92.88</v>
      </c>
      <c r="DH6" s="20" t="str">
        <f>IF(DH7="","",IF(DH7="-","【-】","【"&amp;SUBSTITUTE(TEXT(DH7,"#,##0.00"),"-","△")&amp;"】"))</f>
        <v>【95.72】</v>
      </c>
      <c r="DI6" s="21" t="str">
        <f>IF(DI7="",NA(),DI7)</f>
        <v>-</v>
      </c>
      <c r="DJ6" s="21">
        <f t="shared" ref="DJ6:DR6" si="12">IF(DJ7="",NA(),DJ7)</f>
        <v>35.65</v>
      </c>
      <c r="DK6" s="21">
        <f t="shared" si="12"/>
        <v>37.06</v>
      </c>
      <c r="DL6" s="21">
        <f t="shared" si="12"/>
        <v>38.79</v>
      </c>
      <c r="DM6" s="21">
        <f t="shared" si="12"/>
        <v>40.369999999999997</v>
      </c>
      <c r="DN6" s="21" t="str">
        <f t="shared" si="12"/>
        <v>-</v>
      </c>
      <c r="DO6" s="21">
        <f t="shared" si="12"/>
        <v>17.350000000000001</v>
      </c>
      <c r="DP6" s="21">
        <f t="shared" si="12"/>
        <v>17.239999999999998</v>
      </c>
      <c r="DQ6" s="21">
        <f t="shared" si="12"/>
        <v>15.29</v>
      </c>
      <c r="DR6" s="21">
        <f t="shared" si="12"/>
        <v>25.66</v>
      </c>
      <c r="DS6" s="20" t="str">
        <f>IF(DS7="","",IF(DS7="-","【-】","【"&amp;SUBSTITUTE(TEXT(DS7,"#,##0.00"),"-","△")&amp;"】"))</f>
        <v>【38.17】</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0.11</v>
      </c>
      <c r="EB6" s="21">
        <f t="shared" si="13"/>
        <v>0.11</v>
      </c>
      <c r="EC6" s="21">
        <f t="shared" si="13"/>
        <v>1.61</v>
      </c>
      <c r="ED6" s="20" t="str">
        <f>IF(ED7="","",IF(ED7="-","【-】","【"&amp;SUBSTITUTE(TEXT(ED7,"#,##0.00"),"-","△")&amp;"】"))</f>
        <v>【6.54】</v>
      </c>
      <c r="EE6" s="21" t="str">
        <f>IF(EE7="",NA(),EE7)</f>
        <v>-</v>
      </c>
      <c r="EF6" s="21">
        <f t="shared" ref="EF6:EN6" si="14">IF(EF7="",NA(),EF7)</f>
        <v>0.09</v>
      </c>
      <c r="EG6" s="21">
        <f t="shared" si="14"/>
        <v>0.18</v>
      </c>
      <c r="EH6" s="21">
        <f t="shared" si="14"/>
        <v>0.3</v>
      </c>
      <c r="EI6" s="21">
        <f t="shared" si="14"/>
        <v>2.12</v>
      </c>
      <c r="EJ6" s="21" t="str">
        <f t="shared" si="14"/>
        <v>-</v>
      </c>
      <c r="EK6" s="21">
        <f t="shared" si="14"/>
        <v>0.09</v>
      </c>
      <c r="EL6" s="21">
        <f t="shared" si="14"/>
        <v>0.12</v>
      </c>
      <c r="EM6" s="21">
        <f t="shared" si="14"/>
        <v>0.15</v>
      </c>
      <c r="EN6" s="21">
        <f t="shared" si="14"/>
        <v>0.17</v>
      </c>
      <c r="EO6" s="20" t="str">
        <f>IF(EO7="","",IF(EO7="-","【-】","【"&amp;SUBSTITUTE(TEXT(EO7,"#,##0.00"),"-","△")&amp;"】"))</f>
        <v>【0.24】</v>
      </c>
    </row>
    <row r="7" spans="1:148" s="22" customFormat="1" x14ac:dyDescent="0.15">
      <c r="A7" s="14"/>
      <c r="B7" s="23">
        <v>2021</v>
      </c>
      <c r="C7" s="23">
        <v>252034</v>
      </c>
      <c r="D7" s="23">
        <v>46</v>
      </c>
      <c r="E7" s="23">
        <v>17</v>
      </c>
      <c r="F7" s="23">
        <v>1</v>
      </c>
      <c r="G7" s="23">
        <v>0</v>
      </c>
      <c r="H7" s="23" t="s">
        <v>96</v>
      </c>
      <c r="I7" s="23" t="s">
        <v>97</v>
      </c>
      <c r="J7" s="23" t="s">
        <v>98</v>
      </c>
      <c r="K7" s="23" t="s">
        <v>99</v>
      </c>
      <c r="L7" s="23" t="s">
        <v>100</v>
      </c>
      <c r="M7" s="23" t="s">
        <v>101</v>
      </c>
      <c r="N7" s="24" t="s">
        <v>102</v>
      </c>
      <c r="O7" s="24">
        <v>51.36</v>
      </c>
      <c r="P7" s="24">
        <v>54.31</v>
      </c>
      <c r="Q7" s="24">
        <v>83.33</v>
      </c>
      <c r="R7" s="24">
        <v>2836</v>
      </c>
      <c r="S7" s="24">
        <v>115850</v>
      </c>
      <c r="T7" s="24">
        <v>681.02</v>
      </c>
      <c r="U7" s="24">
        <v>170.11</v>
      </c>
      <c r="V7" s="24">
        <v>62709</v>
      </c>
      <c r="W7" s="24">
        <v>20.059999999999999</v>
      </c>
      <c r="X7" s="24">
        <v>3126.07</v>
      </c>
      <c r="Y7" s="24" t="s">
        <v>102</v>
      </c>
      <c r="Z7" s="24">
        <v>109.73</v>
      </c>
      <c r="AA7" s="24">
        <v>109.46</v>
      </c>
      <c r="AB7" s="24">
        <v>110.84</v>
      </c>
      <c r="AC7" s="24">
        <v>113.62</v>
      </c>
      <c r="AD7" s="24" t="s">
        <v>102</v>
      </c>
      <c r="AE7" s="24">
        <v>108.43</v>
      </c>
      <c r="AF7" s="24">
        <v>107.15</v>
      </c>
      <c r="AG7" s="24">
        <v>109.91</v>
      </c>
      <c r="AH7" s="24">
        <v>108.04</v>
      </c>
      <c r="AI7" s="24">
        <v>107.02</v>
      </c>
      <c r="AJ7" s="24" t="s">
        <v>102</v>
      </c>
      <c r="AK7" s="24">
        <v>0</v>
      </c>
      <c r="AL7" s="24">
        <v>0</v>
      </c>
      <c r="AM7" s="24">
        <v>0</v>
      </c>
      <c r="AN7" s="24">
        <v>0</v>
      </c>
      <c r="AO7" s="24" t="s">
        <v>102</v>
      </c>
      <c r="AP7" s="24">
        <v>12.89</v>
      </c>
      <c r="AQ7" s="24">
        <v>15.68</v>
      </c>
      <c r="AR7" s="24">
        <v>9.42</v>
      </c>
      <c r="AS7" s="24">
        <v>4.49</v>
      </c>
      <c r="AT7" s="24">
        <v>3.09</v>
      </c>
      <c r="AU7" s="24" t="s">
        <v>102</v>
      </c>
      <c r="AV7" s="24">
        <v>48.16</v>
      </c>
      <c r="AW7" s="24">
        <v>32.950000000000003</v>
      </c>
      <c r="AX7" s="24">
        <v>53.77</v>
      </c>
      <c r="AY7" s="24">
        <v>77.11</v>
      </c>
      <c r="AZ7" s="24" t="s">
        <v>102</v>
      </c>
      <c r="BA7" s="24">
        <v>54.32</v>
      </c>
      <c r="BB7" s="24">
        <v>46.82</v>
      </c>
      <c r="BC7" s="24">
        <v>47.61</v>
      </c>
      <c r="BD7" s="24">
        <v>68.53</v>
      </c>
      <c r="BE7" s="24">
        <v>71.39</v>
      </c>
      <c r="BF7" s="24" t="s">
        <v>102</v>
      </c>
      <c r="BG7" s="24">
        <v>1013.95</v>
      </c>
      <c r="BH7" s="24">
        <v>1052.55</v>
      </c>
      <c r="BI7" s="24">
        <v>1031.8699999999999</v>
      </c>
      <c r="BJ7" s="24">
        <v>1041.0899999999999</v>
      </c>
      <c r="BK7" s="24" t="s">
        <v>102</v>
      </c>
      <c r="BL7" s="24">
        <v>1000.94</v>
      </c>
      <c r="BM7" s="24">
        <v>1028.05</v>
      </c>
      <c r="BN7" s="24">
        <v>1092.22</v>
      </c>
      <c r="BO7" s="24">
        <v>825.1</v>
      </c>
      <c r="BP7" s="24">
        <v>669.12</v>
      </c>
      <c r="BQ7" s="24" t="s">
        <v>102</v>
      </c>
      <c r="BR7" s="24">
        <v>99.81</v>
      </c>
      <c r="BS7" s="24">
        <v>99.76</v>
      </c>
      <c r="BT7" s="24">
        <v>99.87</v>
      </c>
      <c r="BU7" s="24">
        <v>99.88</v>
      </c>
      <c r="BV7" s="24" t="s">
        <v>102</v>
      </c>
      <c r="BW7" s="24">
        <v>93.77</v>
      </c>
      <c r="BX7" s="24">
        <v>94.73</v>
      </c>
      <c r="BY7" s="24">
        <v>97.53</v>
      </c>
      <c r="BZ7" s="24">
        <v>97.07</v>
      </c>
      <c r="CA7" s="24">
        <v>99.73</v>
      </c>
      <c r="CB7" s="24" t="s">
        <v>102</v>
      </c>
      <c r="CC7" s="24">
        <v>157.21</v>
      </c>
      <c r="CD7" s="24">
        <v>156.32</v>
      </c>
      <c r="CE7" s="24">
        <v>154.16</v>
      </c>
      <c r="CF7" s="24">
        <v>153.15</v>
      </c>
      <c r="CG7" s="24" t="s">
        <v>102</v>
      </c>
      <c r="CH7" s="24">
        <v>165.57</v>
      </c>
      <c r="CI7" s="24">
        <v>160.91</v>
      </c>
      <c r="CJ7" s="24">
        <v>155.83000000000001</v>
      </c>
      <c r="CK7" s="24">
        <v>157.81</v>
      </c>
      <c r="CL7" s="24">
        <v>134.97999999999999</v>
      </c>
      <c r="CM7" s="24" t="s">
        <v>102</v>
      </c>
      <c r="CN7" s="24" t="s">
        <v>102</v>
      </c>
      <c r="CO7" s="24" t="s">
        <v>102</v>
      </c>
      <c r="CP7" s="24" t="s">
        <v>102</v>
      </c>
      <c r="CQ7" s="24" t="s">
        <v>102</v>
      </c>
      <c r="CR7" s="24" t="s">
        <v>102</v>
      </c>
      <c r="CS7" s="24">
        <v>59.19</v>
      </c>
      <c r="CT7" s="24">
        <v>61.4</v>
      </c>
      <c r="CU7" s="24">
        <v>61.51</v>
      </c>
      <c r="CV7" s="24">
        <v>64.92</v>
      </c>
      <c r="CW7" s="24">
        <v>59.99</v>
      </c>
      <c r="CX7" s="24" t="s">
        <v>102</v>
      </c>
      <c r="CY7" s="24">
        <v>95.28</v>
      </c>
      <c r="CZ7" s="24">
        <v>95.52</v>
      </c>
      <c r="DA7" s="24">
        <v>95.74</v>
      </c>
      <c r="DB7" s="24">
        <v>96.01</v>
      </c>
      <c r="DC7" s="24" t="s">
        <v>102</v>
      </c>
      <c r="DD7" s="24">
        <v>86.66</v>
      </c>
      <c r="DE7" s="24">
        <v>86.28</v>
      </c>
      <c r="DF7" s="24">
        <v>85.82</v>
      </c>
      <c r="DG7" s="24">
        <v>92.88</v>
      </c>
      <c r="DH7" s="24">
        <v>95.72</v>
      </c>
      <c r="DI7" s="24" t="s">
        <v>102</v>
      </c>
      <c r="DJ7" s="24">
        <v>35.65</v>
      </c>
      <c r="DK7" s="24">
        <v>37.06</v>
      </c>
      <c r="DL7" s="24">
        <v>38.79</v>
      </c>
      <c r="DM7" s="24">
        <v>40.369999999999997</v>
      </c>
      <c r="DN7" s="24" t="s">
        <v>102</v>
      </c>
      <c r="DO7" s="24">
        <v>17.350000000000001</v>
      </c>
      <c r="DP7" s="24">
        <v>17.239999999999998</v>
      </c>
      <c r="DQ7" s="24">
        <v>15.29</v>
      </c>
      <c r="DR7" s="24">
        <v>25.66</v>
      </c>
      <c r="DS7" s="24">
        <v>38.17</v>
      </c>
      <c r="DT7" s="24" t="s">
        <v>102</v>
      </c>
      <c r="DU7" s="24">
        <v>0</v>
      </c>
      <c r="DV7" s="24">
        <v>0</v>
      </c>
      <c r="DW7" s="24">
        <v>0</v>
      </c>
      <c r="DX7" s="24">
        <v>0</v>
      </c>
      <c r="DY7" s="24" t="s">
        <v>102</v>
      </c>
      <c r="DZ7" s="24">
        <v>0.01</v>
      </c>
      <c r="EA7" s="24">
        <v>0.11</v>
      </c>
      <c r="EB7" s="24">
        <v>0.11</v>
      </c>
      <c r="EC7" s="24">
        <v>1.61</v>
      </c>
      <c r="ED7" s="24">
        <v>6.54</v>
      </c>
      <c r="EE7" s="24" t="s">
        <v>102</v>
      </c>
      <c r="EF7" s="24">
        <v>0.09</v>
      </c>
      <c r="EG7" s="24">
        <v>0.18</v>
      </c>
      <c r="EH7" s="24">
        <v>0.3</v>
      </c>
      <c r="EI7" s="24">
        <v>2.12</v>
      </c>
      <c r="EJ7" s="24" t="s">
        <v>102</v>
      </c>
      <c r="EK7" s="24">
        <v>0.09</v>
      </c>
      <c r="EL7" s="24">
        <v>0.12</v>
      </c>
      <c r="EM7" s="24">
        <v>0.15</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林田 哲三</cp:lastModifiedBy>
  <dcterms:created xsi:type="dcterms:W3CDTF">2022-12-01T01:19:50Z</dcterms:created>
  <dcterms:modified xsi:type="dcterms:W3CDTF">2023-01-18T00:57:43Z</dcterms:modified>
  <cp:category/>
</cp:coreProperties>
</file>