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W02\ec00$\★各係フォルダ\02 企画・指導係\☆障害福祉サービス事業所の指定等\★R060401体制届通知等\02 共同生活援助(GH)\"/>
    </mc:Choice>
  </mc:AlternateContent>
  <xr:revisionPtr revIDLastSave="0" documentId="13_ncr:1_{093A3A05-D8D4-41AD-8648-7D9E4B76A3A4}" xr6:coauthVersionLast="47" xr6:coauthVersionMax="47" xr10:uidLastSave="{00000000-0000-0000-0000-000000000000}"/>
  <bookViews>
    <workbookView xWindow="120" yWindow="60" windowWidth="20100" windowHeight="11385" tabRatio="921" xr2:uid="{00000000-000D-0000-FFFF-FFFF00000000}"/>
  </bookViews>
  <sheets>
    <sheet name="添付一覧 " sheetId="11" r:id="rId1"/>
    <sheet name="届出書" sheetId="56" r:id="rId2"/>
    <sheet name="届出書記載例" sheetId="57" r:id="rId3"/>
    <sheet name="別紙１　一覧表" sheetId="60" r:id="rId4"/>
    <sheet name="別紙１（一覧表）" sheetId="47" state="hidden" r:id="rId5"/>
    <sheet name="別紙２－２勤務体制" sheetId="58" state="hidden" r:id="rId6"/>
    <sheet name="削除厳禁" sheetId="59" state="hidden" r:id="rId7"/>
    <sheet name="削除厳禁 " sheetId="77" state="hidden" r:id="rId8"/>
    <sheet name="別紙 2-2勤務体制" sheetId="76" r:id="rId9"/>
    <sheet name="別紙2-2(例１)" sheetId="38" r:id="rId10"/>
    <sheet name="別紙2-2(例2)" sheetId="39" r:id="rId11"/>
    <sheet name="別紙2-2(例3)" sheetId="40" r:id="rId12"/>
    <sheet name="別紙６（福祉専門職員配置等加算）" sheetId="42" r:id="rId13"/>
    <sheet name="別紙７の１（視覚・聴覚言語Ⅰ）" sheetId="61" r:id="rId14"/>
    <sheet name="別紙７の２（視覚・聴覚言語Ⅱ）" sheetId="62" r:id="rId15"/>
    <sheet name="別紙10（重度障害者支援加算）" sheetId="63" r:id="rId16"/>
    <sheet name="別紙24 夜間支援体制等加算　（変更・共同生活援助）" sheetId="48" r:id="rId17"/>
    <sheet name="別紙24  夜間支援体制等加算　記入例" sheetId="49" r:id="rId18"/>
    <sheet name="別紙24  夜間支援体制等加算　注釈付き" sheetId="50" r:id="rId19"/>
    <sheet name="別紙26（地域生活移行）" sheetId="33" r:id="rId20"/>
    <sheet name="別紙27 医療連携体制加算（Ⅶ）（変更・共同生活援助）" sheetId="55" r:id="rId21"/>
    <sheet name="別紙28(通勤者生活支援加算" sheetId="36" r:id="rId22"/>
    <sheet name="別紙29（看護職員配置加算）" sheetId="64" r:id="rId23"/>
    <sheet name="別紙30夜勤職員加配加算（共同生活援助）" sheetId="46" r:id="rId24"/>
    <sheet name="別紙31精神障害者地域移行特別加算（共同生活援助）" sheetId="43" r:id="rId25"/>
    <sheet name="別紙32強度行動障害者地域移行支援加算（共同生活援助）" sheetId="44" r:id="rId26"/>
    <sheet name="別紙33強度行動障害者体験利用加算（新規・共同生活援助）" sheetId="54" r:id="rId27"/>
    <sheet name="別紙34（医療的ケア対応支援加算）" sheetId="53" r:id="rId28"/>
    <sheet name="別紙35（自立生活支援加算Ⅲ）" sheetId="65" r:id="rId29"/>
    <sheet name="別紙35　参考書類 " sheetId="66" r:id="rId30"/>
    <sheet name="別紙35　参考書類 (記載例と解説)" sheetId="67" r:id="rId31"/>
    <sheet name="別紙36（人員配置体制加算）" sheetId="78" r:id="rId32"/>
    <sheet name="別紙36（人員配置体制加算（記載例））" sheetId="80" r:id="rId33"/>
    <sheet name="別紙36（別添参考様式）" sheetId="69" r:id="rId34"/>
    <sheet name="別紙36（別添参考様式 （記載例））" sheetId="79" r:id="rId35"/>
    <sheet name="別紙36（参考表）" sheetId="71" r:id="rId36"/>
    <sheet name="別紙37（ピアサポ実施加算）" sheetId="72" r:id="rId37"/>
    <sheet name="別紙37の2（退居後ピアサポ実施加算）" sheetId="75" r:id="rId38"/>
    <sheet name="別紙38（障害者支援施設等感染対策）" sheetId="73" r:id="rId39"/>
    <sheet name="別紙39（高次脳機能障害者支援体制加算）" sheetId="74" r:id="rId40"/>
  </sheets>
  <externalReferences>
    <externalReference r:id="rId41"/>
    <externalReference r:id="rId42"/>
    <externalReference r:id="rId43"/>
  </externalReference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39">#REF!</definedName>
    <definedName name="__________kk29">#REF!</definedName>
    <definedName name="_________kk06" localSheetId="39">#REF!</definedName>
    <definedName name="_________kk06">#REF!</definedName>
    <definedName name="_________kk29" localSheetId="39">#REF!</definedName>
    <definedName name="_________kk29">#REF!</definedName>
    <definedName name="________kk06" localSheetId="39">#REF!</definedName>
    <definedName name="________kk06">#REF!</definedName>
    <definedName name="________kk29" localSheetId="39">#REF!</definedName>
    <definedName name="________kk29">#REF!</definedName>
    <definedName name="_______kk06" localSheetId="39">#REF!</definedName>
    <definedName name="_______kk06">#REF!</definedName>
    <definedName name="_______kk29" localSheetId="39">#REF!</definedName>
    <definedName name="_______kk29">#REF!</definedName>
    <definedName name="______kk06" localSheetId="39">#REF!</definedName>
    <definedName name="______kk06">#REF!</definedName>
    <definedName name="______kk29" localSheetId="39">#REF!</definedName>
    <definedName name="______kk29">#REF!</definedName>
    <definedName name="_____kk06" localSheetId="39">#REF!</definedName>
    <definedName name="_____kk06">#REF!</definedName>
    <definedName name="_____kk29" localSheetId="39">#REF!</definedName>
    <definedName name="_____kk29">#REF!</definedName>
    <definedName name="____kk06" localSheetId="39">#REF!</definedName>
    <definedName name="____kk06">#REF!</definedName>
    <definedName name="____kk29" localSheetId="39">#REF!</definedName>
    <definedName name="____kk29">#REF!</definedName>
    <definedName name="___kk06" localSheetId="35">#REF!</definedName>
    <definedName name="___kk06" localSheetId="32">#REF!</definedName>
    <definedName name="___kk06" localSheetId="31">#REF!</definedName>
    <definedName name="___kk06" localSheetId="34">#REF!</definedName>
    <definedName name="___kk06" localSheetId="33">#REF!</definedName>
    <definedName name="___kk06" localSheetId="39">#REF!</definedName>
    <definedName name="___kk06">#REF!</definedName>
    <definedName name="___kk29" localSheetId="35">#REF!</definedName>
    <definedName name="___kk29" localSheetId="34">#REF!</definedName>
    <definedName name="___kk29" localSheetId="33">#REF!</definedName>
    <definedName name="___kk29" localSheetId="39">#REF!</definedName>
    <definedName name="___kk29">#REF!</definedName>
    <definedName name="__kk06" localSheetId="35">#REF!</definedName>
    <definedName name="__kk06" localSheetId="34">#REF!</definedName>
    <definedName name="__kk06" localSheetId="33">#REF!</definedName>
    <definedName name="__kk06" localSheetId="39">#REF!</definedName>
    <definedName name="__kk06">#REF!</definedName>
    <definedName name="__kk29" localSheetId="35">#REF!</definedName>
    <definedName name="__kk29" localSheetId="34">#REF!</definedName>
    <definedName name="__kk29" localSheetId="33">#REF!</definedName>
    <definedName name="__kk29" localSheetId="39">#REF!</definedName>
    <definedName name="__kk29">#REF!</definedName>
    <definedName name="_xlnm._FilterDatabase" localSheetId="3" hidden="1">'別紙１　一覧表'!$A$7:$BH$43</definedName>
    <definedName name="_kk06" localSheetId="35">#REF!</definedName>
    <definedName name="_kk06" localSheetId="34">#REF!</definedName>
    <definedName name="_kk06" localSheetId="33">#REF!</definedName>
    <definedName name="_kk06" localSheetId="39">#REF!</definedName>
    <definedName name="_kk06">#REF!</definedName>
    <definedName name="_kk29" localSheetId="35">#REF!</definedName>
    <definedName name="_kk29" localSheetId="34">#REF!</definedName>
    <definedName name="_kk29" localSheetId="33">#REF!</definedName>
    <definedName name="_kk29" localSheetId="39">#REF!</definedName>
    <definedName name="_kk29">#REF!</definedName>
    <definedName name="Avrg" localSheetId="35">#REF!</definedName>
    <definedName name="Avrg" localSheetId="34">#REF!</definedName>
    <definedName name="Avrg" localSheetId="33">#REF!</definedName>
    <definedName name="Avrg" localSheetId="39">#REF!</definedName>
    <definedName name="Avrg">#REF!</definedName>
    <definedName name="avrg1" localSheetId="35">#REF!</definedName>
    <definedName name="avrg1" localSheetId="34">#REF!</definedName>
    <definedName name="avrg1" localSheetId="33">#REF!</definedName>
    <definedName name="avrg1" localSheetId="39">#REF!</definedName>
    <definedName name="avrg1">#REF!</definedName>
    <definedName name="Excel_BuiltIn_Print_Area" localSheetId="39">'別紙39（高次脳機能障害者支援体制加算）'!$A$4:$AM$35</definedName>
    <definedName name="Excel_BuiltIn_Print_Area" localSheetId="13">'別紙７の１（視覚・聴覚言語Ⅰ）'!$A$4:$AK$49</definedName>
    <definedName name="Excel_BuiltIn_Print_Area" localSheetId="14">'別紙７の２（視覚・聴覚言語Ⅱ）'!$A$4:$AK$49</definedName>
    <definedName name="houjin">#REF!</definedName>
    <definedName name="jigyoumeishou">#REF!</definedName>
    <definedName name="jiritu" localSheetId="35">#REF!</definedName>
    <definedName name="jiritu" localSheetId="34">#REF!</definedName>
    <definedName name="jiritu" localSheetId="33">#REF!</definedName>
    <definedName name="jiritu" localSheetId="39">#REF!</definedName>
    <definedName name="jiritu">#REF!</definedName>
    <definedName name="ｋ">#N/A</definedName>
    <definedName name="kanagawaken">#REF!</definedName>
    <definedName name="kawasaki">#REF!</definedName>
    <definedName name="KK_03" localSheetId="35">#REF!</definedName>
    <definedName name="KK_03" localSheetId="34">#REF!</definedName>
    <definedName name="KK_03" localSheetId="33">#REF!</definedName>
    <definedName name="KK_03" localSheetId="39">#REF!</definedName>
    <definedName name="KK_03">#REF!</definedName>
    <definedName name="kk_04" localSheetId="35">#REF!</definedName>
    <definedName name="kk_04" localSheetId="34">#REF!</definedName>
    <definedName name="kk_04" localSheetId="33">#REF!</definedName>
    <definedName name="kk_04" localSheetId="39">#REF!</definedName>
    <definedName name="kk_04">#REF!</definedName>
    <definedName name="KK_06" localSheetId="35">#REF!</definedName>
    <definedName name="KK_06" localSheetId="34">#REF!</definedName>
    <definedName name="KK_06" localSheetId="33">#REF!</definedName>
    <definedName name="KK_06" localSheetId="39">#REF!</definedName>
    <definedName name="KK_06">#REF!</definedName>
    <definedName name="kk_07" localSheetId="35">#REF!</definedName>
    <definedName name="kk_07" localSheetId="34">#REF!</definedName>
    <definedName name="kk_07" localSheetId="33">#REF!</definedName>
    <definedName name="kk_07" localSheetId="39">#REF!</definedName>
    <definedName name="kk_07">#REF!</definedName>
    <definedName name="‐㏍08" localSheetId="39">#REF!</definedName>
    <definedName name="‐㏍08">#REF!</definedName>
    <definedName name="KK2_3" localSheetId="35">#REF!</definedName>
    <definedName name="KK2_3" localSheetId="34">#REF!</definedName>
    <definedName name="KK2_3" localSheetId="33">#REF!</definedName>
    <definedName name="KK2_3" localSheetId="39">#REF!</definedName>
    <definedName name="KK2_3">#REF!</definedName>
    <definedName name="ｋｋｋｋ">#REF!</definedName>
    <definedName name="nn">#REF!</definedName>
    <definedName name="_xlnm.Print_Area" localSheetId="1">届出書!$A$1:$AJ$140</definedName>
    <definedName name="_xlnm.Print_Area" localSheetId="2">届出書記載例!$A$1:$AJ$140</definedName>
    <definedName name="_xlnm.Print_Area" localSheetId="3">'別紙１　一覧表'!$A$1:$BE$69</definedName>
    <definedName name="_xlnm.Print_Area" localSheetId="4">'別紙１（一覧表）'!$A$1:$BE$49</definedName>
    <definedName name="_xlnm.Print_Area" localSheetId="15">'別紙10（重度障害者支援加算）'!$A$1:$AH$47</definedName>
    <definedName name="_xlnm.Print_Area" localSheetId="9">'別紙2-2(例１)'!$A$1:$AK$53</definedName>
    <definedName name="_xlnm.Print_Area" localSheetId="10">'別紙2-2(例2)'!$A$1:$AK$53</definedName>
    <definedName name="_xlnm.Print_Area" localSheetId="11">'別紙2-2(例3)'!$A$1:$AK$53</definedName>
    <definedName name="_xlnm.Print_Area" localSheetId="5">'別紙２－２勤務体制'!$A$1:$AK$54</definedName>
    <definedName name="_xlnm.Print_Area" localSheetId="18">'別紙24  夜間支援体制等加算　注釈付き'!$A$1:$L$58</definedName>
    <definedName name="_xlnm.Print_Area" localSheetId="16">'別紙24 夜間支援体制等加算　（変更・共同生活援助）'!$A$1:$L$59</definedName>
    <definedName name="_xlnm.Print_Area" localSheetId="24">'別紙31精神障害者地域移行特別加算（共同生活援助）'!$A$1:$G$15</definedName>
    <definedName name="_xlnm.Print_Area" localSheetId="29">'別紙35　参考書類 '!$A$1:$BD$51</definedName>
    <definedName name="_xlnm.Print_Area" localSheetId="30">'別紙35　参考書類 (記載例と解説)'!$A$1:$BD$51</definedName>
    <definedName name="_xlnm.Print_Area" localSheetId="28">'別紙35（自立生活支援加算Ⅲ）'!$B$2:$J$43</definedName>
    <definedName name="_xlnm.Print_Area" localSheetId="35">'別紙36（参考表）'!$A$1:$CC$38</definedName>
    <definedName name="_xlnm.Print_Area" localSheetId="32">'別紙36（人員配置体制加算（記載例））'!$A$1:$K$40</definedName>
    <definedName name="_xlnm.Print_Area" localSheetId="31">'別紙36（人員配置体制加算）'!$A$1:$K$40</definedName>
    <definedName name="_xlnm.Print_Area" localSheetId="34">'別紙36（別添参考様式 （記載例））'!$A$1:$BT$88</definedName>
    <definedName name="_xlnm.Print_Area" localSheetId="33">'別紙36（別添参考様式）'!$A$1:$BT$88</definedName>
    <definedName name="_xlnm.Print_Area" localSheetId="36">'別紙37（ピアサポ実施加算）'!$A$1:$K$26</definedName>
    <definedName name="_xlnm.Print_Area" localSheetId="37">'別紙37の2（退居後ピアサポ実施加算）'!$A$1:$K$24</definedName>
    <definedName name="_xlnm.Print_Area" localSheetId="38">'別紙38（障害者支援施設等感染対策）'!$A$1:$AI$49</definedName>
    <definedName name="_xlnm.Print_Area" localSheetId="39">'別紙39（高次脳機能障害者支援体制加算）'!$A$1:$AM$35</definedName>
    <definedName name="_xlnm.Print_Area" localSheetId="13">'別紙７の１（視覚・聴覚言語Ⅰ）'!$A$1:$AK$48</definedName>
    <definedName name="_xlnm.Print_Area" localSheetId="14">'別紙７の２（視覚・聴覚言語Ⅱ）'!$A$1:$AK$48</definedName>
    <definedName name="_xlnm.Print_Titles" localSheetId="3">'別紙１　一覧表'!$5:$6</definedName>
    <definedName name="_xlnm.Print_Titles" localSheetId="4">'別紙１（一覧表）'!$5:$6</definedName>
    <definedName name="Roman_01" localSheetId="29">#REF!</definedName>
    <definedName name="Roman_01" localSheetId="30">#REF!</definedName>
    <definedName name="Roman_01" localSheetId="35">#REF!</definedName>
    <definedName name="Roman_01" localSheetId="32">#REF!</definedName>
    <definedName name="Roman_01" localSheetId="31">#REF!</definedName>
    <definedName name="Roman_01" localSheetId="34">#REF!</definedName>
    <definedName name="Roman_01" localSheetId="33">#REF!</definedName>
    <definedName name="Roman_01" localSheetId="39">#REF!</definedName>
    <definedName name="Roman_01">#REF!</definedName>
    <definedName name="Roman_02">#REF!</definedName>
    <definedName name="Roman_03" localSheetId="29">#REF!</definedName>
    <definedName name="Roman_03" localSheetId="30">#REF!</definedName>
    <definedName name="Roman_03" localSheetId="35">#REF!</definedName>
    <definedName name="Roman_03" localSheetId="34">#REF!</definedName>
    <definedName name="Roman_03" localSheetId="33">#REF!</definedName>
    <definedName name="Roman_03" localSheetId="39">#REF!</definedName>
    <definedName name="Roman_03">#REF!</definedName>
    <definedName name="Roman_04" localSheetId="29">#REF!</definedName>
    <definedName name="Roman_04" localSheetId="30">#REF!</definedName>
    <definedName name="Roman_04" localSheetId="35">#REF!</definedName>
    <definedName name="Roman_04" localSheetId="34">#REF!</definedName>
    <definedName name="Roman_04" localSheetId="33">#REF!</definedName>
    <definedName name="Roman_04" localSheetId="39">#REF!</definedName>
    <definedName name="Roman_04">#REF!</definedName>
    <definedName name="Roman_06" localSheetId="35">#REF!</definedName>
    <definedName name="Roman_06" localSheetId="34">#REF!</definedName>
    <definedName name="Roman_06" localSheetId="33">#REF!</definedName>
    <definedName name="Roman_06" localSheetId="39">#REF!</definedName>
    <definedName name="Roman_06">#REF!</definedName>
    <definedName name="roman_09" localSheetId="35">#REF!</definedName>
    <definedName name="roman_09" localSheetId="34">#REF!</definedName>
    <definedName name="roman_09" localSheetId="33">#REF!</definedName>
    <definedName name="roman_09" localSheetId="39">#REF!</definedName>
    <definedName name="roman_09">#REF!</definedName>
    <definedName name="roman_11" localSheetId="35">#REF!</definedName>
    <definedName name="roman_11" localSheetId="34">#REF!</definedName>
    <definedName name="roman_11" localSheetId="33">#REF!</definedName>
    <definedName name="roman_11" localSheetId="39">#REF!</definedName>
    <definedName name="roman_11">#REF!</definedName>
    <definedName name="roman11" localSheetId="35">#REF!</definedName>
    <definedName name="roman11" localSheetId="34">#REF!</definedName>
    <definedName name="roman11" localSheetId="33">#REF!</definedName>
    <definedName name="roman11" localSheetId="39">#REF!</definedName>
    <definedName name="roman11">#REF!</definedName>
    <definedName name="Roman2_1" localSheetId="35">#REF!</definedName>
    <definedName name="Roman2_1" localSheetId="34">#REF!</definedName>
    <definedName name="Roman2_1" localSheetId="33">#REF!</definedName>
    <definedName name="Roman2_1" localSheetId="39">#REF!</definedName>
    <definedName name="Roman2_1">#REF!</definedName>
    <definedName name="Roman2_3" localSheetId="35">#REF!</definedName>
    <definedName name="Roman2_3" localSheetId="34">#REF!</definedName>
    <definedName name="Roman2_3" localSheetId="33">#REF!</definedName>
    <definedName name="Roman2_3" localSheetId="39">#REF!</definedName>
    <definedName name="Roman2_3">#REF!</definedName>
    <definedName name="roman31" localSheetId="35">#REF!</definedName>
    <definedName name="roman31" localSheetId="34">#REF!</definedName>
    <definedName name="roman31" localSheetId="33">#REF!</definedName>
    <definedName name="roman31" localSheetId="39">#REF!</definedName>
    <definedName name="roman31">#REF!</definedName>
    <definedName name="roman33" localSheetId="35">#REF!</definedName>
    <definedName name="roman33" localSheetId="34">#REF!</definedName>
    <definedName name="roman33" localSheetId="33">#REF!</definedName>
    <definedName name="roman33" localSheetId="39">#REF!</definedName>
    <definedName name="roman33">#REF!</definedName>
    <definedName name="roman4_3" localSheetId="35">#REF!</definedName>
    <definedName name="roman4_3" localSheetId="34">#REF!</definedName>
    <definedName name="roman4_3" localSheetId="33">#REF!</definedName>
    <definedName name="roman4_3" localSheetId="39">#REF!</definedName>
    <definedName name="roman4_3">#REF!</definedName>
    <definedName name="roman43">#REF!</definedName>
    <definedName name="roman7_1" localSheetId="35">#REF!</definedName>
    <definedName name="roman7_1" localSheetId="34">#REF!</definedName>
    <definedName name="roman7_1" localSheetId="33">#REF!</definedName>
    <definedName name="roman7_1" localSheetId="39">#REF!</definedName>
    <definedName name="roman7_1">#REF!</definedName>
    <definedName name="roman77" localSheetId="35">#REF!</definedName>
    <definedName name="roman77" localSheetId="34">#REF!</definedName>
    <definedName name="roman77" localSheetId="33">#REF!</definedName>
    <definedName name="roman77" localSheetId="39">#REF!</definedName>
    <definedName name="roman77">#REF!</definedName>
    <definedName name="romann_12" localSheetId="35">#REF!</definedName>
    <definedName name="romann_12" localSheetId="34">#REF!</definedName>
    <definedName name="romann_12" localSheetId="33">#REF!</definedName>
    <definedName name="romann_12" localSheetId="39">#REF!</definedName>
    <definedName name="romann_12">#REF!</definedName>
    <definedName name="romann_66" localSheetId="35">#REF!</definedName>
    <definedName name="romann_66" localSheetId="34">#REF!</definedName>
    <definedName name="romann_66" localSheetId="33">#REF!</definedName>
    <definedName name="romann_66" localSheetId="39">#REF!</definedName>
    <definedName name="romann_66">#REF!</definedName>
    <definedName name="romann33" localSheetId="35">#REF!</definedName>
    <definedName name="romann33" localSheetId="34">#REF!</definedName>
    <definedName name="romann33" localSheetId="33">#REF!</definedName>
    <definedName name="romann33" localSheetId="39">#REF!</definedName>
    <definedName name="romann33">#REF!</definedName>
    <definedName name="serv" localSheetId="35">#REF!</definedName>
    <definedName name="serv" localSheetId="34">#REF!</definedName>
    <definedName name="serv" localSheetId="33">#REF!</definedName>
    <definedName name="serv" localSheetId="39">#REF!</definedName>
    <definedName name="serv">#REF!</definedName>
    <definedName name="serv_" localSheetId="35">#REF!</definedName>
    <definedName name="serv_" localSheetId="34">#REF!</definedName>
    <definedName name="serv_" localSheetId="33">#REF!</definedName>
    <definedName name="serv_" localSheetId="39">#REF!</definedName>
    <definedName name="serv_">#REF!</definedName>
    <definedName name="Serv_LIST" localSheetId="35">#REF!</definedName>
    <definedName name="Serv_LIST" localSheetId="34">#REF!</definedName>
    <definedName name="Serv_LIST" localSheetId="33">#REF!</definedName>
    <definedName name="Serv_LIST" localSheetId="39">#REF!</definedName>
    <definedName name="Serv_LIST">#REF!</definedName>
    <definedName name="servo1" localSheetId="35">#REF!</definedName>
    <definedName name="servo1" localSheetId="34">#REF!</definedName>
    <definedName name="servo1" localSheetId="33">#REF!</definedName>
    <definedName name="servo1" localSheetId="39">#REF!</definedName>
    <definedName name="servo1">#REF!</definedName>
    <definedName name="siharai">#REF!</definedName>
    <definedName name="sikuchouson">#REF!</definedName>
    <definedName name="sinseisaki">#REF!</definedName>
    <definedName name="ｔａｂｉｅ＿04" localSheetId="35">#REF!</definedName>
    <definedName name="ｔａｂｉｅ＿04" localSheetId="34">#REF!</definedName>
    <definedName name="ｔａｂｉｅ＿04" localSheetId="33">#REF!</definedName>
    <definedName name="ｔａｂｉｅ＿04" localSheetId="39">#REF!</definedName>
    <definedName name="ｔａｂｉｅ＿04">#REF!</definedName>
    <definedName name="table_03" localSheetId="35">#REF!</definedName>
    <definedName name="table_03" localSheetId="34">#REF!</definedName>
    <definedName name="table_03" localSheetId="33">#REF!</definedName>
    <definedName name="table_03" localSheetId="39">#REF!</definedName>
    <definedName name="table_03">#REF!</definedName>
    <definedName name="table_06" localSheetId="35">#REF!</definedName>
    <definedName name="table_06" localSheetId="34">#REF!</definedName>
    <definedName name="table_06" localSheetId="33">#REF!</definedName>
    <definedName name="table_06" localSheetId="39">#REF!</definedName>
    <definedName name="table_06">#REF!</definedName>
    <definedName name="table2_3" localSheetId="35">#REF!</definedName>
    <definedName name="table2_3" localSheetId="34">#REF!</definedName>
    <definedName name="table2_3" localSheetId="33">#REF!</definedName>
    <definedName name="table2_3" localSheetId="39">#REF!</definedName>
    <definedName name="table2_3">#REF!</definedName>
    <definedName name="tapi2" localSheetId="35">#REF!</definedName>
    <definedName name="tapi2" localSheetId="34">#REF!</definedName>
    <definedName name="tapi2" localSheetId="33">#REF!</definedName>
    <definedName name="tapi2" localSheetId="39">#REF!</definedName>
    <definedName name="tapi2">#REF!</definedName>
    <definedName name="tebie_07">#REF!</definedName>
    <definedName name="tebie_o7" localSheetId="35">#REF!</definedName>
    <definedName name="tebie_o7" localSheetId="34">#REF!</definedName>
    <definedName name="tebie_o7" localSheetId="33">#REF!</definedName>
    <definedName name="tebie_o7" localSheetId="39">#REF!</definedName>
    <definedName name="tebie_o7">#REF!</definedName>
    <definedName name="tebie07">#REF!</definedName>
    <definedName name="tebie08" localSheetId="35">#REF!</definedName>
    <definedName name="tebie08" localSheetId="34">#REF!</definedName>
    <definedName name="tebie08" localSheetId="33">#REF!</definedName>
    <definedName name="tebie08" localSheetId="39">#REF!</definedName>
    <definedName name="tebie08">#REF!</definedName>
    <definedName name="tebie33" localSheetId="35">#REF!</definedName>
    <definedName name="tebie33" localSheetId="34">#REF!</definedName>
    <definedName name="tebie33" localSheetId="33">#REF!</definedName>
    <definedName name="tebie33" localSheetId="39">#REF!</definedName>
    <definedName name="tebie33">#REF!</definedName>
    <definedName name="tebiroo" localSheetId="35">#REF!</definedName>
    <definedName name="tebiroo" localSheetId="34">#REF!</definedName>
    <definedName name="tebiroo" localSheetId="33">#REF!</definedName>
    <definedName name="tebiroo" localSheetId="39">#REF!</definedName>
    <definedName name="tebiroo">#REF!</definedName>
    <definedName name="teble" localSheetId="35">#REF!</definedName>
    <definedName name="teble" localSheetId="34">#REF!</definedName>
    <definedName name="teble" localSheetId="33">#REF!</definedName>
    <definedName name="teble" localSheetId="39">#REF!</definedName>
    <definedName name="teble">#REF!</definedName>
    <definedName name="teble_09" localSheetId="35">#REF!</definedName>
    <definedName name="teble_09" localSheetId="34">#REF!</definedName>
    <definedName name="teble_09" localSheetId="33">#REF!</definedName>
    <definedName name="teble_09" localSheetId="39">#REF!</definedName>
    <definedName name="teble_09">#REF!</definedName>
    <definedName name="teble77" localSheetId="35">#REF!</definedName>
    <definedName name="teble77" localSheetId="34">#REF!</definedName>
    <definedName name="teble77" localSheetId="33">#REF!</definedName>
    <definedName name="teble77" localSheetId="39">#REF!</definedName>
    <definedName name="teble77">#REF!</definedName>
    <definedName name="yokoham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39">#REF!</definedName>
    <definedName name="看護時間">#REF!</definedName>
    <definedName name="種類">[3]サービス種類一覧!$A$4:$A$20</definedName>
    <definedName name="食事" localSheetId="35">#REF!</definedName>
    <definedName name="食事" localSheetId="34">#REF!</definedName>
    <definedName name="食事" localSheetId="33">#REF!</definedName>
    <definedName name="食事" localSheetId="39">#REF!</definedName>
    <definedName name="食事">#REF!</definedName>
    <definedName name="体制等状況一覧">#REF!</definedName>
    <definedName name="町っ油" localSheetId="35">#REF!</definedName>
    <definedName name="町っ油" localSheetId="34">#REF!</definedName>
    <definedName name="町っ油" localSheetId="33">#REF!</definedName>
    <definedName name="町っ油" localSheetId="39">#REF!</definedName>
    <definedName name="町っ油">#REF!</definedName>
    <definedName name="利用日数記入例" localSheetId="35">#REF!</definedName>
    <definedName name="利用日数記入例" localSheetId="34">#REF!</definedName>
    <definedName name="利用日数記入例" localSheetId="33">#REF!</definedName>
    <definedName name="利用日数記入例" localSheetId="39">#REF!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R29" i="71" l="1"/>
  <c r="BO29" i="71"/>
  <c r="BL29" i="71"/>
  <c r="BI29" i="71"/>
  <c r="BF29" i="71"/>
  <c r="BC29" i="71"/>
  <c r="AZ29" i="71"/>
  <c r="AW29" i="71"/>
  <c r="AT29" i="71"/>
  <c r="AQ29" i="71"/>
  <c r="AK29" i="71"/>
  <c r="AH29" i="71"/>
  <c r="AB29" i="71"/>
  <c r="Y29" i="71"/>
  <c r="S29" i="71"/>
  <c r="AY65" i="79"/>
  <c r="BB65" i="79" s="1"/>
  <c r="AY66" i="79"/>
  <c r="BB66" i="79"/>
  <c r="AY67" i="79"/>
  <c r="BB67" i="79" s="1"/>
  <c r="AY68" i="79"/>
  <c r="BB68" i="79" s="1"/>
  <c r="AY69" i="79"/>
  <c r="BB69" i="79"/>
  <c r="AY70" i="79"/>
  <c r="BB70" i="79"/>
  <c r="AY71" i="79"/>
  <c r="BB71" i="79" s="1"/>
  <c r="AY72" i="79"/>
  <c r="BB72" i="79" s="1"/>
  <c r="W73" i="79"/>
  <c r="X73" i="79"/>
  <c r="Y73" i="79"/>
  <c r="Z73" i="79"/>
  <c r="AA73" i="79"/>
  <c r="AB73" i="79"/>
  <c r="AC73" i="79"/>
  <c r="AD73" i="79"/>
  <c r="AE73" i="79"/>
  <c r="AF73" i="79"/>
  <c r="AG73" i="79"/>
  <c r="AH73" i="79"/>
  <c r="AI73" i="79"/>
  <c r="AJ73" i="79"/>
  <c r="AK73" i="79"/>
  <c r="AL73" i="79"/>
  <c r="AM73" i="79"/>
  <c r="AN73" i="79"/>
  <c r="AO73" i="79"/>
  <c r="AP73" i="79"/>
  <c r="AQ73" i="79"/>
  <c r="AR73" i="79"/>
  <c r="AS73" i="79"/>
  <c r="AT73" i="79"/>
  <c r="AU73" i="79"/>
  <c r="AV73" i="79"/>
  <c r="AW73" i="79"/>
  <c r="AX73" i="79"/>
  <c r="AY57" i="79"/>
  <c r="BB57" i="79" s="1"/>
  <c r="BB56" i="79"/>
  <c r="AY56" i="79"/>
  <c r="BB55" i="79"/>
  <c r="AY55" i="79"/>
  <c r="AY54" i="79"/>
  <c r="BB54" i="79" s="1"/>
  <c r="AY53" i="79"/>
  <c r="BB53" i="79" s="1"/>
  <c r="BB52" i="79"/>
  <c r="AY52" i="79"/>
  <c r="AY51" i="79"/>
  <c r="BB51" i="79" s="1"/>
  <c r="AY50" i="79"/>
  <c r="BB50" i="79" s="1"/>
  <c r="BB49" i="79"/>
  <c r="AY49" i="79"/>
  <c r="BB48" i="79"/>
  <c r="AY48" i="79"/>
  <c r="AY47" i="79"/>
  <c r="BB47" i="79" s="1"/>
  <c r="AY46" i="79"/>
  <c r="BB46" i="79" s="1"/>
  <c r="BB45" i="79"/>
  <c r="AY45" i="79"/>
  <c r="BB44" i="79"/>
  <c r="AY44" i="79"/>
  <c r="AY43" i="79"/>
  <c r="AY58" i="79" s="1"/>
  <c r="BB42" i="79"/>
  <c r="AY42" i="79"/>
  <c r="BB41" i="79"/>
  <c r="AY41" i="79"/>
  <c r="AY40" i="79"/>
  <c r="BB40" i="79" s="1"/>
  <c r="AY39" i="79"/>
  <c r="BB39" i="79" s="1"/>
  <c r="BB38" i="79"/>
  <c r="AY38" i="79"/>
  <c r="BB37" i="79"/>
  <c r="AY37" i="79"/>
  <c r="AY59" i="79" s="1"/>
  <c r="W58" i="79"/>
  <c r="X58" i="79"/>
  <c r="Y58" i="79"/>
  <c r="Z58" i="79"/>
  <c r="AA58" i="79"/>
  <c r="AB58" i="79"/>
  <c r="AC58" i="79"/>
  <c r="AD58" i="79"/>
  <c r="AE58" i="79"/>
  <c r="AF58" i="79"/>
  <c r="AG58" i="79"/>
  <c r="AH58" i="79"/>
  <c r="AI58" i="79"/>
  <c r="AJ58" i="79"/>
  <c r="AK58" i="79"/>
  <c r="AL58" i="79"/>
  <c r="AM58" i="79"/>
  <c r="AN58" i="79"/>
  <c r="AO58" i="79"/>
  <c r="AP58" i="79"/>
  <c r="AQ58" i="79"/>
  <c r="AR58" i="79"/>
  <c r="AS58" i="79"/>
  <c r="AT58" i="79"/>
  <c r="AU58" i="79"/>
  <c r="AV58" i="79"/>
  <c r="AW58" i="79"/>
  <c r="AX58" i="79"/>
  <c r="W59" i="79"/>
  <c r="X59" i="79"/>
  <c r="Y59" i="79"/>
  <c r="Z59" i="79"/>
  <c r="AA59" i="79"/>
  <c r="AB59" i="79"/>
  <c r="AC59" i="79"/>
  <c r="AD59" i="79"/>
  <c r="AE59" i="79"/>
  <c r="AF59" i="79"/>
  <c r="AG59" i="79"/>
  <c r="AH59" i="79"/>
  <c r="AI59" i="79"/>
  <c r="AJ59" i="79"/>
  <c r="AK59" i="79"/>
  <c r="AL59" i="79"/>
  <c r="AM59" i="79"/>
  <c r="AN59" i="79"/>
  <c r="AO59" i="79"/>
  <c r="AP59" i="79"/>
  <c r="AQ59" i="79"/>
  <c r="AR59" i="79"/>
  <c r="AS59" i="79"/>
  <c r="AT59" i="79"/>
  <c r="AU59" i="79"/>
  <c r="AV59" i="79"/>
  <c r="AW59" i="79"/>
  <c r="AX59" i="79"/>
  <c r="BI26" i="79"/>
  <c r="AS26" i="79"/>
  <c r="AO26" i="79"/>
  <c r="AC26" i="79"/>
  <c r="Y26" i="79"/>
  <c r="M26" i="79"/>
  <c r="I26" i="79"/>
  <c r="AV15" i="79"/>
  <c r="BC15" i="79" s="1"/>
  <c r="AE17" i="79"/>
  <c r="AE16" i="79"/>
  <c r="AL16" i="79" s="1"/>
  <c r="AE15" i="79"/>
  <c r="AL15" i="79" s="1"/>
  <c r="AL17" i="79" s="1"/>
  <c r="AL14" i="79"/>
  <c r="AI14" i="79"/>
  <c r="AE14" i="79"/>
  <c r="AW9" i="69"/>
  <c r="AS9" i="69"/>
  <c r="AO9" i="69"/>
  <c r="AK9" i="69"/>
  <c r="BE8" i="69"/>
  <c r="AG9" i="69"/>
  <c r="BE7" i="69"/>
  <c r="BA9" i="69"/>
  <c r="AX73" i="69"/>
  <c r="AW73" i="69"/>
  <c r="AV73" i="69"/>
  <c r="AU73" i="69"/>
  <c r="AT73" i="69"/>
  <c r="AS73" i="69"/>
  <c r="AR73" i="69"/>
  <c r="AQ73" i="69"/>
  <c r="AP73" i="69"/>
  <c r="AO73" i="69"/>
  <c r="AN73" i="69"/>
  <c r="AM73" i="69"/>
  <c r="AL73" i="69"/>
  <c r="AK73" i="69"/>
  <c r="AJ73" i="69"/>
  <c r="AI73" i="69"/>
  <c r="AH73" i="69"/>
  <c r="AG73" i="69"/>
  <c r="AF73" i="69"/>
  <c r="AE73" i="69"/>
  <c r="AD73" i="69"/>
  <c r="AC73" i="69"/>
  <c r="AB73" i="69"/>
  <c r="AA73" i="69"/>
  <c r="Z73" i="69"/>
  <c r="Y73" i="69"/>
  <c r="X73" i="69"/>
  <c r="W73" i="69"/>
  <c r="AY72" i="69"/>
  <c r="BB72" i="69" s="1"/>
  <c r="AY71" i="69"/>
  <c r="BB71" i="69" s="1"/>
  <c r="AY70" i="69"/>
  <c r="BB70" i="69" s="1"/>
  <c r="AY69" i="69"/>
  <c r="BB69" i="69" s="1"/>
  <c r="AY68" i="69"/>
  <c r="BB68" i="69" s="1"/>
  <c r="AY67" i="69"/>
  <c r="BB67" i="69" s="1"/>
  <c r="AY66" i="69"/>
  <c r="BB66" i="69" s="1"/>
  <c r="AY65" i="69"/>
  <c r="AX59" i="69"/>
  <c r="AW59" i="69"/>
  <c r="AV59" i="69"/>
  <c r="AU59" i="69"/>
  <c r="AT59" i="69"/>
  <c r="AS59" i="69"/>
  <c r="AR59" i="69"/>
  <c r="AQ59" i="69"/>
  <c r="AP59" i="69"/>
  <c r="AO59" i="69"/>
  <c r="AN59" i="69"/>
  <c r="AM59" i="69"/>
  <c r="AL59" i="69"/>
  <c r="AK59" i="69"/>
  <c r="AJ59" i="69"/>
  <c r="AI59" i="69"/>
  <c r="AH59" i="69"/>
  <c r="AG59" i="69"/>
  <c r="AF59" i="69"/>
  <c r="AE59" i="69"/>
  <c r="AD59" i="69"/>
  <c r="AC59" i="69"/>
  <c r="AB59" i="69"/>
  <c r="AA59" i="69"/>
  <c r="Z59" i="69"/>
  <c r="Y59" i="69"/>
  <c r="X59" i="69"/>
  <c r="W59" i="69"/>
  <c r="AX58" i="69"/>
  <c r="AW58" i="69"/>
  <c r="AV58" i="69"/>
  <c r="AU58" i="69"/>
  <c r="AT58" i="69"/>
  <c r="AS58" i="69"/>
  <c r="AR58" i="69"/>
  <c r="AQ58" i="69"/>
  <c r="AP58" i="69"/>
  <c r="AO58" i="69"/>
  <c r="AN58" i="69"/>
  <c r="AM58" i="69"/>
  <c r="AL58" i="69"/>
  <c r="AK58" i="69"/>
  <c r="AJ58" i="69"/>
  <c r="AI58" i="69"/>
  <c r="AH58" i="69"/>
  <c r="AG58" i="69"/>
  <c r="AF58" i="69"/>
  <c r="AE58" i="69"/>
  <c r="AD58" i="69"/>
  <c r="AC58" i="69"/>
  <c r="AB58" i="69"/>
  <c r="AA58" i="69"/>
  <c r="Z58" i="69"/>
  <c r="Y58" i="69"/>
  <c r="X58" i="69"/>
  <c r="W58" i="69"/>
  <c r="AY57" i="69"/>
  <c r="BB57" i="69" s="1"/>
  <c r="AY56" i="69"/>
  <c r="BB56" i="69" s="1"/>
  <c r="AY55" i="69"/>
  <c r="BB55" i="69" s="1"/>
  <c r="AY54" i="69"/>
  <c r="BB54" i="69" s="1"/>
  <c r="AY53" i="69"/>
  <c r="BB53" i="69" s="1"/>
  <c r="AY52" i="69"/>
  <c r="BB52" i="69" s="1"/>
  <c r="AY51" i="69"/>
  <c r="BB51" i="69" s="1"/>
  <c r="AY50" i="69"/>
  <c r="BB50" i="69" s="1"/>
  <c r="AY49" i="69"/>
  <c r="BB49" i="69" s="1"/>
  <c r="AY48" i="69"/>
  <c r="BB48" i="69" s="1"/>
  <c r="AY47" i="69"/>
  <c r="BB47" i="69" s="1"/>
  <c r="AY46" i="69"/>
  <c r="BB46" i="69" s="1"/>
  <c r="AY45" i="69"/>
  <c r="BB45" i="69" s="1"/>
  <c r="AY44" i="69"/>
  <c r="BB44" i="69" s="1"/>
  <c r="AY43" i="69"/>
  <c r="AY42" i="69"/>
  <c r="BB42" i="69" s="1"/>
  <c r="AY41" i="69"/>
  <c r="BB41" i="69" s="1"/>
  <c r="AY40" i="69"/>
  <c r="BB40" i="69" s="1"/>
  <c r="AY39" i="69"/>
  <c r="BB39" i="69" s="1"/>
  <c r="AY38" i="69"/>
  <c r="BB38" i="69" s="1"/>
  <c r="AY37" i="69"/>
  <c r="AV15" i="69"/>
  <c r="BC15" i="69" s="1"/>
  <c r="AE16" i="69"/>
  <c r="AI16" i="69" s="1"/>
  <c r="AE15" i="69"/>
  <c r="AL15" i="69" s="1"/>
  <c r="AK8" i="76"/>
  <c r="AK7" i="76"/>
  <c r="AJ9" i="76"/>
  <c r="AJ10" i="76"/>
  <c r="AJ11" i="76"/>
  <c r="AJ12" i="76"/>
  <c r="AJ13" i="76"/>
  <c r="AJ14" i="76"/>
  <c r="AK14" i="76" s="1"/>
  <c r="AJ15" i="76"/>
  <c r="AJ16" i="76"/>
  <c r="AJ17" i="76"/>
  <c r="AJ18" i="76"/>
  <c r="AJ19" i="76"/>
  <c r="AJ20" i="76"/>
  <c r="AJ21" i="76"/>
  <c r="AJ22" i="76"/>
  <c r="AK22" i="76" s="1"/>
  <c r="AJ23" i="76"/>
  <c r="AJ24" i="76"/>
  <c r="AJ25" i="76"/>
  <c r="AJ26" i="76"/>
  <c r="AJ27" i="76"/>
  <c r="AK27" i="76" s="1"/>
  <c r="AJ28" i="76"/>
  <c r="AJ29" i="76"/>
  <c r="AJ30" i="76"/>
  <c r="AK30" i="76" s="1"/>
  <c r="AJ31" i="76"/>
  <c r="AJ32" i="76"/>
  <c r="AJ33" i="76"/>
  <c r="AJ34" i="76"/>
  <c r="AJ35" i="76"/>
  <c r="AK35" i="76" s="1"/>
  <c r="AJ36" i="76"/>
  <c r="AJ8" i="76"/>
  <c r="AJ7" i="76"/>
  <c r="Y49" i="76"/>
  <c r="Y48" i="76"/>
  <c r="Y47" i="76"/>
  <c r="Y46" i="76"/>
  <c r="AJ36" i="40"/>
  <c r="AK36" i="40" s="1"/>
  <c r="AJ35" i="40"/>
  <c r="AK35" i="40" s="1"/>
  <c r="AJ34" i="40"/>
  <c r="AK34" i="40" s="1"/>
  <c r="AJ33" i="40"/>
  <c r="AK33" i="40" s="1"/>
  <c r="AJ32" i="40"/>
  <c r="AK32" i="40" s="1"/>
  <c r="AJ31" i="40"/>
  <c r="AK31" i="40" s="1"/>
  <c r="AJ30" i="40"/>
  <c r="AK30" i="40" s="1"/>
  <c r="AJ29" i="40"/>
  <c r="AK29" i="40" s="1"/>
  <c r="AJ28" i="40"/>
  <c r="AK28" i="40" s="1"/>
  <c r="AJ27" i="40"/>
  <c r="AK27" i="40" s="1"/>
  <c r="AJ26" i="40"/>
  <c r="AK26" i="40" s="1"/>
  <c r="AJ25" i="40"/>
  <c r="AK25" i="40" s="1"/>
  <c r="AJ24" i="40"/>
  <c r="AK24" i="40" s="1"/>
  <c r="AJ23" i="40"/>
  <c r="AK23" i="40" s="1"/>
  <c r="AJ22" i="40"/>
  <c r="AK22" i="40" s="1"/>
  <c r="AJ21" i="40"/>
  <c r="AK21" i="40" s="1"/>
  <c r="AJ20" i="40"/>
  <c r="AK20" i="40" s="1"/>
  <c r="AJ19" i="40"/>
  <c r="AK19" i="40" s="1"/>
  <c r="AJ18" i="40"/>
  <c r="AK18" i="40" s="1"/>
  <c r="AJ17" i="40"/>
  <c r="AK17" i="40" s="1"/>
  <c r="AJ16" i="40"/>
  <c r="AK16" i="40" s="1"/>
  <c r="AJ15" i="40"/>
  <c r="AK15" i="40" s="1"/>
  <c r="AJ14" i="40"/>
  <c r="AK14" i="40" s="1"/>
  <c r="AJ13" i="40"/>
  <c r="AK13" i="40" s="1"/>
  <c r="AJ12" i="40"/>
  <c r="AK12" i="40" s="1"/>
  <c r="AJ11" i="40"/>
  <c r="AK11" i="40" s="1"/>
  <c r="AJ10" i="40"/>
  <c r="AK10" i="40" s="1"/>
  <c r="AJ9" i="40"/>
  <c r="AK9" i="40" s="1"/>
  <c r="AJ8" i="40"/>
  <c r="AK8" i="40" s="1"/>
  <c r="AJ7" i="40"/>
  <c r="AK7" i="40" s="1"/>
  <c r="AJ36" i="39"/>
  <c r="AK36" i="39" s="1"/>
  <c r="AJ35" i="39"/>
  <c r="AK35" i="39" s="1"/>
  <c r="AJ34" i="39"/>
  <c r="AK34" i="39" s="1"/>
  <c r="AJ33" i="39"/>
  <c r="AK33" i="39" s="1"/>
  <c r="AJ32" i="39"/>
  <c r="AK32" i="39" s="1"/>
  <c r="AJ31" i="39"/>
  <c r="AK31" i="39" s="1"/>
  <c r="AJ30" i="39"/>
  <c r="AK30" i="39" s="1"/>
  <c r="AJ29" i="39"/>
  <c r="AK29" i="39" s="1"/>
  <c r="AJ28" i="39"/>
  <c r="AK28" i="39" s="1"/>
  <c r="AJ27" i="39"/>
  <c r="AK27" i="39" s="1"/>
  <c r="AJ26" i="39"/>
  <c r="AK26" i="39" s="1"/>
  <c r="AJ25" i="39"/>
  <c r="AK25" i="39" s="1"/>
  <c r="AJ24" i="39"/>
  <c r="AK24" i="39" s="1"/>
  <c r="AJ23" i="39"/>
  <c r="AK23" i="39" s="1"/>
  <c r="AJ22" i="39"/>
  <c r="AK22" i="39" s="1"/>
  <c r="AJ21" i="39"/>
  <c r="AK21" i="39" s="1"/>
  <c r="AJ20" i="39"/>
  <c r="AK20" i="39" s="1"/>
  <c r="AJ19" i="39"/>
  <c r="AK19" i="39" s="1"/>
  <c r="AJ18" i="39"/>
  <c r="AK18" i="39" s="1"/>
  <c r="AJ17" i="39"/>
  <c r="AK17" i="39" s="1"/>
  <c r="AJ16" i="39"/>
  <c r="AK16" i="39" s="1"/>
  <c r="AJ15" i="39"/>
  <c r="AK15" i="39" s="1"/>
  <c r="AJ14" i="39"/>
  <c r="AK14" i="39" s="1"/>
  <c r="AJ13" i="39"/>
  <c r="AK13" i="39" s="1"/>
  <c r="AJ12" i="39"/>
  <c r="AK12" i="39" s="1"/>
  <c r="AJ11" i="39"/>
  <c r="AK11" i="39" s="1"/>
  <c r="AJ10" i="39"/>
  <c r="AK10" i="39" s="1"/>
  <c r="AJ9" i="39"/>
  <c r="AK9" i="39" s="1"/>
  <c r="AJ8" i="39"/>
  <c r="AK8" i="39" s="1"/>
  <c r="AJ7" i="39"/>
  <c r="AK7" i="39" s="1"/>
  <c r="AJ8" i="38"/>
  <c r="AJ9" i="38"/>
  <c r="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 i="38"/>
  <c r="AJ34" i="38"/>
  <c r="AJ35" i="38"/>
  <c r="AJ36" i="38"/>
  <c r="AJ7" i="38"/>
  <c r="AK7" i="38" s="1"/>
  <c r="H51" i="38"/>
  <c r="J51" i="38"/>
  <c r="AK8" i="38"/>
  <c r="AK9" i="38"/>
  <c r="AK10" i="38"/>
  <c r="AK11" i="38"/>
  <c r="AK12" i="38"/>
  <c r="AK13" i="38"/>
  <c r="AK14" i="38"/>
  <c r="AK15" i="38"/>
  <c r="AK16" i="38"/>
  <c r="AK17" i="38"/>
  <c r="AK18" i="38"/>
  <c r="AK19" i="38"/>
  <c r="AK20" i="38"/>
  <c r="AK21" i="38"/>
  <c r="AK22" i="38"/>
  <c r="AK23" i="38"/>
  <c r="AK24" i="38"/>
  <c r="AK25" i="38"/>
  <c r="AK26" i="38"/>
  <c r="AK27" i="38"/>
  <c r="AK28" i="38"/>
  <c r="AK29" i="38"/>
  <c r="AK30" i="38"/>
  <c r="AK31" i="38"/>
  <c r="AK32" i="38"/>
  <c r="AK33" i="38"/>
  <c r="AK34" i="38"/>
  <c r="AK35" i="38"/>
  <c r="AK36" i="38"/>
  <c r="AK36" i="76"/>
  <c r="AK34" i="76"/>
  <c r="AK33" i="76"/>
  <c r="AK32" i="76"/>
  <c r="AK31" i="76"/>
  <c r="AK29" i="76"/>
  <c r="AK28" i="76"/>
  <c r="AK26" i="76"/>
  <c r="AK25" i="76"/>
  <c r="AK24" i="76"/>
  <c r="AK23" i="76"/>
  <c r="AK21" i="76"/>
  <c r="AK20" i="76"/>
  <c r="AK19" i="76"/>
  <c r="AK18" i="76"/>
  <c r="AK17" i="76"/>
  <c r="AK16" i="76"/>
  <c r="AK15" i="76"/>
  <c r="AK13" i="76"/>
  <c r="AK12" i="76"/>
  <c r="AK11" i="76"/>
  <c r="AK10" i="76"/>
  <c r="AK9" i="76"/>
  <c r="I31" i="78"/>
  <c r="I30" i="78"/>
  <c r="I18" i="78"/>
  <c r="I26" i="78" s="1"/>
  <c r="I33" i="78" s="1"/>
  <c r="I17" i="78"/>
  <c r="I25" i="78" s="1"/>
  <c r="BE65" i="79" l="1"/>
  <c r="BE73" i="79" s="1"/>
  <c r="BB73" i="79"/>
  <c r="AY73" i="79"/>
  <c r="BH51" i="79"/>
  <c r="BE51" i="79"/>
  <c r="AV16" i="79" s="1"/>
  <c r="BC16" i="79" s="1"/>
  <c r="BB43" i="79"/>
  <c r="BE51" i="69"/>
  <c r="AV16" i="69" s="1"/>
  <c r="BC16" i="69" s="1"/>
  <c r="BH51" i="69"/>
  <c r="BE26" i="79"/>
  <c r="AZ15" i="79"/>
  <c r="AI17" i="79"/>
  <c r="AI15" i="79"/>
  <c r="AI16" i="79"/>
  <c r="AY59" i="69"/>
  <c r="AY58" i="69"/>
  <c r="BE6" i="69"/>
  <c r="AY73" i="69"/>
  <c r="BB65" i="69"/>
  <c r="BB43" i="69"/>
  <c r="BB37" i="69"/>
  <c r="AZ15" i="69"/>
  <c r="AI15" i="69"/>
  <c r="AL16" i="69"/>
  <c r="AK37" i="38"/>
  <c r="J46" i="38"/>
  <c r="I31" i="80"/>
  <c r="I30" i="80"/>
  <c r="I26" i="80"/>
  <c r="I25" i="80"/>
  <c r="I18" i="80"/>
  <c r="I17" i="80"/>
  <c r="BB58" i="79" l="1"/>
  <c r="BH43" i="79"/>
  <c r="BH58" i="79" s="1"/>
  <c r="BE43" i="79"/>
  <c r="BE58" i="79" s="1"/>
  <c r="BB59" i="79"/>
  <c r="AS27" i="79"/>
  <c r="M27" i="79"/>
  <c r="BI27" i="79"/>
  <c r="AC27" i="79"/>
  <c r="AZ16" i="79"/>
  <c r="BE9" i="69"/>
  <c r="M26" i="69" s="1"/>
  <c r="I26" i="69" s="1"/>
  <c r="AE14" i="69"/>
  <c r="BE43" i="69"/>
  <c r="AV14" i="69" s="1"/>
  <c r="AV17" i="69" s="1"/>
  <c r="BH43" i="69"/>
  <c r="BH58" i="69" s="1"/>
  <c r="AC26" i="69"/>
  <c r="Y26" i="69" s="1"/>
  <c r="AS26" i="69"/>
  <c r="AO26" i="69" s="1"/>
  <c r="BB73" i="69"/>
  <c r="BE65" i="69"/>
  <c r="BE73" i="69" s="1"/>
  <c r="BB59" i="69"/>
  <c r="AZ16" i="69"/>
  <c r="BB58" i="69"/>
  <c r="BE58" i="69"/>
  <c r="I33" i="80"/>
  <c r="L15" i="79"/>
  <c r="BA9" i="79"/>
  <c r="AW9" i="79"/>
  <c r="AS9" i="79"/>
  <c r="AO9" i="79"/>
  <c r="AK9" i="79"/>
  <c r="AG9" i="79"/>
  <c r="BE8" i="79"/>
  <c r="L8" i="79"/>
  <c r="BE7" i="79"/>
  <c r="BE6" i="79"/>
  <c r="BE9" i="79" s="1"/>
  <c r="U52" i="76"/>
  <c r="U53" i="76" s="1"/>
  <c r="W51" i="76"/>
  <c r="J51" i="76"/>
  <c r="H51" i="76"/>
  <c r="F51" i="76"/>
  <c r="W50" i="76"/>
  <c r="W49" i="76"/>
  <c r="F49" i="76"/>
  <c r="W48" i="76"/>
  <c r="H48" i="76"/>
  <c r="F48" i="76"/>
  <c r="W47" i="76"/>
  <c r="F47" i="76"/>
  <c r="Y52" i="76"/>
  <c r="W46" i="76"/>
  <c r="F46" i="76"/>
  <c r="AH37" i="76"/>
  <c r="AG37" i="76"/>
  <c r="AF37" i="76"/>
  <c r="AE37" i="76"/>
  <c r="AD37" i="76"/>
  <c r="AC37" i="76"/>
  <c r="AB37" i="76"/>
  <c r="AA37" i="76"/>
  <c r="Z37" i="76"/>
  <c r="Y37" i="76"/>
  <c r="X37" i="76"/>
  <c r="W37" i="76"/>
  <c r="V37" i="76"/>
  <c r="U37" i="76"/>
  <c r="T37" i="76"/>
  <c r="S37" i="76"/>
  <c r="R37" i="76"/>
  <c r="Q37" i="76"/>
  <c r="P37" i="76"/>
  <c r="O37" i="76"/>
  <c r="N37" i="76"/>
  <c r="M37" i="76"/>
  <c r="L37" i="76"/>
  <c r="K37" i="76"/>
  <c r="J37" i="76"/>
  <c r="I37" i="76"/>
  <c r="H37" i="76"/>
  <c r="G37" i="76"/>
  <c r="AI36" i="76"/>
  <c r="AI35" i="76"/>
  <c r="AI34" i="76"/>
  <c r="AI33" i="76"/>
  <c r="AI32" i="76"/>
  <c r="AI31" i="76"/>
  <c r="AI30" i="76"/>
  <c r="AI29" i="76"/>
  <c r="AI28" i="76"/>
  <c r="AI27" i="76"/>
  <c r="AI26" i="76"/>
  <c r="AI25" i="76"/>
  <c r="AI24" i="76"/>
  <c r="AI23" i="76"/>
  <c r="AI22" i="76"/>
  <c r="AI21" i="76"/>
  <c r="AI20" i="76"/>
  <c r="AI19" i="76"/>
  <c r="AI18" i="76"/>
  <c r="AI17" i="76"/>
  <c r="AI16" i="76"/>
  <c r="AI15" i="76"/>
  <c r="AI14" i="76"/>
  <c r="AI13" i="76"/>
  <c r="AI12" i="76"/>
  <c r="AI11" i="76"/>
  <c r="AI10" i="76"/>
  <c r="J48" i="76"/>
  <c r="AI9" i="76"/>
  <c r="H47" i="76"/>
  <c r="AI8" i="76"/>
  <c r="AI7" i="76"/>
  <c r="AI37" i="76" s="1"/>
  <c r="AS28" i="79" l="1"/>
  <c r="AO28" i="79" s="1"/>
  <c r="BQ14" i="79"/>
  <c r="AC28" i="79"/>
  <c r="Y28" i="79" s="1"/>
  <c r="M28" i="79"/>
  <c r="I28" i="79" s="1"/>
  <c r="BI28" i="79"/>
  <c r="BE28" i="79" s="1"/>
  <c r="I27" i="79"/>
  <c r="M29" i="79"/>
  <c r="AO27" i="79"/>
  <c r="AO29" i="79" s="1"/>
  <c r="AS29" i="79"/>
  <c r="BE27" i="79"/>
  <c r="AV14" i="79"/>
  <c r="Y27" i="79"/>
  <c r="AC29" i="79"/>
  <c r="BI26" i="69"/>
  <c r="BE26" i="69" s="1"/>
  <c r="AL14" i="69"/>
  <c r="AL17" i="69" s="1"/>
  <c r="AE17" i="69"/>
  <c r="AI14" i="69"/>
  <c r="AI17" i="69" s="1"/>
  <c r="AZ14" i="69"/>
  <c r="AZ17" i="69" s="1"/>
  <c r="BC14" i="69"/>
  <c r="BC17" i="69" s="1"/>
  <c r="AC28" i="69"/>
  <c r="Y28" i="69" s="1"/>
  <c r="M28" i="69"/>
  <c r="I28" i="69" s="1"/>
  <c r="BI28" i="69"/>
  <c r="BE28" i="69" s="1"/>
  <c r="AS28" i="69"/>
  <c r="AO28" i="69" s="1"/>
  <c r="W52" i="76"/>
  <c r="L48" i="76" s="1"/>
  <c r="BG10" i="79"/>
  <c r="J49" i="76"/>
  <c r="L49" i="76" s="1"/>
  <c r="H49" i="76"/>
  <c r="J47" i="76"/>
  <c r="I29" i="79" l="1"/>
  <c r="Y29" i="79"/>
  <c r="BI29" i="79"/>
  <c r="BE29" i="79"/>
  <c r="BM14" i="79"/>
  <c r="BM15" i="79" s="1"/>
  <c r="BQ15" i="79"/>
  <c r="AV17" i="79"/>
  <c r="BC14" i="79"/>
  <c r="BC17" i="79" s="1"/>
  <c r="AZ14" i="79"/>
  <c r="AZ17" i="79" s="1"/>
  <c r="BI27" i="69"/>
  <c r="BE27" i="69" s="1"/>
  <c r="BE29" i="69" s="1"/>
  <c r="M27" i="69"/>
  <c r="AS27" i="69"/>
  <c r="AO27" i="69" s="1"/>
  <c r="AO29" i="69" s="1"/>
  <c r="AC27" i="69"/>
  <c r="AS29" i="69"/>
  <c r="AJ37" i="76"/>
  <c r="H46" i="76"/>
  <c r="I27" i="69" l="1"/>
  <c r="I29" i="69" s="1"/>
  <c r="M29" i="69"/>
  <c r="BI29" i="69"/>
  <c r="AC29" i="69"/>
  <c r="Y27" i="69"/>
  <c r="Y29" i="69" s="1"/>
  <c r="AK37" i="76"/>
  <c r="J46" i="76"/>
  <c r="AT31" i="79" l="1"/>
  <c r="S18" i="74"/>
  <c r="S13" i="74"/>
  <c r="S12" i="74"/>
  <c r="BR28" i="71"/>
  <c r="BO28" i="71"/>
  <c r="BL28" i="71"/>
  <c r="BL30" i="71" s="1"/>
  <c r="BI28" i="71"/>
  <c r="BF28" i="71"/>
  <c r="BC28" i="71"/>
  <c r="BC30" i="71" s="1"/>
  <c r="AZ28" i="71"/>
  <c r="AW28" i="71"/>
  <c r="AT28" i="71"/>
  <c r="AQ28" i="71"/>
  <c r="AK28" i="71"/>
  <c r="AK30" i="71" s="1"/>
  <c r="AH28" i="71"/>
  <c r="AB28" i="71"/>
  <c r="Y28" i="71"/>
  <c r="S28" i="71"/>
  <c r="M28" i="71"/>
  <c r="BU27" i="71"/>
  <c r="BU26" i="71"/>
  <c r="BU25" i="71"/>
  <c r="BU24" i="71"/>
  <c r="BU23" i="71"/>
  <c r="BU22" i="71"/>
  <c r="BU21" i="71"/>
  <c r="BU20" i="71"/>
  <c r="BU19" i="71"/>
  <c r="BU28" i="71" s="1"/>
  <c r="BU18" i="71"/>
  <c r="BU17" i="71"/>
  <c r="BU16" i="71"/>
  <c r="BY5" i="71"/>
  <c r="L15" i="69"/>
  <c r="L8" i="69"/>
  <c r="AD31" i="79" l="1"/>
  <c r="BJ31" i="79"/>
  <c r="N31" i="79"/>
  <c r="S30" i="71"/>
  <c r="BU29" i="71"/>
  <c r="BY32" i="71" s="1"/>
  <c r="AB30" i="71"/>
  <c r="AT30" i="71"/>
  <c r="BJ31" i="69"/>
  <c r="AT31" i="69"/>
  <c r="BG10" i="69"/>
  <c r="N31" i="69"/>
  <c r="AD31" i="69"/>
  <c r="BQ14" i="69" l="1"/>
  <c r="BM14" i="69" s="1"/>
  <c r="BQ15" i="69" l="1"/>
  <c r="BM15" i="69"/>
  <c r="U45" i="67"/>
  <c r="AD49" i="67" s="1"/>
  <c r="Z34" i="67"/>
  <c r="AO33" i="67"/>
  <c r="AO34" i="67" s="1"/>
  <c r="AJ33" i="67"/>
  <c r="AJ34" i="67" s="1"/>
  <c r="AE33" i="67"/>
  <c r="AE34" i="67" s="1"/>
  <c r="Z33" i="67"/>
  <c r="U33" i="67"/>
  <c r="U34" i="67" s="1"/>
  <c r="P33" i="67"/>
  <c r="J33" i="67"/>
  <c r="P34" i="67" s="1"/>
  <c r="AT34" i="67" s="1"/>
  <c r="AX35" i="67" s="1"/>
  <c r="AT32" i="67"/>
  <c r="AT31" i="67"/>
  <c r="AT30" i="67"/>
  <c r="AT29" i="67"/>
  <c r="AT28" i="67"/>
  <c r="AT27" i="67"/>
  <c r="AT26" i="67"/>
  <c r="AT25" i="67"/>
  <c r="AT24" i="67"/>
  <c r="AT33" i="67" s="1"/>
  <c r="AT23" i="67"/>
  <c r="AT22" i="67"/>
  <c r="AT21" i="67"/>
  <c r="E17" i="67"/>
  <c r="BB16" i="67"/>
  <c r="AD16" i="67"/>
  <c r="AX15" i="67"/>
  <c r="AH13" i="67"/>
  <c r="AK10" i="67"/>
  <c r="AD49" i="66"/>
  <c r="U45" i="66"/>
  <c r="Z34" i="66"/>
  <c r="U34" i="66"/>
  <c r="AO33" i="66"/>
  <c r="AO34" i="66" s="1"/>
  <c r="AJ33" i="66"/>
  <c r="AE33" i="66"/>
  <c r="AE34" i="66" s="1"/>
  <c r="Z33" i="66"/>
  <c r="U33" i="66"/>
  <c r="P33" i="66"/>
  <c r="P34" i="66" s="1"/>
  <c r="J33" i="66"/>
  <c r="AJ34" i="66" s="1"/>
  <c r="AT32" i="66"/>
  <c r="AT31" i="66"/>
  <c r="AT30" i="66"/>
  <c r="AT29" i="66"/>
  <c r="AT28" i="66"/>
  <c r="AT27" i="66"/>
  <c r="AT26" i="66"/>
  <c r="AT25" i="66"/>
  <c r="AT24" i="66"/>
  <c r="AT23" i="66"/>
  <c r="AT22" i="66"/>
  <c r="AT21" i="66"/>
  <c r="AT33" i="66" s="1"/>
  <c r="E17" i="66"/>
  <c r="BB16" i="66"/>
  <c r="AD16" i="66"/>
  <c r="AX15" i="66"/>
  <c r="AH13" i="66"/>
  <c r="AK10" i="66"/>
  <c r="J41" i="65"/>
  <c r="I41" i="65"/>
  <c r="I42" i="65" s="1"/>
  <c r="J36" i="65"/>
  <c r="I36" i="65"/>
  <c r="I37" i="65" s="1"/>
  <c r="J31" i="65"/>
  <c r="I31" i="65"/>
  <c r="I32" i="65" s="1"/>
  <c r="J26" i="65"/>
  <c r="I26" i="65"/>
  <c r="I27" i="65" s="1"/>
  <c r="E21" i="65" a="1"/>
  <c r="E21" i="65" s="1"/>
  <c r="AT34" i="66" l="1"/>
  <c r="AX35" i="66" s="1"/>
  <c r="S28" i="62" l="1"/>
  <c r="AE25" i="62"/>
  <c r="S13" i="62" s="1"/>
  <c r="S12" i="62"/>
  <c r="S28" i="61"/>
  <c r="AE25" i="61"/>
  <c r="S13" i="61"/>
  <c r="S12" i="61"/>
  <c r="F51" i="40" l="1"/>
  <c r="F51" i="39"/>
  <c r="F51" i="38" l="1"/>
  <c r="F51" i="58"/>
  <c r="F49" i="58"/>
  <c r="F48" i="58"/>
  <c r="F47" i="58"/>
  <c r="F46" i="58"/>
  <c r="AH37" i="58"/>
  <c r="AG37" i="58"/>
  <c r="AF37" i="58"/>
  <c r="AE37" i="58"/>
  <c r="AD37" i="58"/>
  <c r="AC37" i="58"/>
  <c r="AB37" i="58"/>
  <c r="AA37" i="58"/>
  <c r="Z37" i="58"/>
  <c r="Y37" i="58"/>
  <c r="X37" i="58"/>
  <c r="W37" i="58"/>
  <c r="V37" i="58"/>
  <c r="U37" i="58"/>
  <c r="T37" i="58"/>
  <c r="S37" i="58"/>
  <c r="R37" i="58"/>
  <c r="Q37" i="58"/>
  <c r="P37" i="58"/>
  <c r="O37" i="58"/>
  <c r="N37" i="58"/>
  <c r="M37" i="58"/>
  <c r="L37" i="58"/>
  <c r="K37" i="58"/>
  <c r="J37" i="58"/>
  <c r="I37" i="58"/>
  <c r="H37" i="58"/>
  <c r="G37" i="58"/>
  <c r="AI36" i="58"/>
  <c r="AJ36" i="58" s="1"/>
  <c r="AK36" i="58" s="1"/>
  <c r="AI35" i="58"/>
  <c r="AJ35" i="58" s="1"/>
  <c r="AK35" i="58" s="1"/>
  <c r="AI34" i="58"/>
  <c r="AJ34" i="58" s="1"/>
  <c r="AK34" i="58" s="1"/>
  <c r="AI33" i="58"/>
  <c r="AJ33" i="58" s="1"/>
  <c r="AK33" i="58" s="1"/>
  <c r="AI32" i="58"/>
  <c r="AJ32" i="58" s="1"/>
  <c r="AK32" i="58" s="1"/>
  <c r="AI31" i="58"/>
  <c r="AJ31" i="58" s="1"/>
  <c r="AK31" i="58" s="1"/>
  <c r="AJ30" i="58"/>
  <c r="AK30" i="58" s="1"/>
  <c r="AI30" i="58"/>
  <c r="AI29" i="58"/>
  <c r="AJ29" i="58" s="1"/>
  <c r="AK29" i="58" s="1"/>
  <c r="AI28" i="58"/>
  <c r="AJ28" i="58" s="1"/>
  <c r="AK28" i="58" s="1"/>
  <c r="AI27" i="58"/>
  <c r="AJ27" i="58" s="1"/>
  <c r="AK27" i="58" s="1"/>
  <c r="AI26" i="58"/>
  <c r="AJ26" i="58" s="1"/>
  <c r="AK26" i="58" s="1"/>
  <c r="AI25" i="58"/>
  <c r="AJ25" i="58" s="1"/>
  <c r="AK25" i="58" s="1"/>
  <c r="AI24" i="58"/>
  <c r="AJ24" i="58" s="1"/>
  <c r="AK24" i="58" s="1"/>
  <c r="AI23" i="58"/>
  <c r="AJ23" i="58" s="1"/>
  <c r="AK23" i="58" s="1"/>
  <c r="AI22" i="58"/>
  <c r="AJ22" i="58" s="1"/>
  <c r="AK22" i="58" s="1"/>
  <c r="AI21" i="58"/>
  <c r="AJ21" i="58" s="1"/>
  <c r="AK21" i="58" s="1"/>
  <c r="AI20" i="58"/>
  <c r="AJ20" i="58" s="1"/>
  <c r="AK20" i="58" s="1"/>
  <c r="AI19" i="58"/>
  <c r="AJ19" i="58" s="1"/>
  <c r="AK19" i="58" s="1"/>
  <c r="AI18" i="58"/>
  <c r="AJ18" i="58" s="1"/>
  <c r="AK18" i="58" s="1"/>
  <c r="AI17" i="58"/>
  <c r="AJ17" i="58" s="1"/>
  <c r="AK17" i="58" s="1"/>
  <c r="AI16" i="58"/>
  <c r="AJ16" i="58" s="1"/>
  <c r="AK16" i="58" s="1"/>
  <c r="AI15" i="58"/>
  <c r="AJ15" i="58" s="1"/>
  <c r="AK15" i="58" s="1"/>
  <c r="AI14" i="58"/>
  <c r="AJ14" i="58" s="1"/>
  <c r="AK14" i="58" s="1"/>
  <c r="AI13" i="58"/>
  <c r="AJ13" i="58" s="1"/>
  <c r="AK13" i="58" s="1"/>
  <c r="AI12" i="58"/>
  <c r="AJ12" i="58" s="1"/>
  <c r="AK12" i="58" s="1"/>
  <c r="AI11" i="58"/>
  <c r="AJ11" i="58" s="1"/>
  <c r="AI10" i="58"/>
  <c r="AJ10" i="58" s="1"/>
  <c r="AI9" i="58"/>
  <c r="AJ9" i="58" s="1"/>
  <c r="AI8" i="58"/>
  <c r="AI7" i="58"/>
  <c r="AJ7" i="58" s="1"/>
  <c r="AI37" i="58" l="1"/>
  <c r="AK9" i="58"/>
  <c r="J48" i="58" s="1"/>
  <c r="H48" i="58"/>
  <c r="H49" i="58"/>
  <c r="AK10" i="58"/>
  <c r="J49" i="58" s="1"/>
  <c r="H46" i="58"/>
  <c r="AK7" i="58"/>
  <c r="AK11" i="58"/>
  <c r="J51" i="58" s="1"/>
  <c r="H51" i="58"/>
  <c r="AJ8" i="58"/>
  <c r="AJ37" i="58" s="1"/>
  <c r="J46" i="58" l="1"/>
  <c r="H47" i="58"/>
  <c r="AK8" i="58"/>
  <c r="J47" i="58" s="1"/>
  <c r="AK37" i="58" l="1"/>
  <c r="F49" i="40" l="1"/>
  <c r="F48" i="40"/>
  <c r="F47" i="40"/>
  <c r="F46" i="40"/>
  <c r="AH37" i="40"/>
  <c r="AG37" i="40"/>
  <c r="AF37" i="40"/>
  <c r="AE37" i="40"/>
  <c r="AD37" i="40"/>
  <c r="AC37" i="40"/>
  <c r="AB37" i="40"/>
  <c r="AA37" i="40"/>
  <c r="Z37" i="40"/>
  <c r="Y37" i="40"/>
  <c r="X37" i="40"/>
  <c r="W37" i="40"/>
  <c r="V37" i="40"/>
  <c r="U37" i="40"/>
  <c r="T37" i="40"/>
  <c r="S37" i="40"/>
  <c r="R37" i="40"/>
  <c r="Q37" i="40"/>
  <c r="P37" i="40"/>
  <c r="O37" i="40"/>
  <c r="N37" i="40"/>
  <c r="M37" i="40"/>
  <c r="L37" i="40"/>
  <c r="K37" i="40"/>
  <c r="J37" i="40"/>
  <c r="I37" i="40"/>
  <c r="H37" i="40"/>
  <c r="G37" i="40"/>
  <c r="AI36" i="40"/>
  <c r="AI35" i="40"/>
  <c r="AI34" i="40"/>
  <c r="AI33" i="40"/>
  <c r="AI32" i="40"/>
  <c r="AI31" i="40"/>
  <c r="AI30" i="40"/>
  <c r="AI29" i="40"/>
  <c r="AI28" i="40"/>
  <c r="AI27" i="40"/>
  <c r="AI26" i="40"/>
  <c r="AI25" i="40"/>
  <c r="AI24" i="40"/>
  <c r="AI23" i="40"/>
  <c r="AI22" i="40"/>
  <c r="AI21" i="40"/>
  <c r="AI20" i="40"/>
  <c r="AI19" i="40"/>
  <c r="AI18" i="40"/>
  <c r="AI17" i="40"/>
  <c r="AI16" i="40"/>
  <c r="AI15" i="40"/>
  <c r="AI14" i="40"/>
  <c r="AI13" i="40"/>
  <c r="AI12" i="40"/>
  <c r="AI11" i="40"/>
  <c r="AI10" i="40"/>
  <c r="AI9" i="40"/>
  <c r="AI8" i="40"/>
  <c r="H47" i="40" s="1"/>
  <c r="AI7" i="40"/>
  <c r="F49" i="39"/>
  <c r="F48" i="39"/>
  <c r="F47" i="39"/>
  <c r="F46" i="39"/>
  <c r="AH37" i="39"/>
  <c r="AG37" i="39"/>
  <c r="AF37" i="39"/>
  <c r="AE37" i="39"/>
  <c r="AD37" i="39"/>
  <c r="AC37" i="39"/>
  <c r="AB37" i="39"/>
  <c r="AA37" i="39"/>
  <c r="Z37" i="39"/>
  <c r="Y37" i="39"/>
  <c r="X37" i="39"/>
  <c r="W37" i="39"/>
  <c r="V37" i="39"/>
  <c r="U37" i="39"/>
  <c r="T37" i="39"/>
  <c r="S37" i="39"/>
  <c r="R37" i="39"/>
  <c r="Q37" i="39"/>
  <c r="P37" i="39"/>
  <c r="O37" i="39"/>
  <c r="N37" i="39"/>
  <c r="M37" i="39"/>
  <c r="L37" i="39"/>
  <c r="K37" i="39"/>
  <c r="J37" i="39"/>
  <c r="I37" i="39"/>
  <c r="H37" i="39"/>
  <c r="G37" i="39"/>
  <c r="AI36" i="39"/>
  <c r="AI35" i="39"/>
  <c r="AI34" i="39"/>
  <c r="AI33" i="39"/>
  <c r="AI32" i="39"/>
  <c r="AI31" i="39"/>
  <c r="AI30" i="39"/>
  <c r="AI29" i="39"/>
  <c r="AI28" i="39"/>
  <c r="AI27" i="39"/>
  <c r="AI26" i="39"/>
  <c r="AI25" i="39"/>
  <c r="AI24" i="39"/>
  <c r="AI23" i="39"/>
  <c r="AI22" i="39"/>
  <c r="AI21" i="39"/>
  <c r="AI20" i="39"/>
  <c r="AI19" i="39"/>
  <c r="AI18" i="39"/>
  <c r="AI17" i="39"/>
  <c r="AI16" i="39"/>
  <c r="AI15" i="39"/>
  <c r="AI14" i="39"/>
  <c r="AI13" i="39"/>
  <c r="AI12" i="39"/>
  <c r="AI11" i="39"/>
  <c r="AI10" i="39"/>
  <c r="AI9" i="39"/>
  <c r="AI8" i="39"/>
  <c r="AI7" i="39"/>
  <c r="H46" i="39" s="1"/>
  <c r="F49" i="38"/>
  <c r="F48" i="38"/>
  <c r="F47" i="38"/>
  <c r="F46" i="38"/>
  <c r="AH37" i="38"/>
  <c r="AG37" i="38"/>
  <c r="AF37" i="38"/>
  <c r="AE37" i="38"/>
  <c r="AD37" i="38"/>
  <c r="AC37" i="38"/>
  <c r="AB37" i="38"/>
  <c r="AA37" i="38"/>
  <c r="Z37" i="38"/>
  <c r="Y37" i="38"/>
  <c r="X37" i="38"/>
  <c r="W37" i="38"/>
  <c r="V37" i="38"/>
  <c r="U37" i="38"/>
  <c r="T37" i="38"/>
  <c r="S37" i="38"/>
  <c r="R37" i="38"/>
  <c r="Q37" i="38"/>
  <c r="P37" i="38"/>
  <c r="O37" i="38"/>
  <c r="N37" i="38"/>
  <c r="M37" i="38"/>
  <c r="L37" i="38"/>
  <c r="K37" i="38"/>
  <c r="J37" i="38"/>
  <c r="I37" i="38"/>
  <c r="H37" i="38"/>
  <c r="G37" i="38"/>
  <c r="AI36" i="38"/>
  <c r="AI35" i="38"/>
  <c r="AI34" i="38"/>
  <c r="AI33" i="38"/>
  <c r="AI32" i="38"/>
  <c r="AI31" i="38"/>
  <c r="AI30" i="38"/>
  <c r="AI29" i="38"/>
  <c r="AI28" i="38"/>
  <c r="AI27" i="38"/>
  <c r="AI26" i="38"/>
  <c r="AI25" i="38"/>
  <c r="AI24" i="38"/>
  <c r="AI23" i="38"/>
  <c r="AI22" i="38"/>
  <c r="AI21" i="38"/>
  <c r="AI20" i="38"/>
  <c r="AI19" i="38"/>
  <c r="AI18" i="38"/>
  <c r="AI17" i="38"/>
  <c r="AI16" i="38"/>
  <c r="AI15" i="38"/>
  <c r="AI14" i="38"/>
  <c r="AI13" i="38"/>
  <c r="AI12" i="38"/>
  <c r="AI11" i="38"/>
  <c r="AI10" i="38"/>
  <c r="AI9" i="38"/>
  <c r="AI8" i="38"/>
  <c r="AI7" i="38"/>
  <c r="J47" i="40" l="1"/>
  <c r="H51" i="40"/>
  <c r="J51" i="40"/>
  <c r="J51" i="39"/>
  <c r="H51" i="39"/>
  <c r="H49" i="38"/>
  <c r="J48" i="39"/>
  <c r="H49" i="39"/>
  <c r="J49" i="39"/>
  <c r="J49" i="38"/>
  <c r="AJ37" i="39"/>
  <c r="AI37" i="38"/>
  <c r="H48" i="38"/>
  <c r="AI37" i="39"/>
  <c r="H46" i="40"/>
  <c r="H48" i="40"/>
  <c r="J48" i="40"/>
  <c r="AI37" i="40"/>
  <c r="H47" i="38"/>
  <c r="J47" i="38"/>
  <c r="J48" i="38"/>
  <c r="H47" i="39"/>
  <c r="J47" i="39"/>
  <c r="H48" i="39"/>
  <c r="J49" i="40"/>
  <c r="H49" i="40"/>
  <c r="AJ37" i="40" l="1"/>
  <c r="AK37" i="40"/>
  <c r="J46" i="40"/>
  <c r="J46" i="39"/>
  <c r="AK37" i="39"/>
  <c r="H46" i="38"/>
  <c r="AJ37"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5" authorId="0" shapeId="0" xr:uid="{00000000-0006-0000-0000-00000100000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 ref="B36" authorId="0" shapeId="0" xr:uid="{00000000-0006-0000-0000-00000200000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V17" authorId="0" shapeId="0" xr:uid="{6D0F2726-7CAF-471A-900A-78C9DEB09640}">
      <text>
        <r>
          <rPr>
            <sz val="9"/>
            <color indexed="81"/>
            <rFont val="MS P ゴシック"/>
            <family val="3"/>
            <charset val="128"/>
          </rPr>
          <t>左の表と同じもしくは多くなるようにする。</t>
        </r>
      </text>
    </comment>
    <comment ref="AZ17" authorId="0" shapeId="0" xr:uid="{CD416DED-A081-430E-813E-3BCA2AF0BF45}">
      <text>
        <r>
          <rPr>
            <sz val="9"/>
            <color indexed="81"/>
            <rFont val="MS P ゴシック"/>
            <family val="3"/>
            <charset val="128"/>
          </rPr>
          <t>左の表と同じもしくは多くなるようにする。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7" authorId="0" shapeId="0" xr:uid="{00000000-0006-0000-0100-000001000000}">
      <text>
        <r>
          <rPr>
            <b/>
            <sz val="10"/>
            <color indexed="10"/>
            <rFont val="ＭＳ ゴシック"/>
            <family val="3"/>
            <charset val="128"/>
          </rPr>
          <t>・法人所在地、法人名称、代表者の職・氏名を記載
・</t>
        </r>
        <r>
          <rPr>
            <b/>
            <u/>
            <sz val="10"/>
            <color indexed="10"/>
            <rFont val="ＭＳ ゴシック"/>
            <family val="3"/>
            <charset val="128"/>
          </rPr>
          <t>押印不要</t>
        </r>
      </text>
    </comment>
    <comment ref="M13" authorId="0" shapeId="0" xr:uid="{00000000-0006-0000-0100-000002000000}">
      <text>
        <r>
          <rPr>
            <b/>
            <sz val="10"/>
            <color indexed="10"/>
            <rFont val="ＭＳ ゴシック"/>
            <family val="3"/>
            <charset val="128"/>
          </rPr>
          <t>問合せの</t>
        </r>
        <r>
          <rPr>
            <b/>
            <u/>
            <sz val="10"/>
            <color indexed="10"/>
            <rFont val="ＭＳ ゴシック"/>
            <family val="3"/>
            <charset val="128"/>
          </rPr>
          <t>担当者名と電話番号を記載</t>
        </r>
      </text>
    </comment>
    <comment ref="A17" authorId="0" shapeId="0" xr:uid="{00000000-0006-0000-0100-000003000000}">
      <text>
        <r>
          <rPr>
            <u/>
            <sz val="12"/>
            <color indexed="10"/>
            <rFont val="ＭＳ ゴシック"/>
            <family val="3"/>
            <charset val="128"/>
          </rPr>
          <t>事業所番号ごとに届出書を作成</t>
        </r>
      </text>
    </comment>
    <comment ref="J25" authorId="0" shapeId="0" xr:uid="{00000000-0006-0000-0100-000004000000}">
      <text>
        <r>
          <rPr>
            <b/>
            <sz val="10"/>
            <color indexed="10"/>
            <rFont val="ＭＳ ゴシック"/>
            <family val="3"/>
            <charset val="128"/>
          </rPr>
          <t>・</t>
        </r>
        <r>
          <rPr>
            <b/>
            <u/>
            <sz val="10"/>
            <color indexed="10"/>
            <rFont val="ＭＳ ゴシック"/>
            <family val="3"/>
            <charset val="128"/>
          </rPr>
          <t>今回届け出る事業について「○」を記入</t>
        </r>
        <r>
          <rPr>
            <b/>
            <sz val="10"/>
            <color indexed="10"/>
            <rFont val="ＭＳ ゴシック"/>
            <family val="3"/>
            <charset val="128"/>
          </rPr>
          <t xml:space="preserve">
・異動等の区分はプルダウンメニューから選択</t>
        </r>
      </text>
    </comment>
    <comment ref="AA25" authorId="0" shapeId="0" xr:uid="{00000000-0006-0000-0100-000005000000}">
      <text>
        <r>
          <rPr>
            <b/>
            <sz val="10"/>
            <color indexed="10"/>
            <rFont val="ＭＳ ゴシック"/>
            <family val="3"/>
            <charset val="128"/>
          </rPr>
          <t>どのように加算算定が変わるか詳細を記入
（別シートの記入例を参考に）</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A7" authorId="0" shapeId="0" xr:uid="{9D9B8756-BD7E-4D89-982D-52E543D1FBBB}">
      <text>
        <r>
          <rPr>
            <b/>
            <sz val="11"/>
            <color indexed="81"/>
            <rFont val="MS P ゴシック"/>
            <family val="3"/>
            <charset val="128"/>
          </rPr>
          <t xml:space="preserve">必ず加算を開始・終了する日付を入力すること！
入力がないものは受理を認めない場合があります。
</t>
        </r>
        <r>
          <rPr>
            <sz val="11"/>
            <color indexed="81"/>
            <rFont val="MS P ゴシック"/>
            <family val="3"/>
            <charset val="128"/>
          </rPr>
          <t>例：令和６年５月１日から開始する場合　→R6.5.1
令和６年６月20日から適用を外す場合　　→R6.6.20（終）</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A6" authorId="0" shapeId="0" xr:uid="{00000000-0006-0000-0300-000001000000}">
      <text>
        <r>
          <rPr>
            <b/>
            <sz val="9"/>
            <color indexed="81"/>
            <rFont val="ＭＳ Ｐゴシック"/>
            <family val="3"/>
            <charset val="128"/>
          </rPr>
          <t>w:</t>
        </r>
        <r>
          <rPr>
            <sz val="9"/>
            <color indexed="81"/>
            <rFont val="ＭＳ Ｐゴシック"/>
            <family val="3"/>
            <charset val="128"/>
          </rPr>
          <t xml:space="preserve">
</t>
        </r>
        <r>
          <rPr>
            <sz val="20"/>
            <color indexed="81"/>
            <rFont val="ＭＳ Ｐゴシック"/>
            <family val="3"/>
            <charset val="128"/>
          </rPr>
          <t>変更がある場合は、</t>
        </r>
        <r>
          <rPr>
            <b/>
            <sz val="20"/>
            <color indexed="81"/>
            <rFont val="ＭＳ Ｐゴシック"/>
            <family val="3"/>
            <charset val="128"/>
          </rPr>
          <t>変更があるもののみ、</t>
        </r>
        <r>
          <rPr>
            <sz val="20"/>
            <color indexed="81"/>
            <rFont val="ＭＳ Ｐゴシック"/>
            <family val="3"/>
            <charset val="128"/>
          </rPr>
          <t>必ず年月日を記入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I1" authorId="0" shapeId="0" xr:uid="{00000000-0006-0000-0400-000001000000}">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I1" authorId="0" shapeId="0" xr:uid="{A309FCD9-2D44-4AAC-A834-F8A43850A6FC}">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O46" authorId="0" shapeId="0" xr:uid="{38CA978C-745D-4456-A867-E4D8C0820B27}">
      <text>
        <r>
          <rPr>
            <sz val="12"/>
            <color indexed="81"/>
            <rFont val="MS P ゴシック"/>
            <family val="3"/>
            <charset val="128"/>
          </rPr>
          <t>新規指定の場合は「定員数×0.9」とする。小数点第２位切り上げ。</t>
        </r>
      </text>
    </comment>
    <comment ref="U53" authorId="0" shapeId="0" xr:uid="{EDD0320B-F942-44D1-BBAD-29F56D7CA4BD}">
      <text>
        <r>
          <rPr>
            <sz val="12"/>
            <color indexed="81"/>
            <rFont val="MS P ゴシック"/>
            <family val="3"/>
            <charset val="128"/>
          </rPr>
          <t>前年度利用者数実績と数が合わない場合「NG」と表示されます。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C9" authorId="0" shapeId="0" xr:uid="{E2630C04-AEF7-4553-90CD-5155B81BE60D}">
      <text>
        <r>
          <rPr>
            <b/>
            <sz val="9"/>
            <color indexed="81"/>
            <rFont val="MS P ゴシック"/>
            <family val="3"/>
            <charset val="128"/>
          </rPr>
          <t>実際に国保連へ申請するときに選択（上記抜粋図を参照）</t>
        </r>
      </text>
    </comment>
    <comment ref="E21" authorId="0" shapeId="0" xr:uid="{6E86451C-5A2D-4823-B89A-62218FB576CE}">
      <text>
        <r>
          <rPr>
            <sz val="8"/>
            <color indexed="81"/>
            <rFont val="MS P ゴシック"/>
            <family val="3"/>
            <charset val="128"/>
          </rPr>
          <t>別紙36（別添参考様式）の「７人員配置体制加算の算定における必要加配数」の「不足加配数」の値を正の値に変更して入力
例：-1.3　→　1.3</t>
        </r>
      </text>
    </comment>
    <comment ref="I21" authorId="0" shapeId="0" xr:uid="{76AC06CD-A049-4E19-8149-3ED0B960E6A8}">
      <text>
        <r>
          <rPr>
            <sz val="8"/>
            <color indexed="81"/>
            <rFont val="MS P ゴシック"/>
            <family val="3"/>
            <charset val="128"/>
          </rPr>
          <t>別紙36（別添参考様式）の「７人員配置体制加算の算定における必要加配数」の「不足調整数」の値を正の値に変更して入力
例：-1.3　→　1.3</t>
        </r>
      </text>
    </comment>
    <comment ref="E22" authorId="0" shapeId="0" xr:uid="{B86E2988-7295-4A71-99B9-ABC1DFDEB632}">
      <text>
        <r>
          <rPr>
            <sz val="8"/>
            <color indexed="81"/>
            <rFont val="MS P ゴシック"/>
            <family val="3"/>
            <charset val="128"/>
          </rPr>
          <t>別紙36（別添参考様式）の「７人員配置体制加算の算定における必要加配数」の「不足加配数」の値を正の値に変更して入力
例：-52.0　→　52.0　　</t>
        </r>
      </text>
    </comment>
    <comment ref="I22" authorId="0" shapeId="0" xr:uid="{806D5AE5-C407-49A2-8DAB-34F594CB548C}">
      <text>
        <r>
          <rPr>
            <sz val="8"/>
            <color indexed="81"/>
            <rFont val="MS P ゴシック"/>
            <family val="3"/>
            <charset val="128"/>
          </rPr>
          <t>別紙36（別添参考様式）の「７人員配置体制加算の算定における必要加配数」の「不足調整数」の値を正の値に変更して入力
例：-52.0　→　52.0</t>
        </r>
      </text>
    </comment>
    <comment ref="I33" authorId="0" shapeId="0" xr:uid="{4B03F53A-5981-457E-A37F-638C107A5F2A}">
      <text>
        <r>
          <rPr>
            <sz val="9"/>
            <color indexed="81"/>
            <rFont val="MS P ゴシック"/>
            <family val="3"/>
            <charset val="128"/>
          </rPr>
          <t>別紙36（別添参考様式）を作成後、「７人員配置体制加算の算定における必要加配数」と同じ結果になる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E21" authorId="0" shapeId="0" xr:uid="{28FCAAEB-BBAD-4D92-8C11-F05AEE74EF03}">
      <text>
        <r>
          <rPr>
            <sz val="8"/>
            <color indexed="81"/>
            <rFont val="MS P ゴシック"/>
            <family val="3"/>
            <charset val="128"/>
          </rPr>
          <t>別紙36（別添参考様式）の「７人員配置体制加算の算定における必要加配数」の「不足加配数」の値を正の値に変更して入力
例：-1.3　→　1.3</t>
        </r>
      </text>
    </comment>
    <comment ref="I21" authorId="0" shapeId="0" xr:uid="{95B6F2E6-2EAF-47D9-AEEA-C391EA9C417A}">
      <text>
        <r>
          <rPr>
            <sz val="8"/>
            <color indexed="81"/>
            <rFont val="MS P ゴシック"/>
            <family val="3"/>
            <charset val="128"/>
          </rPr>
          <t>別紙36（別添参考様式）の「７人員配置体制加算の算定における必要加配数」の「不足調整数」の値を正の値に変更して入力
例：-1.3　→　1.3</t>
        </r>
      </text>
    </comment>
    <comment ref="E22" authorId="0" shapeId="0" xr:uid="{A4B57EF6-7944-420D-A534-870E8C7C926F}">
      <text>
        <r>
          <rPr>
            <sz val="8"/>
            <color indexed="81"/>
            <rFont val="MS P ゴシック"/>
            <family val="3"/>
            <charset val="128"/>
          </rPr>
          <t>別紙36（別添参考様式）の「７人員配置体制加算の算定における必要加配数」の「不足加配数」の値を正の値に変更して入力
例：-52.0　→　52.0　　</t>
        </r>
      </text>
    </comment>
    <comment ref="I22" authorId="0" shapeId="0" xr:uid="{8AEACBD9-BAA2-428D-912A-87B9527AA67B}">
      <text>
        <r>
          <rPr>
            <sz val="8"/>
            <color indexed="81"/>
            <rFont val="MS P ゴシック"/>
            <family val="3"/>
            <charset val="128"/>
          </rPr>
          <t>別紙36（別添参考様式）の「７人員配置体制加算の算定における必要加配数」の「不足調整数」の値を正の値に変更して入力
例：-52.0　→　52.0</t>
        </r>
      </text>
    </comment>
    <comment ref="I33" authorId="0" shapeId="0" xr:uid="{E4E6ACFD-2B12-4607-B8DC-837082204331}">
      <text>
        <r>
          <rPr>
            <sz val="9"/>
            <color indexed="81"/>
            <rFont val="MS P ゴシック"/>
            <family val="3"/>
            <charset val="128"/>
          </rPr>
          <t>別紙36（別添参考様式）を作成後、「７人員配置体制加算の算定における必要加配数」と同じ結果になる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鈴木 奨(suzuki-shou.c71)</author>
    <author>w</author>
  </authors>
  <commentList>
    <comment ref="AA7" authorId="0" shapeId="0" xr:uid="{A72DFFC3-3665-4521-82A4-F63EACB3F429}">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 ref="AV17" authorId="1" shapeId="0" xr:uid="{729B2EB9-C122-4846-823E-127980AAF0C3}">
      <text>
        <r>
          <rPr>
            <sz val="9"/>
            <color indexed="81"/>
            <rFont val="MS P ゴシック"/>
            <family val="3"/>
            <charset val="128"/>
          </rPr>
          <t>左の表と同じもしくは多くなるようにする。</t>
        </r>
      </text>
    </comment>
    <comment ref="AZ17" authorId="1" shapeId="0" xr:uid="{0428F993-0517-4236-B818-470082928A51}">
      <text>
        <r>
          <rPr>
            <sz val="9"/>
            <color indexed="81"/>
            <rFont val="MS P ゴシック"/>
            <family val="3"/>
            <charset val="128"/>
          </rPr>
          <t>左の表と同じもしくは多くなるようにする。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<sst xmlns="http://schemas.openxmlformats.org/spreadsheetml/2006/main" count="3255" uniqueCount="1143">
  <si>
    <t>連絡先</t>
    <rPh sb="0" eb="3">
      <t>レンラクサキ</t>
    </rPh>
    <phoneticPr fontId="3"/>
  </si>
  <si>
    <t>電話番号</t>
    <rPh sb="0" eb="2">
      <t>デンワ</t>
    </rPh>
    <rPh sb="2" eb="4">
      <t>バンゴウ</t>
    </rPh>
    <phoneticPr fontId="3"/>
  </si>
  <si>
    <t>ＦＡＸ番号</t>
    <rPh sb="3" eb="5">
      <t>バンゴウ</t>
    </rPh>
    <phoneticPr fontId="3"/>
  </si>
  <si>
    <t>福祉・介護職員処遇改善加算対象</t>
    <rPh sb="3" eb="5">
      <t>カイゴ</t>
    </rPh>
    <rPh sb="5" eb="7">
      <t>ショクイン</t>
    </rPh>
    <rPh sb="7" eb="9">
      <t>ショグウ</t>
    </rPh>
    <rPh sb="9" eb="11">
      <t>カイゼン</t>
    </rPh>
    <rPh sb="11" eb="13">
      <t>カサン</t>
    </rPh>
    <rPh sb="13" eb="15">
      <t>タイショウ</t>
    </rPh>
    <phoneticPr fontId="3"/>
  </si>
  <si>
    <t>職員欠如</t>
    <rPh sb="0" eb="2">
      <t>ショクイン</t>
    </rPh>
    <rPh sb="2" eb="4">
      <t>ケツジョ</t>
    </rPh>
    <phoneticPr fontId="3"/>
  </si>
  <si>
    <t>共同生活援助</t>
    <rPh sb="0" eb="2">
      <t>キョウドウ</t>
    </rPh>
    <rPh sb="2" eb="4">
      <t>セイカツ</t>
    </rPh>
    <rPh sb="4" eb="6">
      <t>エンジョ</t>
    </rPh>
    <phoneticPr fontId="3"/>
  </si>
  <si>
    <t>各サービス共通</t>
    <rPh sb="0" eb="1">
      <t>カク</t>
    </rPh>
    <rPh sb="5" eb="7">
      <t>キョウツウ</t>
    </rPh>
    <phoneticPr fontId="3"/>
  </si>
  <si>
    <t>適用開始日</t>
    <rPh sb="0" eb="2">
      <t>テキヨウ</t>
    </rPh>
    <rPh sb="2" eb="5">
      <t>カイシビ</t>
    </rPh>
    <phoneticPr fontId="3"/>
  </si>
  <si>
    <t>その他該当する体制等</t>
    <rPh sb="2" eb="3">
      <t>タ</t>
    </rPh>
    <rPh sb="3" eb="5">
      <t>ガイトウ</t>
    </rPh>
    <rPh sb="7" eb="9">
      <t>タイセイ</t>
    </rPh>
    <rPh sb="9" eb="10">
      <t>トウ</t>
    </rPh>
    <phoneticPr fontId="3"/>
  </si>
  <si>
    <t>定員規模</t>
    <rPh sb="0" eb="2">
      <t>テイイン</t>
    </rPh>
    <rPh sb="2" eb="4">
      <t>キボ</t>
    </rPh>
    <phoneticPr fontId="3"/>
  </si>
  <si>
    <t>定員数</t>
    <rPh sb="0" eb="2">
      <t>テイイン</t>
    </rPh>
    <rPh sb="2" eb="3">
      <t>スウ</t>
    </rPh>
    <phoneticPr fontId="3"/>
  </si>
  <si>
    <t>提供サービス</t>
    <rPh sb="0" eb="2">
      <t>テイキョウ</t>
    </rPh>
    <phoneticPr fontId="3"/>
  </si>
  <si>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</si>
  <si>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
  </si>
  <si>
    <t>　このことについて、関係書類を添えて以下のとおり届け出ます。</t>
    <rPh sb="10" eb="12">
      <t>カンケイ</t>
    </rPh>
    <rPh sb="12" eb="14">
      <t>ショルイ</t>
    </rPh>
    <rPh sb="15" eb="16">
      <t>ソ</t>
    </rPh>
    <rPh sb="18" eb="20">
      <t>イカ</t>
    </rPh>
    <rPh sb="24" eb="25">
      <t>トド</t>
    </rPh>
    <rPh sb="26" eb="27">
      <t>デ</t>
    </rPh>
    <phoneticPr fontId="3"/>
  </si>
  <si>
    <t>代表者の職・氏名</t>
    <rPh sb="0" eb="3">
      <t>ダイヒョウシャ</t>
    </rPh>
    <rPh sb="4" eb="5">
      <t>ショク</t>
    </rPh>
    <rPh sb="6" eb="8">
      <t>シメイ</t>
    </rPh>
    <phoneticPr fontId="3"/>
  </si>
  <si>
    <t>氏名</t>
    <rPh sb="0" eb="2">
      <t>シメイ</t>
    </rPh>
    <phoneticPr fontId="3"/>
  </si>
  <si>
    <t>異動等の区分</t>
    <rPh sb="0" eb="2">
      <t>イドウ</t>
    </rPh>
    <rPh sb="2" eb="3">
      <t>トウ</t>
    </rPh>
    <rPh sb="4" eb="6">
      <t>クブン</t>
    </rPh>
    <phoneticPr fontId="3"/>
  </si>
  <si>
    <t>異動年月日</t>
    <rPh sb="0" eb="2">
      <t>イドウ</t>
    </rPh>
    <rPh sb="2" eb="5">
      <t>ネンガッピ</t>
    </rPh>
    <phoneticPr fontId="3"/>
  </si>
  <si>
    <t>居宅介護</t>
    <rPh sb="0" eb="2">
      <t>キョタク</t>
    </rPh>
    <rPh sb="2" eb="4">
      <t>カイゴ</t>
    </rPh>
    <phoneticPr fontId="3"/>
  </si>
  <si>
    <t>重度訪問介護</t>
    <rPh sb="0" eb="2">
      <t>ジュウド</t>
    </rPh>
    <rPh sb="2" eb="4">
      <t>ホウモン</t>
    </rPh>
    <rPh sb="4" eb="6">
      <t>カイゴ</t>
    </rPh>
    <phoneticPr fontId="3"/>
  </si>
  <si>
    <t>同行援護</t>
    <rPh sb="0" eb="2">
      <t>ドウコウ</t>
    </rPh>
    <rPh sb="2" eb="4">
      <t>エンゴ</t>
    </rPh>
    <phoneticPr fontId="3"/>
  </si>
  <si>
    <t>行動援護</t>
    <rPh sb="0" eb="2">
      <t>コウドウ</t>
    </rPh>
    <rPh sb="2" eb="4">
      <t>エンゴ</t>
    </rPh>
    <phoneticPr fontId="3"/>
  </si>
  <si>
    <t>療養介護</t>
    <rPh sb="0" eb="2">
      <t>リョウヨウ</t>
    </rPh>
    <rPh sb="2" eb="4">
      <t>カイゴ</t>
    </rPh>
    <phoneticPr fontId="3"/>
  </si>
  <si>
    <t>生活介護</t>
    <rPh sb="0" eb="2">
      <t>セイカツ</t>
    </rPh>
    <rPh sb="2" eb="4">
      <t>カイゴ</t>
    </rPh>
    <phoneticPr fontId="3"/>
  </si>
  <si>
    <t>短期入所</t>
    <rPh sb="0" eb="2">
      <t>タンキ</t>
    </rPh>
    <rPh sb="2" eb="4">
      <t>ニュウショ</t>
    </rPh>
    <phoneticPr fontId="3"/>
  </si>
  <si>
    <t>重度障害者等包括支援</t>
    <rPh sb="0" eb="2">
      <t>ジュウド</t>
    </rPh>
    <rPh sb="2" eb="5">
      <t>ショウガイシャ</t>
    </rPh>
    <rPh sb="5" eb="6">
      <t>トウ</t>
    </rPh>
    <rPh sb="6" eb="8">
      <t>ホウカツ</t>
    </rPh>
    <rPh sb="8" eb="10">
      <t>シエン</t>
    </rPh>
    <phoneticPr fontId="3"/>
  </si>
  <si>
    <t>施設入所支援</t>
    <rPh sb="0" eb="2">
      <t>シセツ</t>
    </rPh>
    <rPh sb="2" eb="4">
      <t>ニュウショ</t>
    </rPh>
    <rPh sb="4" eb="6">
      <t>シエン</t>
    </rPh>
    <phoneticPr fontId="3"/>
  </si>
  <si>
    <t>訓練等給付</t>
    <rPh sb="0" eb="3">
      <t>クンレントウ</t>
    </rPh>
    <rPh sb="3" eb="5">
      <t>キュウフ</t>
    </rPh>
    <phoneticPr fontId="3"/>
  </si>
  <si>
    <t>就労移行支援</t>
    <rPh sb="0" eb="2">
      <t>シュウロウ</t>
    </rPh>
    <rPh sb="2" eb="4">
      <t>イコウ</t>
    </rPh>
    <rPh sb="4" eb="6">
      <t>シエン</t>
    </rPh>
    <phoneticPr fontId="3"/>
  </si>
  <si>
    <t>１．障害福祉サービス事業等にかかる本体報酬・加算</t>
    <rPh sb="2" eb="4">
      <t>ショウガイ</t>
    </rPh>
    <rPh sb="4" eb="6">
      <t>フクシ</t>
    </rPh>
    <rPh sb="10" eb="12">
      <t>ジギョウ</t>
    </rPh>
    <rPh sb="12" eb="13">
      <t>トウ</t>
    </rPh>
    <rPh sb="17" eb="19">
      <t>ホンタイ</t>
    </rPh>
    <rPh sb="19" eb="21">
      <t>ホウシュウ</t>
    </rPh>
    <rPh sb="22" eb="24">
      <t>カサン</t>
    </rPh>
    <phoneticPr fontId="7"/>
  </si>
  <si>
    <t>本体報酬</t>
    <rPh sb="0" eb="2">
      <t>ホンタイ</t>
    </rPh>
    <rPh sb="2" eb="4">
      <t>ホウシュウ</t>
    </rPh>
    <phoneticPr fontId="3"/>
  </si>
  <si>
    <t>○</t>
    <phoneticPr fontId="7"/>
  </si>
  <si>
    <t>人員配置体制区分</t>
    <rPh sb="0" eb="2">
      <t>ジンイン</t>
    </rPh>
    <rPh sb="2" eb="4">
      <t>ハイチ</t>
    </rPh>
    <rPh sb="4" eb="6">
      <t>タイセイ</t>
    </rPh>
    <rPh sb="6" eb="8">
      <t>クブン</t>
    </rPh>
    <phoneticPr fontId="3"/>
  </si>
  <si>
    <t>福祉専門職員配置等加算</t>
    <rPh sb="0" eb="2">
      <t>フクシ</t>
    </rPh>
    <rPh sb="2" eb="4">
      <t>センモン</t>
    </rPh>
    <rPh sb="4" eb="6">
      <t>ショクイン</t>
    </rPh>
    <rPh sb="6" eb="8">
      <t>ハイチ</t>
    </rPh>
    <rPh sb="8" eb="9">
      <t>トウ</t>
    </rPh>
    <rPh sb="9" eb="11">
      <t>カサン</t>
    </rPh>
    <phoneticPr fontId="7"/>
  </si>
  <si>
    <t>重度障害者支援加算</t>
    <rPh sb="0" eb="2">
      <t>ジュウド</t>
    </rPh>
    <rPh sb="2" eb="5">
      <t>ショウガイシャ</t>
    </rPh>
    <rPh sb="5" eb="7">
      <t>シエン</t>
    </rPh>
    <rPh sb="7" eb="9">
      <t>カサン</t>
    </rPh>
    <phoneticPr fontId="7"/>
  </si>
  <si>
    <t>地域生活移行個別支援特別加算</t>
    <rPh sb="0" eb="2">
      <t>チイキ</t>
    </rPh>
    <rPh sb="2" eb="4">
      <t>セイカツ</t>
    </rPh>
    <rPh sb="4" eb="6">
      <t>イコウ</t>
    </rPh>
    <rPh sb="6" eb="8">
      <t>コベツ</t>
    </rPh>
    <rPh sb="8" eb="10">
      <t>シエン</t>
    </rPh>
    <rPh sb="10" eb="12">
      <t>トクベツ</t>
    </rPh>
    <rPh sb="12" eb="14">
      <t>カサン</t>
    </rPh>
    <phoneticPr fontId="7"/>
  </si>
  <si>
    <t>通勤者生活支援加算</t>
    <rPh sb="0" eb="3">
      <t>ツウキンシャ</t>
    </rPh>
    <rPh sb="3" eb="5">
      <t>セイカツ</t>
    </rPh>
    <rPh sb="5" eb="7">
      <t>シエン</t>
    </rPh>
    <rPh sb="7" eb="9">
      <t>カサン</t>
    </rPh>
    <phoneticPr fontId="7"/>
  </si>
  <si>
    <t>○</t>
  </si>
  <si>
    <t>福祉・介護職員処遇改善加算</t>
    <rPh sb="0" eb="2">
      <t>フクシ</t>
    </rPh>
    <rPh sb="3" eb="5">
      <t>カイゴ</t>
    </rPh>
    <rPh sb="5" eb="7">
      <t>ショクイン</t>
    </rPh>
    <rPh sb="7" eb="9">
      <t>ショグウ</t>
    </rPh>
    <rPh sb="9" eb="11">
      <t>カイゼン</t>
    </rPh>
    <rPh sb="11" eb="13">
      <t>カサン</t>
    </rPh>
    <phoneticPr fontId="3"/>
  </si>
  <si>
    <t>福祉・介護職員処遇改善特別加算</t>
    <rPh sb="0" eb="2">
      <t>フクシ</t>
    </rPh>
    <rPh sb="3" eb="5">
      <t>カイゴ</t>
    </rPh>
    <rPh sb="5" eb="7">
      <t>ショクイン</t>
    </rPh>
    <rPh sb="7" eb="9">
      <t>ショグウ</t>
    </rPh>
    <rPh sb="9" eb="11">
      <t>カイゼン</t>
    </rPh>
    <rPh sb="11" eb="13">
      <t>トクベツ</t>
    </rPh>
    <rPh sb="13" eb="15">
      <t>カサン</t>
    </rPh>
    <phoneticPr fontId="3"/>
  </si>
  <si>
    <t>２．障害福祉サービス事業等にかかる減算</t>
    <rPh sb="2" eb="4">
      <t>ショウガイ</t>
    </rPh>
    <rPh sb="4" eb="6">
      <t>フクシ</t>
    </rPh>
    <rPh sb="10" eb="12">
      <t>ジギョウ</t>
    </rPh>
    <rPh sb="12" eb="13">
      <t>トウ</t>
    </rPh>
    <rPh sb="17" eb="19">
      <t>ゲンザン</t>
    </rPh>
    <phoneticPr fontId="7"/>
  </si>
  <si>
    <t>介護給付等算定に係る届出の添付書類一覧</t>
    <rPh sb="0" eb="2">
      <t>カイゴ</t>
    </rPh>
    <rPh sb="2" eb="4">
      <t>キュウフ</t>
    </rPh>
    <rPh sb="4" eb="5">
      <t>トウ</t>
    </rPh>
    <rPh sb="5" eb="7">
      <t>サンテイ</t>
    </rPh>
    <rPh sb="8" eb="9">
      <t>カカ</t>
    </rPh>
    <rPh sb="10" eb="12">
      <t>トドケデ</t>
    </rPh>
    <rPh sb="13" eb="15">
      <t>テンプ</t>
    </rPh>
    <rPh sb="15" eb="17">
      <t>ショルイ</t>
    </rPh>
    <rPh sb="17" eb="19">
      <t>イチラン</t>
    </rPh>
    <phoneticPr fontId="3"/>
  </si>
  <si>
    <t>別紙１
（一覧表）</t>
    <rPh sb="0" eb="2">
      <t>ベッシ</t>
    </rPh>
    <rPh sb="5" eb="8">
      <t>イチランヒョウ</t>
    </rPh>
    <phoneticPr fontId="3"/>
  </si>
  <si>
    <t>別紙２ｰ２
（勤務体制）</t>
    <rPh sb="0" eb="2">
      <t>ベッシ</t>
    </rPh>
    <rPh sb="7" eb="9">
      <t>キンム</t>
    </rPh>
    <rPh sb="9" eb="11">
      <t>タイセイ</t>
    </rPh>
    <phoneticPr fontId="3"/>
  </si>
  <si>
    <t>別紙２４
（夜間支援体制）</t>
    <rPh sb="0" eb="2">
      <t>ベッシ</t>
    </rPh>
    <rPh sb="6" eb="8">
      <t>ヤカン</t>
    </rPh>
    <rPh sb="8" eb="10">
      <t>シエン</t>
    </rPh>
    <rPh sb="10" eb="12">
      <t>タイセイ</t>
    </rPh>
    <phoneticPr fontId="3"/>
  </si>
  <si>
    <t>別紙２６
（地域生活移行）</t>
    <rPh sb="0" eb="2">
      <t>ベッシ</t>
    </rPh>
    <rPh sb="6" eb="8">
      <t>チイキ</t>
    </rPh>
    <rPh sb="8" eb="10">
      <t>セイカツ</t>
    </rPh>
    <rPh sb="10" eb="12">
      <t>イコウ</t>
    </rPh>
    <phoneticPr fontId="3"/>
  </si>
  <si>
    <t>別紙２８
（通勤者生活）</t>
    <rPh sb="0" eb="2">
      <t>ベッシ</t>
    </rPh>
    <rPh sb="6" eb="9">
      <t>ツウキンシャ</t>
    </rPh>
    <rPh sb="9" eb="11">
      <t>セイカツ</t>
    </rPh>
    <phoneticPr fontId="3"/>
  </si>
  <si>
    <t>資格証の写し</t>
    <rPh sb="0" eb="2">
      <t>シカク</t>
    </rPh>
    <rPh sb="2" eb="3">
      <t>ショウ</t>
    </rPh>
    <rPh sb="4" eb="5">
      <t>ウツ</t>
    </rPh>
    <phoneticPr fontId="7"/>
  </si>
  <si>
    <t>○</t>
    <phoneticPr fontId="7"/>
  </si>
  <si>
    <t>○</t>
    <phoneticPr fontId="3"/>
  </si>
  <si>
    <t>※２</t>
    <phoneticPr fontId="7"/>
  </si>
  <si>
    <t>△は場合によって必要となります。（各様式を参照ください）
　※１　サービス種別によって選択してください
　※２　福祉・介護職員処遇改善（特別）加算については、別に定める当該加算に係る届出書の提出が必要となります</t>
    <rPh sb="2" eb="4">
      <t>バアイ</t>
    </rPh>
    <rPh sb="8" eb="10">
      <t>ヒツヨウ</t>
    </rPh>
    <rPh sb="17" eb="18">
      <t>カク</t>
    </rPh>
    <rPh sb="18" eb="20">
      <t>ヨウシキ</t>
    </rPh>
    <rPh sb="21" eb="23">
      <t>サンショウ</t>
    </rPh>
    <rPh sb="37" eb="39">
      <t>シュベツ</t>
    </rPh>
    <rPh sb="43" eb="45">
      <t>センタク</t>
    </rPh>
    <rPh sb="56" eb="58">
      <t>フクシ</t>
    </rPh>
    <rPh sb="59" eb="61">
      <t>カイゴ</t>
    </rPh>
    <rPh sb="61" eb="63">
      <t>ショクイン</t>
    </rPh>
    <rPh sb="63" eb="65">
      <t>ショグウ</t>
    </rPh>
    <rPh sb="65" eb="67">
      <t>カイゼン</t>
    </rPh>
    <rPh sb="68" eb="70">
      <t>トクベツ</t>
    </rPh>
    <rPh sb="71" eb="73">
      <t>カサン</t>
    </rPh>
    <rPh sb="79" eb="80">
      <t>ベツ</t>
    </rPh>
    <rPh sb="81" eb="82">
      <t>サダ</t>
    </rPh>
    <rPh sb="84" eb="86">
      <t>トウガイ</t>
    </rPh>
    <rPh sb="86" eb="88">
      <t>カサン</t>
    </rPh>
    <rPh sb="89" eb="90">
      <t>カカ</t>
    </rPh>
    <rPh sb="91" eb="94">
      <t>トドケデショ</t>
    </rPh>
    <rPh sb="95" eb="97">
      <t>テイシュツ</t>
    </rPh>
    <rPh sb="98" eb="100">
      <t>ヒツヨウ</t>
    </rPh>
    <phoneticPr fontId="7"/>
  </si>
  <si>
    <t>○</t>
    <phoneticPr fontId="3"/>
  </si>
  <si>
    <t>大規模住居（等）</t>
    <rPh sb="0" eb="3">
      <t>ダイキボ</t>
    </rPh>
    <rPh sb="3" eb="5">
      <t>ジュウキョ</t>
    </rPh>
    <rPh sb="6" eb="7">
      <t>トウ</t>
    </rPh>
    <phoneticPr fontId="7"/>
  </si>
  <si>
    <t>別紙６
（福祉専門）</t>
    <rPh sb="0" eb="2">
      <t>ベッシ</t>
    </rPh>
    <rPh sb="5" eb="7">
      <t>フクシ</t>
    </rPh>
    <rPh sb="7" eb="9">
      <t>センモン</t>
    </rPh>
    <phoneticPr fontId="3"/>
  </si>
  <si>
    <t xml:space="preserve">注　   </t>
    <rPh sb="0" eb="1">
      <t>チュウ</t>
    </rPh>
    <phoneticPr fontId="3"/>
  </si>
  <si>
    <t>網掛けは、変更・追加された項目です。</t>
    <rPh sb="5" eb="7">
      <t>ヘンコウ</t>
    </rPh>
    <rPh sb="8" eb="10">
      <t>ツイカ</t>
    </rPh>
    <rPh sb="13" eb="15">
      <t>コウモク</t>
    </rPh>
    <phoneticPr fontId="3"/>
  </si>
  <si>
    <t>日</t>
    <rPh sb="0" eb="1">
      <t>ニチ</t>
    </rPh>
    <phoneticPr fontId="3"/>
  </si>
  <si>
    <t>職種</t>
    <rPh sb="0" eb="2">
      <t>ショクシュ</t>
    </rPh>
    <phoneticPr fontId="3"/>
  </si>
  <si>
    <t>人</t>
    <rPh sb="0" eb="1">
      <t>ニン</t>
    </rPh>
    <phoneticPr fontId="3"/>
  </si>
  <si>
    <t>備考</t>
    <rPh sb="0" eb="2">
      <t>ビコウ</t>
    </rPh>
    <phoneticPr fontId="3"/>
  </si>
  <si>
    <t>地域生活移行個別支援</t>
    <rPh sb="0" eb="2">
      <t>チイキ</t>
    </rPh>
    <rPh sb="2" eb="4">
      <t>セイカツ</t>
    </rPh>
    <rPh sb="4" eb="6">
      <t>イコウ</t>
    </rPh>
    <rPh sb="6" eb="8">
      <t>コベツ</t>
    </rPh>
    <rPh sb="8" eb="10">
      <t>シエン</t>
    </rPh>
    <phoneticPr fontId="3"/>
  </si>
  <si>
    <t>通勤者生活支援</t>
    <rPh sb="0" eb="3">
      <t>ツウキンシャ</t>
    </rPh>
    <rPh sb="3" eb="5">
      <t>セイカツ</t>
    </rPh>
    <rPh sb="5" eb="7">
      <t>シエン</t>
    </rPh>
    <phoneticPr fontId="3"/>
  </si>
  <si>
    <t>別紙７
（視覚聴覚言語）</t>
    <rPh sb="0" eb="2">
      <t>ベッシ</t>
    </rPh>
    <rPh sb="5" eb="7">
      <t>シカク</t>
    </rPh>
    <rPh sb="7" eb="9">
      <t>チョウカク</t>
    </rPh>
    <rPh sb="9" eb="11">
      <t>ゲンゴ</t>
    </rPh>
    <phoneticPr fontId="3"/>
  </si>
  <si>
    <t>別紙７の2　　　　　（視覚聴覚言語２）</t>
    <rPh sb="0" eb="2">
      <t>ベッシ</t>
    </rPh>
    <rPh sb="11" eb="13">
      <t>シカク</t>
    </rPh>
    <rPh sb="13" eb="15">
      <t>チョウカク</t>
    </rPh>
    <rPh sb="15" eb="17">
      <t>ゲンゴ</t>
    </rPh>
    <phoneticPr fontId="3"/>
  </si>
  <si>
    <t>視覚・聴覚言語障害者支援体制加算</t>
    <rPh sb="0" eb="2">
      <t>シカク</t>
    </rPh>
    <rPh sb="3" eb="5">
      <t>チョウカク</t>
    </rPh>
    <rPh sb="5" eb="7">
      <t>ゲンゴ</t>
    </rPh>
    <rPh sb="7" eb="10">
      <t>ショウガイシャ</t>
    </rPh>
    <rPh sb="10" eb="12">
      <t>シエン</t>
    </rPh>
    <rPh sb="12" eb="16">
      <t>タイセイカサン</t>
    </rPh>
    <phoneticPr fontId="7"/>
  </si>
  <si>
    <t>○</t>
    <phoneticPr fontId="2"/>
  </si>
  <si>
    <t>夜間支援等体制</t>
    <rPh sb="0" eb="2">
      <t>ヤカン</t>
    </rPh>
    <rPh sb="2" eb="4">
      <t>シエン</t>
    </rPh>
    <rPh sb="4" eb="5">
      <t>トウ</t>
    </rPh>
    <rPh sb="5" eb="7">
      <t>タイセイ</t>
    </rPh>
    <phoneticPr fontId="3"/>
  </si>
  <si>
    <t>キャリアパス区分（※3）</t>
    <rPh sb="6" eb="8">
      <t>クブン</t>
    </rPh>
    <phoneticPr fontId="3"/>
  </si>
  <si>
    <t>視覚・聴覚等支援体制</t>
    <rPh sb="0" eb="2">
      <t>シカク</t>
    </rPh>
    <rPh sb="3" eb="5">
      <t>チョウカク</t>
    </rPh>
    <rPh sb="5" eb="6">
      <t>トウ</t>
    </rPh>
    <rPh sb="6" eb="8">
      <t>シエン</t>
    </rPh>
    <rPh sb="8" eb="10">
      <t>タイセイ</t>
    </rPh>
    <phoneticPr fontId="3"/>
  </si>
  <si>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
  </si>
  <si>
    <t>施設区分</t>
    <rPh sb="0" eb="2">
      <t>シセツ</t>
    </rPh>
    <rPh sb="2" eb="4">
      <t>クブン</t>
    </rPh>
    <phoneticPr fontId="3"/>
  </si>
  <si>
    <t>地域区分</t>
    <rPh sb="0" eb="2">
      <t>チイキ</t>
    </rPh>
    <rPh sb="2" eb="4">
      <t>クブン</t>
    </rPh>
    <phoneticPr fontId="3"/>
  </si>
  <si>
    <t>人員配置区分
（※2）</t>
    <rPh sb="0" eb="2">
      <t>ジンイン</t>
    </rPh>
    <rPh sb="2" eb="4">
      <t>ハイチ</t>
    </rPh>
    <rPh sb="4" eb="6">
      <t>クブン</t>
    </rPh>
    <phoneticPr fontId="3"/>
  </si>
  <si>
    <t>多機能型等
　　定員区分（※1）</t>
    <rPh sb="0" eb="3">
      <t>タキノウ</t>
    </rPh>
    <rPh sb="3" eb="4">
      <t>ガタ</t>
    </rPh>
    <rPh sb="4" eb="5">
      <t>トウ</t>
    </rPh>
    <rPh sb="8" eb="10">
      <t>テイイン</t>
    </rPh>
    <rPh sb="10" eb="12">
      <t>クブン</t>
    </rPh>
    <phoneticPr fontId="3"/>
  </si>
  <si>
    <t>　１　事業所・施設の名称</t>
    <rPh sb="3" eb="6">
      <t>ジギョウショ</t>
    </rPh>
    <rPh sb="7" eb="9">
      <t>シセツ</t>
    </rPh>
    <rPh sb="10" eb="12">
      <t>メイショウ</t>
    </rPh>
    <phoneticPr fontId="3"/>
  </si>
  <si>
    <t>２　異動区分</t>
    <rPh sb="2" eb="4">
      <t>イドウ</t>
    </rPh>
    <rPh sb="4" eb="6">
      <t>クブン</t>
    </rPh>
    <phoneticPr fontId="3"/>
  </si>
  <si>
    <t>　１　新規　　　　　　２　変更　　　　　　３　終了</t>
    <rPh sb="3" eb="5">
      <t>シンキ</t>
    </rPh>
    <rPh sb="13" eb="15">
      <t>ヘンコウ</t>
    </rPh>
    <rPh sb="23" eb="25">
      <t>シュウリョウ</t>
    </rPh>
    <phoneticPr fontId="3"/>
  </si>
  <si>
    <t>３　届出項目</t>
    <rPh sb="2" eb="4">
      <t>トドケデ</t>
    </rPh>
    <rPh sb="4" eb="6">
      <t>コウモク</t>
    </rPh>
    <phoneticPr fontId="3"/>
  </si>
  <si>
    <t>　４　社会福祉士等の状況</t>
    <rPh sb="3" eb="5">
      <t>シャカイ</t>
    </rPh>
    <rPh sb="5" eb="7">
      <t>フクシ</t>
    </rPh>
    <rPh sb="7" eb="8">
      <t>シ</t>
    </rPh>
    <rPh sb="8" eb="9">
      <t>トウ</t>
    </rPh>
    <rPh sb="10" eb="12">
      <t>ジョウキョウ</t>
    </rPh>
    <phoneticPr fontId="3"/>
  </si>
  <si>
    <t>有・無</t>
    <rPh sb="0" eb="1">
      <t>ア</t>
    </rPh>
    <rPh sb="2" eb="3">
      <t>ナ</t>
    </rPh>
    <phoneticPr fontId="3"/>
  </si>
  <si>
    <t>生活支援員等の総数
（常勤）</t>
    <rPh sb="0" eb="2">
      <t>セイカツ</t>
    </rPh>
    <rPh sb="2" eb="4">
      <t>シエン</t>
    </rPh>
    <rPh sb="4" eb="5">
      <t>イン</t>
    </rPh>
    <rPh sb="5" eb="6">
      <t>トウ</t>
    </rPh>
    <rPh sb="7" eb="9">
      <t>ソウスウ</t>
    </rPh>
    <rPh sb="11" eb="13">
      <t>ジョウキン</t>
    </rPh>
    <phoneticPr fontId="3"/>
  </si>
  <si>
    <t>①のうち社会福祉士等
の総数（常勤）</t>
    <rPh sb="4" eb="6">
      <t>シャカイ</t>
    </rPh>
    <rPh sb="6" eb="8">
      <t>フクシ</t>
    </rPh>
    <rPh sb="8" eb="9">
      <t>シ</t>
    </rPh>
    <rPh sb="9" eb="10">
      <t>トウ</t>
    </rPh>
    <rPh sb="12" eb="14">
      <t>ソウスウ</t>
    </rPh>
    <rPh sb="15" eb="17">
      <t>ジョウキン</t>
    </rPh>
    <phoneticPr fontId="3"/>
  </si>
  <si>
    <t>　５　常勤職員の状況</t>
    <rPh sb="3" eb="5">
      <t>ジョウキン</t>
    </rPh>
    <rPh sb="5" eb="7">
      <t>ショクイン</t>
    </rPh>
    <rPh sb="8" eb="10">
      <t>ジョウキョウ</t>
    </rPh>
    <phoneticPr fontId="3"/>
  </si>
  <si>
    <t>生活支援員等の総数
（常勤換算）</t>
    <rPh sb="0" eb="2">
      <t>セイカツ</t>
    </rPh>
    <rPh sb="2" eb="4">
      <t>シエン</t>
    </rPh>
    <rPh sb="4" eb="5">
      <t>イン</t>
    </rPh>
    <rPh sb="5" eb="6">
      <t>トウ</t>
    </rPh>
    <rPh sb="7" eb="9">
      <t>ソウスウ</t>
    </rPh>
    <rPh sb="11" eb="13">
      <t>ジョウキン</t>
    </rPh>
    <rPh sb="13" eb="15">
      <t>カンザン</t>
    </rPh>
    <phoneticPr fontId="3"/>
  </si>
  <si>
    <t>①のうち常勤の者の数</t>
    <rPh sb="4" eb="6">
      <t>ジョウキン</t>
    </rPh>
    <rPh sb="7" eb="8">
      <t>モノ</t>
    </rPh>
    <rPh sb="9" eb="10">
      <t>カズ</t>
    </rPh>
    <phoneticPr fontId="3"/>
  </si>
  <si>
    <t>①に占める②の割合が
７５％以上</t>
    <rPh sb="2" eb="3">
      <t>シ</t>
    </rPh>
    <rPh sb="7" eb="9">
      <t>ワリアイ</t>
    </rPh>
    <rPh sb="14" eb="16">
      <t>イジョウ</t>
    </rPh>
    <phoneticPr fontId="3"/>
  </si>
  <si>
    <t>　６　勤続年数の状況</t>
    <rPh sb="3" eb="5">
      <t>キンゾク</t>
    </rPh>
    <rPh sb="5" eb="7">
      <t>ネンスウ</t>
    </rPh>
    <rPh sb="8" eb="10">
      <t>ジョウキョウ</t>
    </rPh>
    <phoneticPr fontId="3"/>
  </si>
  <si>
    <t>①のうち勤続年数３年以上の者の数</t>
    <rPh sb="4" eb="6">
      <t>キンゾク</t>
    </rPh>
    <rPh sb="6" eb="8">
      <t>ネンスウ</t>
    </rPh>
    <rPh sb="9" eb="10">
      <t>ネン</t>
    </rPh>
    <rPh sb="10" eb="12">
      <t>イジョウ</t>
    </rPh>
    <rPh sb="13" eb="14">
      <t>シャ</t>
    </rPh>
    <rPh sb="15" eb="16">
      <t>カズ</t>
    </rPh>
    <phoneticPr fontId="3"/>
  </si>
  <si>
    <t>①に占める②の割合が
３０％以上</t>
    <rPh sb="2" eb="3">
      <t>シ</t>
    </rPh>
    <rPh sb="7" eb="9">
      <t>ワリアイ</t>
    </rPh>
    <rPh sb="14" eb="16">
      <t>イジョウ</t>
    </rPh>
    <phoneticPr fontId="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</si>
  <si>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</si>
  <si>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3"/>
  </si>
  <si>
    <t>　　３　ここでいう生活支援員等とは、</t>
    <rPh sb="9" eb="11">
      <t>セイカツ</t>
    </rPh>
    <rPh sb="11" eb="13">
      <t>シエン</t>
    </rPh>
    <rPh sb="13" eb="14">
      <t>イン</t>
    </rPh>
    <rPh sb="14" eb="15">
      <t>トウ</t>
    </rPh>
    <phoneticPr fontId="3"/>
  </si>
  <si>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3"/>
  </si>
  <si>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3"/>
  </si>
  <si>
    <t>名</t>
    <rPh sb="0" eb="1">
      <t>メイ</t>
    </rPh>
    <phoneticPr fontId="3"/>
  </si>
  <si>
    <t>年</t>
    <rPh sb="0" eb="1">
      <t>ネン</t>
    </rPh>
    <phoneticPr fontId="3"/>
  </si>
  <si>
    <t>月</t>
    <rPh sb="0" eb="1">
      <t>ツキ</t>
    </rPh>
    <phoneticPr fontId="3"/>
  </si>
  <si>
    <t>事業所番号</t>
    <rPh sb="0" eb="3">
      <t>ジギョウショ</t>
    </rPh>
    <rPh sb="3" eb="5">
      <t>バンゴウ</t>
    </rPh>
    <phoneticPr fontId="3"/>
  </si>
  <si>
    <t>異動区分</t>
    <rPh sb="0" eb="2">
      <t>イドウ</t>
    </rPh>
    <rPh sb="2" eb="4">
      <t>クブン</t>
    </rPh>
    <phoneticPr fontId="3"/>
  </si>
  <si>
    <t>合計</t>
    <rPh sb="0" eb="2">
      <t>ゴウケイ</t>
    </rPh>
    <phoneticPr fontId="3"/>
  </si>
  <si>
    <t>事業所の名称</t>
    <rPh sb="0" eb="3">
      <t>ジギョウショ</t>
    </rPh>
    <rPh sb="4" eb="6">
      <t>メイショウ</t>
    </rPh>
    <phoneticPr fontId="3"/>
  </si>
  <si>
    <t>事業所の所在地</t>
    <rPh sb="0" eb="3">
      <t>ジギョウショ</t>
    </rPh>
    <rPh sb="4" eb="7">
      <t>ショザイチ</t>
    </rPh>
    <phoneticPr fontId="3"/>
  </si>
  <si>
    <t>職員配置</t>
    <rPh sb="0" eb="2">
      <t>ショクイン</t>
    </rPh>
    <rPh sb="2" eb="4">
      <t>ハイチ</t>
    </rPh>
    <phoneticPr fontId="3"/>
  </si>
  <si>
    <t>研修の受講状況</t>
    <rPh sb="0" eb="2">
      <t>ケンシュウ</t>
    </rPh>
    <rPh sb="3" eb="5">
      <t>ジュコウ</t>
    </rPh>
    <rPh sb="5" eb="7">
      <t>ジョウキョウ</t>
    </rPh>
    <phoneticPr fontId="3"/>
  </si>
  <si>
    <t>生活支援員の数</t>
    <rPh sb="0" eb="2">
      <t>セイカツ</t>
    </rPh>
    <rPh sb="2" eb="5">
      <t>シエンイン</t>
    </rPh>
    <rPh sb="6" eb="7">
      <t>カズ</t>
    </rPh>
    <phoneticPr fontId="3"/>
  </si>
  <si>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
  </si>
  <si>
    <t>事業所番号</t>
    <rPh sb="3" eb="4">
      <t>バン</t>
    </rPh>
    <rPh sb="4" eb="5">
      <t>ゴウ</t>
    </rPh>
    <phoneticPr fontId="3"/>
  </si>
  <si>
    <t>事業所名</t>
    <phoneticPr fontId="3"/>
  </si>
  <si>
    <t>担当者名</t>
    <rPh sb="0" eb="4">
      <t>タントウシャメイ</t>
    </rPh>
    <phoneticPr fontId="3"/>
  </si>
  <si>
    <t>夜間支援等体制加算（Ⅰ）・（Ⅱ）</t>
    <rPh sb="0" eb="2">
      <t>ヤカン</t>
    </rPh>
    <rPh sb="2" eb="4">
      <t>シエン</t>
    </rPh>
    <rPh sb="4" eb="5">
      <t>トウ</t>
    </rPh>
    <rPh sb="5" eb="7">
      <t>タイセイ</t>
    </rPh>
    <rPh sb="7" eb="9">
      <t>カサン</t>
    </rPh>
    <phoneticPr fontId="3"/>
  </si>
  <si>
    <t>夜間支援の対象者数及び夜間支援従事者の配置状況</t>
    <rPh sb="11" eb="13">
      <t>ヤカン</t>
    </rPh>
    <rPh sb="13" eb="15">
      <t>シエン</t>
    </rPh>
    <rPh sb="15" eb="18">
      <t>ジュウジシャ</t>
    </rPh>
    <rPh sb="19" eb="21">
      <t>ハイチ</t>
    </rPh>
    <rPh sb="21" eb="23">
      <t>ジョウキョウ</t>
    </rPh>
    <phoneticPr fontId="3"/>
  </si>
  <si>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</si>
  <si>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</si>
  <si>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</si>
  <si>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t>夜間支援従事者②</t>
    <phoneticPr fontId="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</si>
  <si>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</si>
  <si>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</si>
  <si>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
  </si>
  <si>
    <t>夜間支援等体制加算（Ⅲ）</t>
    <rPh sb="4" eb="5">
      <t>トウ</t>
    </rPh>
    <phoneticPr fontId="3"/>
  </si>
  <si>
    <t>住居名</t>
    <rPh sb="0" eb="2">
      <t>ジュウキョ</t>
    </rPh>
    <rPh sb="2" eb="3">
      <t>メイ</t>
    </rPh>
    <phoneticPr fontId="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</si>
  <si>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</si>
  <si>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</si>
  <si>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</si>
  <si>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
  </si>
  <si>
    <t>宿直</t>
    <rPh sb="0" eb="2">
      <t>シュクチョク</t>
    </rPh>
    <phoneticPr fontId="3"/>
  </si>
  <si>
    <t>夜勤</t>
    <rPh sb="0" eb="2">
      <t>ヤキン</t>
    </rPh>
    <phoneticPr fontId="3"/>
  </si>
  <si>
    <t>Dホーム</t>
    <phoneticPr fontId="3"/>
  </si>
  <si>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3"/>
  </si>
  <si>
    <t>事業所名</t>
    <rPh sb="0" eb="3">
      <t>ジギョウショ</t>
    </rPh>
    <rPh sb="3" eb="4">
      <t>メイ</t>
    </rPh>
    <phoneticPr fontId="3"/>
  </si>
  <si>
    <t>1　新規　　　　　　２　変更　　　　　３　終了</t>
    <rPh sb="2" eb="4">
      <t>シンキ</t>
    </rPh>
    <rPh sb="12" eb="14">
      <t>ヘンコウ</t>
    </rPh>
    <rPh sb="21" eb="23">
      <t>シュウリョウ</t>
    </rPh>
    <phoneticPr fontId="3"/>
  </si>
  <si>
    <t>加算要件</t>
    <rPh sb="0" eb="2">
      <t>カサン</t>
    </rPh>
    <rPh sb="2" eb="4">
      <t>ヨウケン</t>
    </rPh>
    <phoneticPr fontId="3"/>
  </si>
  <si>
    <t>要件の有無</t>
    <rPh sb="0" eb="2">
      <t>ヨウケン</t>
    </rPh>
    <rPh sb="3" eb="5">
      <t>ウム</t>
    </rPh>
    <phoneticPr fontId="3"/>
  </si>
  <si>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3"/>
  </si>
  <si>
    <t>１　有
２　無</t>
    <rPh sb="2" eb="3">
      <t>ア</t>
    </rPh>
    <rPh sb="7" eb="8">
      <t>ナ</t>
    </rPh>
    <phoneticPr fontId="3"/>
  </si>
  <si>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3"/>
  </si>
  <si>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3"/>
  </si>
  <si>
    <t>１　有
２　無　</t>
    <rPh sb="2" eb="3">
      <t>ア</t>
    </rPh>
    <rPh sb="7" eb="8">
      <t>ナ</t>
    </rPh>
    <phoneticPr fontId="3"/>
  </si>
  <si>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3"/>
  </si>
  <si>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3"/>
  </si>
  <si>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3"/>
  </si>
  <si>
    <t>事業所所在地</t>
    <rPh sb="0" eb="3">
      <t>ジギョウショ</t>
    </rPh>
    <rPh sb="3" eb="6">
      <t>ショザイチ</t>
    </rPh>
    <phoneticPr fontId="3"/>
  </si>
  <si>
    <t>１　新規　　　　　　　　　２　変更　　　　　　　　　　３　終了</t>
  </si>
  <si>
    <t>配置する看護師の数（人）</t>
    <rPh sb="4" eb="7">
      <t>カンゴシ</t>
    </rPh>
    <rPh sb="8" eb="9">
      <t>カズ</t>
    </rPh>
    <rPh sb="10" eb="11">
      <t>ニン</t>
    </rPh>
    <phoneticPr fontId="3"/>
  </si>
  <si>
    <t>有　　・　　無</t>
    <rPh sb="0" eb="1">
      <t>ア</t>
    </rPh>
    <rPh sb="6" eb="7">
      <t>ナ</t>
    </rPh>
    <phoneticPr fontId="3"/>
  </si>
  <si>
    <t>訪問看護ステーション等との提携状況（訪問看護ステーション等との連携により看護師を確保している場合）</t>
    <rPh sb="10" eb="11">
      <t>トウ</t>
    </rPh>
    <rPh sb="28" eb="29">
      <t>トウ</t>
    </rPh>
    <phoneticPr fontId="3"/>
  </si>
  <si>
    <t>訪問看護ステーション等の名称</t>
    <rPh sb="10" eb="11">
      <t>トウ</t>
    </rPh>
    <phoneticPr fontId="3"/>
  </si>
  <si>
    <t>訪問看護ステーション等の所在地</t>
    <rPh sb="10" eb="11">
      <t>トウ</t>
    </rPh>
    <phoneticPr fontId="3"/>
  </si>
  <si>
    <t>看護師の勤務状況</t>
    <rPh sb="0" eb="3">
      <t>カンゴシ</t>
    </rPh>
    <rPh sb="4" eb="6">
      <t>キンム</t>
    </rPh>
    <rPh sb="6" eb="8">
      <t>ジョウキョウ</t>
    </rPh>
    <phoneticPr fontId="3"/>
  </si>
  <si>
    <t>その他の体制の整備状況</t>
    <rPh sb="2" eb="3">
      <t>タ</t>
    </rPh>
    <rPh sb="4" eb="6">
      <t>タイセイ</t>
    </rPh>
    <rPh sb="7" eb="9">
      <t>セイビ</t>
    </rPh>
    <rPh sb="9" eb="11">
      <t>ジョウキョウ</t>
    </rPh>
    <phoneticPr fontId="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</si>
  <si>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</si>
  <si>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看護師の配置状況（事業所の職員として看護師を確保している場合）</t>
    <phoneticPr fontId="3"/>
  </si>
  <si>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3"/>
  </si>
  <si>
    <t>１　新規　　　　　　　　２　変更　　　　　　　　３　終了</t>
    <rPh sb="2" eb="4">
      <t>シンキ</t>
    </rPh>
    <rPh sb="14" eb="16">
      <t>ヘンコウ</t>
    </rPh>
    <rPh sb="26" eb="28">
      <t>シュウリョウ</t>
    </rPh>
    <phoneticPr fontId="3"/>
  </si>
  <si>
    <t>連絡先</t>
    <rPh sb="0" eb="2">
      <t>レンラク</t>
    </rPh>
    <rPh sb="2" eb="3">
      <t>サキ</t>
    </rPh>
    <phoneticPr fontId="3"/>
  </si>
  <si>
    <t>担当者名</t>
    <rPh sb="0" eb="3">
      <t>タントウシャ</t>
    </rPh>
    <rPh sb="3" eb="4">
      <t>メイ</t>
    </rPh>
    <phoneticPr fontId="3"/>
  </si>
  <si>
    <t>FAX番号</t>
    <rPh sb="3" eb="5">
      <t>バンゴウ</t>
    </rPh>
    <phoneticPr fontId="3"/>
  </si>
  <si>
    <t>前年度の平均利用者数（人）</t>
    <phoneticPr fontId="3"/>
  </si>
  <si>
    <t>通勤者生活支援に係る体制</t>
    <rPh sb="0" eb="3">
      <t>ツウキンシャ</t>
    </rPh>
    <rPh sb="3" eb="5">
      <t>セイカツ</t>
    </rPh>
    <rPh sb="5" eb="7">
      <t>シエン</t>
    </rPh>
    <rPh sb="8" eb="9">
      <t>カカ</t>
    </rPh>
    <rPh sb="10" eb="12">
      <t>タイセイ</t>
    </rPh>
    <phoneticPr fontId="3"/>
  </si>
  <si>
    <t>前年度の平均利用者数のうち５０％（人）</t>
    <rPh sb="0" eb="3">
      <t>ゼンネンド</t>
    </rPh>
    <rPh sb="4" eb="6">
      <t>ヘイキン</t>
    </rPh>
    <rPh sb="6" eb="9">
      <t>リヨウシャ</t>
    </rPh>
    <rPh sb="9" eb="10">
      <t>スウ</t>
    </rPh>
    <phoneticPr fontId="3"/>
  </si>
  <si>
    <t>氏　　名</t>
    <rPh sb="0" eb="1">
      <t>シ</t>
    </rPh>
    <rPh sb="3" eb="4">
      <t>メイ</t>
    </rPh>
    <phoneticPr fontId="3"/>
  </si>
  <si>
    <t>雇用されている事業所名</t>
    <phoneticPr fontId="3"/>
  </si>
  <si>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3"/>
  </si>
  <si>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3"/>
  </si>
  <si>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3"/>
  </si>
  <si>
    <t>従業者の勤務の体制及び勤務形態一覧表　（共同生活援助用）</t>
    <rPh sb="0" eb="3">
      <t>ジュウギョウシャ</t>
    </rPh>
    <rPh sb="4" eb="6">
      <t>キンム</t>
    </rPh>
    <rPh sb="7" eb="9">
      <t>タイセイ</t>
    </rPh>
    <rPh sb="9" eb="10">
      <t>オヨ</t>
    </rPh>
    <rPh sb="11" eb="13">
      <t>キンム</t>
    </rPh>
    <rPh sb="13" eb="15">
      <t>ケイタイ</t>
    </rPh>
    <rPh sb="15" eb="17">
      <t>イチラン</t>
    </rPh>
    <rPh sb="17" eb="18">
      <t>オモテ</t>
    </rPh>
    <rPh sb="20" eb="22">
      <t>キョウドウ</t>
    </rPh>
    <rPh sb="22" eb="24">
      <t>セイカツ</t>
    </rPh>
    <rPh sb="24" eb="26">
      <t>エンジョ</t>
    </rPh>
    <rPh sb="26" eb="27">
      <t>ヨウ</t>
    </rPh>
    <phoneticPr fontId="7"/>
  </si>
  <si>
    <t>事業所名</t>
    <rPh sb="0" eb="3">
      <t>ジギョウショ</t>
    </rPh>
    <rPh sb="3" eb="4">
      <t>メイ</t>
    </rPh>
    <phoneticPr fontId="7"/>
  </si>
  <si>
    <t>サービスの種別</t>
    <rPh sb="5" eb="7">
      <t>シュベツ</t>
    </rPh>
    <phoneticPr fontId="7"/>
  </si>
  <si>
    <t>常勤者の勤務時間（週）</t>
    <rPh sb="0" eb="3">
      <t>ジョウキンシャ</t>
    </rPh>
    <rPh sb="4" eb="6">
      <t>キンム</t>
    </rPh>
    <rPh sb="6" eb="8">
      <t>ジカン</t>
    </rPh>
    <rPh sb="9" eb="10">
      <t>シュウ</t>
    </rPh>
    <phoneticPr fontId="7"/>
  </si>
  <si>
    <t>時間</t>
    <rPh sb="0" eb="2">
      <t>ジカン</t>
    </rPh>
    <phoneticPr fontId="7"/>
  </si>
  <si>
    <t>職種</t>
    <rPh sb="0" eb="2">
      <t>ショクシュ</t>
    </rPh>
    <phoneticPr fontId="7"/>
  </si>
  <si>
    <t>従業者氏名</t>
    <rPh sb="0" eb="3">
      <t>ジュウギョウシャ</t>
    </rPh>
    <rPh sb="3" eb="5">
      <t>シメイ</t>
    </rPh>
    <phoneticPr fontId="7"/>
  </si>
  <si>
    <t>常勤</t>
    <rPh sb="0" eb="2">
      <t>ジョウキン</t>
    </rPh>
    <phoneticPr fontId="7"/>
  </si>
  <si>
    <t>専従</t>
    <rPh sb="0" eb="2">
      <t>センジュウ</t>
    </rPh>
    <phoneticPr fontId="7"/>
  </si>
  <si>
    <t>社会福祉士等</t>
    <rPh sb="0" eb="2">
      <t>シャカイ</t>
    </rPh>
    <rPh sb="2" eb="5">
      <t>フクシシ</t>
    </rPh>
    <rPh sb="5" eb="6">
      <t>トウ</t>
    </rPh>
    <phoneticPr fontId="7"/>
  </si>
  <si>
    <t>勤続３年以上</t>
    <rPh sb="0" eb="2">
      <t>キンゾク</t>
    </rPh>
    <rPh sb="3" eb="4">
      <t>ネン</t>
    </rPh>
    <rPh sb="4" eb="6">
      <t>イジョウ</t>
    </rPh>
    <phoneticPr fontId="7"/>
  </si>
  <si>
    <t>勤務体制</t>
    <rPh sb="0" eb="2">
      <t>キンム</t>
    </rPh>
    <rPh sb="2" eb="4">
      <t>タイセイ</t>
    </rPh>
    <phoneticPr fontId="7"/>
  </si>
  <si>
    <t>4週合計</t>
    <rPh sb="1" eb="2">
      <t>シュウ</t>
    </rPh>
    <rPh sb="2" eb="4">
      <t>ゴウケイ</t>
    </rPh>
    <phoneticPr fontId="7"/>
  </si>
  <si>
    <t>週平均
勤務時間</t>
    <rPh sb="0" eb="3">
      <t>シュウヘイキン</t>
    </rPh>
    <rPh sb="4" eb="6">
      <t>キンム</t>
    </rPh>
    <rPh sb="6" eb="8">
      <t>ジカン</t>
    </rPh>
    <phoneticPr fontId="7"/>
  </si>
  <si>
    <t>常勤換算後の人数</t>
    <rPh sb="0" eb="2">
      <t>ジョウキン</t>
    </rPh>
    <rPh sb="2" eb="4">
      <t>カンサン</t>
    </rPh>
    <rPh sb="4" eb="5">
      <t>ゴ</t>
    </rPh>
    <rPh sb="6" eb="8">
      <t>ニンズウ</t>
    </rPh>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</si>
  <si>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</si>
  <si>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</si>
  <si>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</si>
  <si>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</si>
  <si>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水</t>
    <rPh sb="0" eb="1">
      <t>スイ</t>
    </rPh>
    <phoneticPr fontId="7"/>
  </si>
  <si>
    <t>木</t>
    <rPh sb="0" eb="1">
      <t>モク</t>
    </rPh>
    <phoneticPr fontId="7"/>
  </si>
  <si>
    <t>金</t>
    <rPh sb="0" eb="1">
      <t>キン</t>
    </rPh>
    <phoneticPr fontId="7"/>
  </si>
  <si>
    <t>土</t>
    <rPh sb="0" eb="1">
      <t>ド</t>
    </rPh>
    <phoneticPr fontId="7"/>
  </si>
  <si>
    <t>日</t>
    <rPh sb="0" eb="1">
      <t>ニチ</t>
    </rPh>
    <phoneticPr fontId="7"/>
  </si>
  <si>
    <t>月</t>
    <rPh sb="0" eb="1">
      <t>ゲツ</t>
    </rPh>
    <phoneticPr fontId="7"/>
  </si>
  <si>
    <t>火</t>
    <rPh sb="0" eb="1">
      <t>カ</t>
    </rPh>
    <phoneticPr fontId="7"/>
  </si>
  <si>
    <t>計</t>
    <rPh sb="0" eb="1">
      <t>ケイ</t>
    </rPh>
    <phoneticPr fontId="7"/>
  </si>
  <si>
    <t>注1)  当該事業所における他の職務を兼務する場合は、行を別にして、各職務に係る従事時間を記入してください。</t>
    <rPh sb="0" eb="1">
      <t>チュウ</t>
    </rPh>
    <rPh sb="5" eb="7">
      <t>トウガイ</t>
    </rPh>
    <rPh sb="7" eb="10">
      <t>ジギョウショ</t>
    </rPh>
    <rPh sb="14" eb="15">
      <t>タ</t>
    </rPh>
    <rPh sb="16" eb="18">
      <t>ショクム</t>
    </rPh>
    <rPh sb="19" eb="21">
      <t>ケンム</t>
    </rPh>
    <rPh sb="23" eb="25">
      <t>バアイ</t>
    </rPh>
    <rPh sb="27" eb="28">
      <t>ギョウ</t>
    </rPh>
    <rPh sb="29" eb="30">
      <t>ベツ</t>
    </rPh>
    <rPh sb="34" eb="37">
      <t>カクショクム</t>
    </rPh>
    <rPh sb="38" eb="39">
      <t>カカ</t>
    </rPh>
    <rPh sb="40" eb="42">
      <t>ジュウジ</t>
    </rPh>
    <rPh sb="42" eb="44">
      <t>ジカン</t>
    </rPh>
    <rPh sb="45" eb="47">
      <t>キニュウ</t>
    </rPh>
    <phoneticPr fontId="7"/>
  </si>
  <si>
    <t>注2) 夜間支援等体制加算（Ⅰ）（Ⅱ）を算定する場合は、加算に係る職員（夜間支援従事者）の加配を区分して記載して下さい。</t>
    <rPh sb="0" eb="1">
      <t>チュウ</t>
    </rPh>
    <rPh sb="4" eb="6">
      <t>ヤカン</t>
    </rPh>
    <rPh sb="6" eb="8">
      <t>シエン</t>
    </rPh>
    <rPh sb="8" eb="9">
      <t>トウ</t>
    </rPh>
    <rPh sb="9" eb="11">
      <t>タイセイ</t>
    </rPh>
    <rPh sb="11" eb="13">
      <t>カサン</t>
    </rPh>
    <rPh sb="20" eb="22">
      <t>サンテイ</t>
    </rPh>
    <rPh sb="24" eb="26">
      <t>バアイ</t>
    </rPh>
    <rPh sb="28" eb="30">
      <t>カサン</t>
    </rPh>
    <rPh sb="31" eb="32">
      <t>カカ</t>
    </rPh>
    <rPh sb="33" eb="35">
      <t>ショクイン</t>
    </rPh>
    <rPh sb="36" eb="38">
      <t>ヤカン</t>
    </rPh>
    <rPh sb="38" eb="40">
      <t>シエン</t>
    </rPh>
    <rPh sb="40" eb="43">
      <t>ジュウジシャ</t>
    </rPh>
    <rPh sb="45" eb="47">
      <t>カハイ</t>
    </rPh>
    <rPh sb="48" eb="50">
      <t>クブン</t>
    </rPh>
    <rPh sb="52" eb="54">
      <t>キサイ</t>
    </rPh>
    <rPh sb="56" eb="57">
      <t>クダ</t>
    </rPh>
    <phoneticPr fontId="7"/>
  </si>
  <si>
    <t>注3) 「常勤」欄および「社会福祉士等」欄、「勤続３年以上」欄は、福祉専門職員配置加算を算定する場合、該当する職員について「○」を付けてください。</t>
    <rPh sb="0" eb="1">
      <t>チュウ</t>
    </rPh>
    <rPh sb="5" eb="7">
      <t>ジョウキン</t>
    </rPh>
    <rPh sb="8" eb="9">
      <t>ラン</t>
    </rPh>
    <rPh sb="13" eb="15">
      <t>シャカイ</t>
    </rPh>
    <rPh sb="15" eb="18">
      <t>フクシシ</t>
    </rPh>
    <rPh sb="18" eb="19">
      <t>トウ</t>
    </rPh>
    <rPh sb="20" eb="21">
      <t>ラン</t>
    </rPh>
    <rPh sb="23" eb="25">
      <t>キンゾク</t>
    </rPh>
    <rPh sb="26" eb="27">
      <t>ネン</t>
    </rPh>
    <rPh sb="27" eb="29">
      <t>イジョウ</t>
    </rPh>
    <rPh sb="30" eb="31">
      <t>ラン</t>
    </rPh>
    <rPh sb="33" eb="35">
      <t>フクシ</t>
    </rPh>
    <rPh sb="35" eb="37">
      <t>センモン</t>
    </rPh>
    <rPh sb="37" eb="39">
      <t>ショクイン</t>
    </rPh>
    <rPh sb="39" eb="41">
      <t>ハイチ</t>
    </rPh>
    <rPh sb="41" eb="43">
      <t>カサン</t>
    </rPh>
    <rPh sb="44" eb="46">
      <t>サンテイ</t>
    </rPh>
    <rPh sb="48" eb="50">
      <t>バアイ</t>
    </rPh>
    <rPh sb="51" eb="53">
      <t>ガイトウ</t>
    </rPh>
    <rPh sb="55" eb="57">
      <t>ショクイン</t>
    </rPh>
    <rPh sb="65" eb="66">
      <t>ツ</t>
    </rPh>
    <phoneticPr fontId="7"/>
  </si>
  <si>
    <t>注4) 共同生活住居単位で勤務体制を明確に区分している場合で、住居ごとに当一覧表を作成するときは、「事業所名」欄に事業所名と住居名を併せて記入してください。</t>
    <rPh sb="0" eb="1">
      <t>チュウ</t>
    </rPh>
    <rPh sb="4" eb="6">
      <t>キョウドウ</t>
    </rPh>
    <rPh sb="6" eb="8">
      <t>セイカツ</t>
    </rPh>
    <rPh sb="8" eb="10">
      <t>ジュウキョ</t>
    </rPh>
    <rPh sb="10" eb="12">
      <t>タンイ</t>
    </rPh>
    <rPh sb="13" eb="15">
      <t>キンム</t>
    </rPh>
    <rPh sb="15" eb="17">
      <t>タイセイ</t>
    </rPh>
    <rPh sb="18" eb="20">
      <t>メイカク</t>
    </rPh>
    <rPh sb="21" eb="23">
      <t>クブン</t>
    </rPh>
    <rPh sb="27" eb="29">
      <t>バアイ</t>
    </rPh>
    <rPh sb="31" eb="33">
      <t>ジュウキョ</t>
    </rPh>
    <rPh sb="36" eb="37">
      <t>トウ</t>
    </rPh>
    <rPh sb="37" eb="39">
      <t>イチラン</t>
    </rPh>
    <rPh sb="39" eb="40">
      <t>ヒョウ</t>
    </rPh>
    <rPh sb="41" eb="43">
      <t>サクセイ</t>
    </rPh>
    <rPh sb="50" eb="54">
      <t>ジギョウショメイ</t>
    </rPh>
    <rPh sb="55" eb="56">
      <t>ラン</t>
    </rPh>
    <rPh sb="57" eb="61">
      <t>ジギョウショメイ</t>
    </rPh>
    <rPh sb="62" eb="64">
      <t>ジュウキョ</t>
    </rPh>
    <rPh sb="64" eb="65">
      <t>メイ</t>
    </rPh>
    <rPh sb="66" eb="67">
      <t>アワ</t>
    </rPh>
    <rPh sb="69" eb="71">
      <t>キニュウ</t>
    </rPh>
    <phoneticPr fontId="7"/>
  </si>
  <si>
    <t>注5) 曜日欄については、当該月の曜日を入力して使用してください。</t>
    <rPh sb="0" eb="1">
      <t>チュウ</t>
    </rPh>
    <rPh sb="4" eb="6">
      <t>ヨウビ</t>
    </rPh>
    <rPh sb="6" eb="7">
      <t>ラン</t>
    </rPh>
    <rPh sb="13" eb="15">
      <t>トウガイ</t>
    </rPh>
    <rPh sb="15" eb="16">
      <t>ツキ</t>
    </rPh>
    <rPh sb="17" eb="19">
      <t>ヨウビ</t>
    </rPh>
    <rPh sb="20" eb="22">
      <t>ニュウリョク</t>
    </rPh>
    <rPh sb="24" eb="26">
      <t>シヨウ</t>
    </rPh>
    <phoneticPr fontId="7"/>
  </si>
  <si>
    <t>注6) 「常勤者の勤務時間（週）」欄は、一週間に当該事業所・施設における常勤職員が勤務すべき時間数を記載してください。</t>
    <rPh sb="0" eb="1">
      <t>チュウ</t>
    </rPh>
    <rPh sb="5" eb="8">
      <t>ジョウキンシャ</t>
    </rPh>
    <rPh sb="9" eb="11">
      <t>キンム</t>
    </rPh>
    <rPh sb="11" eb="13">
      <t>ジカン</t>
    </rPh>
    <rPh sb="14" eb="15">
      <t>シュウ</t>
    </rPh>
    <rPh sb="17" eb="18">
      <t>ラン</t>
    </rPh>
    <rPh sb="20" eb="23">
      <t>イッシュウカン</t>
    </rPh>
    <rPh sb="24" eb="26">
      <t>トウガイ</t>
    </rPh>
    <rPh sb="26" eb="29">
      <t>ジギョウショ</t>
    </rPh>
    <rPh sb="30" eb="32">
      <t>シセツ</t>
    </rPh>
    <rPh sb="36" eb="38">
      <t>ジョウキン</t>
    </rPh>
    <rPh sb="38" eb="40">
      <t>ショクイン</t>
    </rPh>
    <rPh sb="41" eb="43">
      <t>キンム</t>
    </rPh>
    <rPh sb="46" eb="48">
      <t>ジカン</t>
    </rPh>
    <rPh sb="48" eb="49">
      <t>スウ</t>
    </rPh>
    <rPh sb="50" eb="52">
      <t>キサイ</t>
    </rPh>
    <phoneticPr fontId="7"/>
  </si>
  <si>
    <t>配置数</t>
    <rPh sb="0" eb="3">
      <t>ハイチスウ</t>
    </rPh>
    <phoneticPr fontId="7"/>
  </si>
  <si>
    <t>配置時間（週）</t>
    <rPh sb="0" eb="2">
      <t>ハイチ</t>
    </rPh>
    <rPh sb="2" eb="4">
      <t>ジカン</t>
    </rPh>
    <rPh sb="5" eb="6">
      <t>シュウ</t>
    </rPh>
    <phoneticPr fontId="7"/>
  </si>
  <si>
    <t>常勤換算数</t>
    <rPh sb="0" eb="2">
      <t>ジョウキン</t>
    </rPh>
    <rPh sb="2" eb="4">
      <t>カンサン</t>
    </rPh>
    <rPh sb="4" eb="5">
      <t>スウ</t>
    </rPh>
    <phoneticPr fontId="7"/>
  </si>
  <si>
    <t>管理者</t>
    <rPh sb="0" eb="3">
      <t>カンリシャ</t>
    </rPh>
    <phoneticPr fontId="7"/>
  </si>
  <si>
    <t>サービス管理責任者</t>
    <rPh sb="4" eb="6">
      <t>カンリ</t>
    </rPh>
    <rPh sb="6" eb="9">
      <t>セキニンシャ</t>
    </rPh>
    <phoneticPr fontId="7"/>
  </si>
  <si>
    <t>世話人</t>
    <rPh sb="0" eb="3">
      <t>セワニン</t>
    </rPh>
    <phoneticPr fontId="7"/>
  </si>
  <si>
    <t>生活支援員</t>
    <rPh sb="0" eb="2">
      <t>セイカツ</t>
    </rPh>
    <rPh sb="2" eb="5">
      <t>シエンイン</t>
    </rPh>
    <phoneticPr fontId="7"/>
  </si>
  <si>
    <t>共同生活援助（介護サービス包括型）</t>
  </si>
  <si>
    <t>管理者</t>
  </si>
  <si>
    <t>○○　○○</t>
    <phoneticPr fontId="2"/>
  </si>
  <si>
    <t>○</t>
    <phoneticPr fontId="2"/>
  </si>
  <si>
    <t>サービス管理責任者</t>
  </si>
  <si>
    <t>○○　○○</t>
    <phoneticPr fontId="2"/>
  </si>
  <si>
    <t>【共同生活住居名①】</t>
    <rPh sb="1" eb="3">
      <t>キョウドウ</t>
    </rPh>
    <rPh sb="3" eb="5">
      <t>セイカツ</t>
    </rPh>
    <rPh sb="5" eb="7">
      <t>ジュウキョ</t>
    </rPh>
    <rPh sb="7" eb="8">
      <t>メイ</t>
    </rPh>
    <phoneticPr fontId="2"/>
  </si>
  <si>
    <t>世話人</t>
  </si>
  <si>
    <t>生活支援員</t>
  </si>
  <si>
    <t>夜間支援従事者（夜勤）</t>
  </si>
  <si>
    <t>【共同生活住居名②】</t>
    <rPh sb="1" eb="3">
      <t>キョウドウ</t>
    </rPh>
    <rPh sb="3" eb="5">
      <t>セイカツ</t>
    </rPh>
    <rPh sb="5" eb="7">
      <t>ジュウキョ</t>
    </rPh>
    <rPh sb="7" eb="8">
      <t>メイ</t>
    </rPh>
    <phoneticPr fontId="2"/>
  </si>
  <si>
    <t>夜間支援従事者（宿直）</t>
  </si>
  <si>
    <t>○</t>
    <phoneticPr fontId="2"/>
  </si>
  <si>
    <t>注2) 夜間支援等体制加算（Ⅰ）（Ⅱ）を算定する場合は、加算に係る職員（夜間支援従事者）の加配を区分して記載して下さい。</t>
  </si>
  <si>
    <t>○○　○○</t>
    <phoneticPr fontId="2"/>
  </si>
  <si>
    <t>○</t>
    <phoneticPr fontId="2"/>
  </si>
  <si>
    <t>○○　○○</t>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</si>
  <si>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3"/>
  </si>
  <si>
    <t>サービス管理責任者欠如</t>
    <rPh sb="4" eb="6">
      <t>カンリ</t>
    </rPh>
    <rPh sb="6" eb="8">
      <t>セキニン</t>
    </rPh>
    <rPh sb="8" eb="9">
      <t>シャ</t>
    </rPh>
    <rPh sb="9" eb="11">
      <t>ケツジョ</t>
    </rPh>
    <phoneticPr fontId="3"/>
  </si>
  <si>
    <t>看護職員配置体制</t>
    <rPh sb="0" eb="2">
      <t>カンゴ</t>
    </rPh>
    <rPh sb="2" eb="4">
      <t>ショクイン</t>
    </rPh>
    <rPh sb="4" eb="6">
      <t>ハイチ</t>
    </rPh>
    <rPh sb="6" eb="8">
      <t>タイセイ</t>
    </rPh>
    <phoneticPr fontId="3"/>
  </si>
  <si>
    <t>夜勤職員加配体制</t>
    <rPh sb="0" eb="2">
      <t>ヤキン</t>
    </rPh>
    <rPh sb="2" eb="4">
      <t>ショクイン</t>
    </rPh>
    <rPh sb="4" eb="6">
      <t>カハイ</t>
    </rPh>
    <rPh sb="6" eb="8">
      <t>タイセイ</t>
    </rPh>
    <phoneticPr fontId="3"/>
  </si>
  <si>
    <t>精神障害者地域移行体制</t>
    <rPh sb="0" eb="2">
      <t>セイシン</t>
    </rPh>
    <rPh sb="2" eb="5">
      <t>ショウガイシャ</t>
    </rPh>
    <rPh sb="5" eb="7">
      <t>チイキ</t>
    </rPh>
    <rPh sb="7" eb="9">
      <t>イコウ</t>
    </rPh>
    <phoneticPr fontId="3"/>
  </si>
  <si>
    <t>強度行動障害者地域移行体制</t>
    <rPh sb="0" eb="2">
      <t>キョウド</t>
    </rPh>
    <rPh sb="2" eb="4">
      <t>コウドウ</t>
    </rPh>
    <rPh sb="4" eb="7">
      <t>ショウガイシャ</t>
    </rPh>
    <rPh sb="7" eb="9">
      <t>チイキ</t>
    </rPh>
    <rPh sb="9" eb="11">
      <t>イコウ</t>
    </rPh>
    <phoneticPr fontId="3"/>
  </si>
  <si>
    <t>指定管理者制度適用区分</t>
    <rPh sb="0" eb="2">
      <t>シテイ</t>
    </rPh>
    <rPh sb="2" eb="5">
      <t>カンリシャ</t>
    </rPh>
    <rPh sb="5" eb="7">
      <t>セイド</t>
    </rPh>
    <rPh sb="7" eb="9">
      <t>テキヨウ</t>
    </rPh>
    <rPh sb="9" eb="11">
      <t>クブン</t>
    </rPh>
    <phoneticPr fontId="3"/>
  </si>
  <si>
    <t>　１．非該当　　２．該当</t>
    <rPh sb="3" eb="6">
      <t>ヒガイトウ</t>
    </rPh>
    <rPh sb="10" eb="12">
      <t>ガイトウ</t>
    </rPh>
    <phoneticPr fontId="3"/>
  </si>
  <si>
    <t>地域生活支援拠点等</t>
    <rPh sb="6" eb="8">
      <t>キョテン</t>
    </rPh>
    <rPh sb="8" eb="9">
      <t>トウ</t>
    </rPh>
    <phoneticPr fontId="3"/>
  </si>
  <si>
    <t>（平成　年４月分）</t>
    <rPh sb="1" eb="3">
      <t>ヘイセイ</t>
    </rPh>
    <rPh sb="4" eb="5">
      <t>ネン</t>
    </rPh>
    <rPh sb="6" eb="7">
      <t>ガツ</t>
    </rPh>
    <rPh sb="7" eb="8">
      <t>ブン</t>
    </rPh>
    <phoneticPr fontId="7"/>
  </si>
  <si>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3"/>
  </si>
  <si>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3"/>
  </si>
  <si>
    <t>①</t>
    <phoneticPr fontId="3"/>
  </si>
  <si>
    <t>②</t>
    <phoneticPr fontId="3"/>
  </si>
  <si>
    <t>①に占める②の割合が
２５％又は３５％以上</t>
    <rPh sb="2" eb="3">
      <t>シ</t>
    </rPh>
    <rPh sb="7" eb="9">
      <t>ワリアイ</t>
    </rPh>
    <rPh sb="14" eb="15">
      <t>マタ</t>
    </rPh>
    <rPh sb="19" eb="21">
      <t>イジョウ</t>
    </rPh>
    <phoneticPr fontId="3"/>
  </si>
  <si>
    <t>①</t>
    <phoneticPr fontId="3"/>
  </si>
  <si>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3"/>
  </si>
  <si>
    <t>　　　保健福祉部長通知）第二の２の（３）に定義する「常勤」をいう。</t>
    <rPh sb="26" eb="28">
      <t>ジョウキン</t>
    </rPh>
    <phoneticPr fontId="3"/>
  </si>
  <si>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3"/>
  </si>
  <si>
    <t>　　　○生活介護にあっては、生活支援員又は共生型生活介護従業者</t>
    <rPh sb="4" eb="6">
      <t>セイカツ</t>
    </rPh>
    <rPh sb="6" eb="8">
      <t>カイゴ</t>
    </rPh>
    <rPh sb="14" eb="16">
      <t>セイカツ</t>
    </rPh>
    <rPh sb="16" eb="18">
      <t>シエン</t>
    </rPh>
    <rPh sb="18" eb="19">
      <t>イン</t>
    </rPh>
    <phoneticPr fontId="3"/>
  </si>
  <si>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3"/>
  </si>
  <si>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3"/>
  </si>
  <si>
    <t>　　　○自立生活援助にあっては、地域生活支援員</t>
    <rPh sb="6" eb="8">
      <t>セイカツ</t>
    </rPh>
    <rPh sb="8" eb="10">
      <t>エンジョ</t>
    </rPh>
    <rPh sb="16" eb="18">
      <t>チイキ</t>
    </rPh>
    <phoneticPr fontId="3"/>
  </si>
  <si>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3"/>
  </si>
  <si>
    <t>　　　　又は共生型児童発達支援従業者、</t>
    <phoneticPr fontId="3"/>
  </si>
  <si>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3"/>
  </si>
  <si>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3"/>
  </si>
  <si>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3"/>
  </si>
  <si>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3"/>
  </si>
  <si>
    <t>　　　　又は共生型放課後等デイサービス従業者、</t>
    <phoneticPr fontId="3"/>
  </si>
  <si>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3"/>
  </si>
  <si>
    <r>
      <t>　　　　</t>
    </r>
    <r>
      <rPr>
        <sz val="11"/>
        <rFont val="ＭＳ ゴシック"/>
        <family val="3"/>
        <charset val="128"/>
      </rPr>
      <t>のことをいう。</t>
    </r>
    <phoneticPr fontId="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</si>
  <si>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
  </si>
  <si>
    <t>事業所・施設の名称</t>
    <rPh sb="0" eb="3">
      <t>ジギョウショ</t>
    </rPh>
    <rPh sb="4" eb="6">
      <t>シセツ</t>
    </rPh>
    <rPh sb="7" eb="9">
      <t>メイショウ</t>
    </rPh>
    <phoneticPr fontId="3"/>
  </si>
  <si>
    <t>１　異動区分</t>
    <rPh sb="2" eb="4">
      <t>イドウ</t>
    </rPh>
    <rPh sb="4" eb="6">
      <t>クブン</t>
    </rPh>
    <phoneticPr fontId="3"/>
  </si>
  <si>
    <t>①　新規　　　　　　　　②　変更　　　　　　　　③　終了</t>
    <rPh sb="2" eb="4">
      <t>シンキ</t>
    </rPh>
    <rPh sb="14" eb="16">
      <t>ヘンコウ</t>
    </rPh>
    <rPh sb="26" eb="28">
      <t>シュウリョウ</t>
    </rPh>
    <phoneticPr fontId="3"/>
  </si>
  <si>
    <t>２　運営規程に定める
　　障害者の種類</t>
    <rPh sb="2" eb="4">
      <t>ウンエイ</t>
    </rPh>
    <rPh sb="4" eb="6">
      <t>キテイ</t>
    </rPh>
    <rPh sb="7" eb="8">
      <t>サダ</t>
    </rPh>
    <rPh sb="13" eb="15">
      <t>ショウガイ</t>
    </rPh>
    <rPh sb="15" eb="16">
      <t>シャ</t>
    </rPh>
    <rPh sb="17" eb="19">
      <t>シュルイ</t>
    </rPh>
    <phoneticPr fontId="3"/>
  </si>
  <si>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3"/>
  </si>
  <si>
    <t>３　有資格者の配置</t>
    <rPh sb="2" eb="6">
      <t>ユウシカクシャ</t>
    </rPh>
    <rPh sb="7" eb="9">
      <t>ハイチ</t>
    </rPh>
    <phoneticPr fontId="3"/>
  </si>
  <si>
    <r>
      <t>　　　　　①　社会福祉士　　　</t>
    </r>
    <r>
      <rPr>
        <sz val="12"/>
        <color indexed="8"/>
        <rFont val="ＭＳ Ｐゴシック"/>
        <family val="3"/>
        <charset val="128"/>
      </rPr>
      <t>　</t>
    </r>
    <r>
      <rPr>
        <sz val="11"/>
        <color theme="1"/>
        <rFont val="ＭＳ Ｐゴシック"/>
        <family val="2"/>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3"/>
  </si>
  <si>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3"/>
  </si>
  <si>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3"/>
  </si>
  <si>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</si>
  <si>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3"/>
  </si>
  <si>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
  </si>
  <si>
    <t>強度行動障害支援者養成研修
（基礎研修）</t>
    <phoneticPr fontId="3"/>
  </si>
  <si>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3"/>
  </si>
  <si>
    <t>生活支援員の数</t>
    <phoneticPr fontId="3"/>
  </si>
  <si>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3"/>
  </si>
  <si>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
  </si>
  <si>
    <t>（※２）生活支援員のうち２０％以上が、強度行動障害支援者養成研修（基礎研修）修了者であること。</t>
    <rPh sb="35" eb="37">
      <t>ケンシュウ</t>
    </rPh>
    <phoneticPr fontId="3"/>
  </si>
  <si>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
  </si>
  <si>
    <t>２　看護職員の配置状況</t>
    <rPh sb="7" eb="9">
      <t>ハイチ</t>
    </rPh>
    <rPh sb="9" eb="11">
      <t>ジョウキョウ</t>
    </rPh>
    <phoneticPr fontId="3"/>
  </si>
  <si>
    <t>常勤</t>
    <rPh sb="0" eb="2">
      <t>ジョウキン</t>
    </rPh>
    <phoneticPr fontId="3"/>
  </si>
  <si>
    <t>非常勤</t>
    <rPh sb="0" eb="3">
      <t>ヒジョウキン</t>
    </rPh>
    <phoneticPr fontId="3"/>
  </si>
  <si>
    <t>実人員</t>
    <rPh sb="0" eb="3">
      <t>ジツジンイン</t>
    </rPh>
    <phoneticPr fontId="3"/>
  </si>
  <si>
    <t>人　</t>
    <rPh sb="0" eb="1">
      <t>ニン</t>
    </rPh>
    <phoneticPr fontId="3"/>
  </si>
  <si>
    <t>常勤換算方法
による員数</t>
    <rPh sb="0" eb="2">
      <t>ジョウキン</t>
    </rPh>
    <rPh sb="2" eb="4">
      <t>カンサン</t>
    </rPh>
    <rPh sb="4" eb="6">
      <t>ホウホウ</t>
    </rPh>
    <rPh sb="10" eb="12">
      <t>インスウ</t>
    </rPh>
    <phoneticPr fontId="3"/>
  </si>
  <si>
    <t>Ⓐ　　　　　　　人　</t>
    <rPh sb="8" eb="9">
      <t>ニン</t>
    </rPh>
    <phoneticPr fontId="3"/>
  </si>
  <si>
    <t>３　利用者の数</t>
    <rPh sb="2" eb="5">
      <t>リヨウシャ</t>
    </rPh>
    <rPh sb="6" eb="7">
      <t>カズ</t>
    </rPh>
    <phoneticPr fontId="3"/>
  </si>
  <si>
    <t>　　　利用者の数を２０で除した数</t>
    <rPh sb="3" eb="6">
      <t>リヨウシャ</t>
    </rPh>
    <rPh sb="7" eb="8">
      <t>カズ</t>
    </rPh>
    <rPh sb="12" eb="13">
      <t>ジョ</t>
    </rPh>
    <rPh sb="15" eb="16">
      <t>カズ</t>
    </rPh>
    <phoneticPr fontId="3"/>
  </si>
  <si>
    <t>前年度の利用者の平均</t>
    <rPh sb="0" eb="3">
      <t>ゼンネンド</t>
    </rPh>
    <rPh sb="4" eb="7">
      <t>リヨウシャ</t>
    </rPh>
    <rPh sb="8" eb="10">
      <t>ヘイキン</t>
    </rPh>
    <phoneticPr fontId="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</si>
  <si>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</si>
  <si>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3"/>
  </si>
  <si>
    <t>夜勤職員加配加算に関する届出書</t>
    <rPh sb="0" eb="2">
      <t>ヤキン</t>
    </rPh>
    <rPh sb="2" eb="4">
      <t>ショクイン</t>
    </rPh>
    <rPh sb="4" eb="6">
      <t>カハイ</t>
    </rPh>
    <rPh sb="6" eb="8">
      <t>カサン</t>
    </rPh>
    <rPh sb="9" eb="10">
      <t>カン</t>
    </rPh>
    <rPh sb="12" eb="14">
      <t>トドケデ</t>
    </rPh>
    <rPh sb="14" eb="15">
      <t>ショ</t>
    </rPh>
    <phoneticPr fontId="3"/>
  </si>
  <si>
    <t>２　夜勤職員の加配状況</t>
    <rPh sb="2" eb="4">
      <t>ヤキン</t>
    </rPh>
    <rPh sb="4" eb="6">
      <t>ショクイン</t>
    </rPh>
    <rPh sb="7" eb="9">
      <t>カハイ</t>
    </rPh>
    <rPh sb="9" eb="11">
      <t>ジョウキョウ</t>
    </rPh>
    <phoneticPr fontId="3"/>
  </si>
  <si>
    <t>住居の名称</t>
    <rPh sb="0" eb="2">
      <t>ジュウキョ</t>
    </rPh>
    <rPh sb="3" eb="5">
      <t>メイショウ</t>
    </rPh>
    <phoneticPr fontId="3"/>
  </si>
  <si>
    <t>利用者の数</t>
    <rPh sb="0" eb="3">
      <t>リヨウシャ</t>
    </rPh>
    <rPh sb="4" eb="5">
      <t>カズ</t>
    </rPh>
    <phoneticPr fontId="3"/>
  </si>
  <si>
    <t>夜勤者の加配</t>
    <rPh sb="0" eb="2">
      <t>ヤキン</t>
    </rPh>
    <rPh sb="2" eb="3">
      <t>シャ</t>
    </rPh>
    <rPh sb="4" eb="6">
      <t>カハイ</t>
    </rPh>
    <phoneticPr fontId="3"/>
  </si>
  <si>
    <t>有　・　無</t>
    <rPh sb="0" eb="1">
      <t>ア</t>
    </rPh>
    <rPh sb="4" eb="5">
      <t>ナ</t>
    </rPh>
    <phoneticPr fontId="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</si>
  <si>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3"/>
  </si>
  <si>
    <t>看護職員配置加算</t>
    <rPh sb="0" eb="2">
      <t>カンゴ</t>
    </rPh>
    <rPh sb="2" eb="4">
      <t>ショクイン</t>
    </rPh>
    <rPh sb="4" eb="6">
      <t>ハイチ</t>
    </rPh>
    <rPh sb="6" eb="8">
      <t>カサン</t>
    </rPh>
    <phoneticPr fontId="2"/>
  </si>
  <si>
    <t>○</t>
    <phoneticPr fontId="7"/>
  </si>
  <si>
    <t>夜勤職員加配加算</t>
    <rPh sb="0" eb="2">
      <t>ヤキン</t>
    </rPh>
    <rPh sb="2" eb="4">
      <t>ショクイン</t>
    </rPh>
    <rPh sb="4" eb="6">
      <t>カハイ</t>
    </rPh>
    <rPh sb="6" eb="8">
      <t>カサン</t>
    </rPh>
    <phoneticPr fontId="2"/>
  </si>
  <si>
    <t>精神障害者地域移行特別加算</t>
    <rPh sb="0" eb="2">
      <t>セイシン</t>
    </rPh>
    <rPh sb="2" eb="5">
      <t>ショウガイシャ</t>
    </rPh>
    <rPh sb="5" eb="7">
      <t>チイキ</t>
    </rPh>
    <rPh sb="7" eb="9">
      <t>イコウ</t>
    </rPh>
    <rPh sb="9" eb="11">
      <t>トクベツ</t>
    </rPh>
    <rPh sb="11" eb="13">
      <t>カサン</t>
    </rPh>
    <phoneticPr fontId="2"/>
  </si>
  <si>
    <t>強度行動障害者地域移行特別加算</t>
    <rPh sb="0" eb="2">
      <t>キョウド</t>
    </rPh>
    <rPh sb="2" eb="4">
      <t>コウドウ</t>
    </rPh>
    <rPh sb="4" eb="7">
      <t>ショウガイシャ</t>
    </rPh>
    <rPh sb="7" eb="9">
      <t>チイキ</t>
    </rPh>
    <rPh sb="9" eb="11">
      <t>イコウ</t>
    </rPh>
    <rPh sb="11" eb="13">
      <t>トクベツ</t>
    </rPh>
    <rPh sb="13" eb="15">
      <t>カサン</t>
    </rPh>
    <phoneticPr fontId="2"/>
  </si>
  <si>
    <t>※２</t>
  </si>
  <si>
    <t>○</t>
    <phoneticPr fontId="2"/>
  </si>
  <si>
    <t>別紙２９
（看護職員配置）</t>
    <rPh sb="0" eb="2">
      <t>ベッシ</t>
    </rPh>
    <rPh sb="6" eb="8">
      <t>カンゴ</t>
    </rPh>
    <rPh sb="8" eb="10">
      <t>ショクイン</t>
    </rPh>
    <rPh sb="10" eb="12">
      <t>ハイチ</t>
    </rPh>
    <phoneticPr fontId="3"/>
  </si>
  <si>
    <t>別紙３０
（夜勤職員加配）</t>
    <rPh sb="0" eb="2">
      <t>ベッシ</t>
    </rPh>
    <rPh sb="6" eb="8">
      <t>ヤキン</t>
    </rPh>
    <rPh sb="8" eb="10">
      <t>ショクイン</t>
    </rPh>
    <rPh sb="10" eb="12">
      <t>カハイ</t>
    </rPh>
    <phoneticPr fontId="3"/>
  </si>
  <si>
    <t>別紙３１
（精神障害者）</t>
    <rPh sb="0" eb="2">
      <t>ベッシ</t>
    </rPh>
    <rPh sb="6" eb="8">
      <t>セイシン</t>
    </rPh>
    <rPh sb="8" eb="11">
      <t>ショウガイシャ</t>
    </rPh>
    <phoneticPr fontId="3"/>
  </si>
  <si>
    <t>○</t>
    <phoneticPr fontId="7"/>
  </si>
  <si>
    <t>○</t>
    <phoneticPr fontId="2"/>
  </si>
  <si>
    <t>サービス管理責任者欠如</t>
    <rPh sb="4" eb="6">
      <t>カンリ</t>
    </rPh>
    <rPh sb="6" eb="8">
      <t>セキニン</t>
    </rPh>
    <rPh sb="8" eb="9">
      <t>シャ</t>
    </rPh>
    <rPh sb="9" eb="11">
      <t>ケツジョ</t>
    </rPh>
    <phoneticPr fontId="7"/>
  </si>
  <si>
    <t>　　１．一級地　２．二級地　３．三級地　４．四級地　５．五級地  　
　　６．六級地　７．七級地　２０．その他</t>
    <rPh sb="45" eb="46">
      <t>ナナ</t>
    </rPh>
    <rPh sb="46" eb="47">
      <t>キュウ</t>
    </rPh>
    <rPh sb="47" eb="48">
      <t>チ</t>
    </rPh>
    <phoneticPr fontId="3"/>
  </si>
  <si>
    <t>１．Ⅲ型(6:1)
２．Ⅳ型(10:1)
３．Ⅰ型(4:1)
４．Ⅱ型(5:1)
１１．日中支援Ⅰ型(3:1)
１２．日中支援Ⅱ型(4:1)
１３．日中支援Ⅲ型(5:1)</t>
    <rPh sb="44" eb="46">
      <t>ニッチュウ</t>
    </rPh>
    <rPh sb="46" eb="48">
      <t>シエン</t>
    </rPh>
    <rPh sb="49" eb="50">
      <t>ガタ</t>
    </rPh>
    <phoneticPr fontId="3"/>
  </si>
  <si>
    <t>１．介護サービス包括型　２．外部サービス利用型　３．日中サービス支援型</t>
    <rPh sb="26" eb="28">
      <t>ニッチュウ</t>
    </rPh>
    <rPh sb="32" eb="34">
      <t>シエン</t>
    </rPh>
    <rPh sb="34" eb="35">
      <t>ガタ</t>
    </rPh>
    <phoneticPr fontId="3"/>
  </si>
  <si>
    <t>　　１．なし　　２．Ⅰ　　３．Ⅱ　　４．Ⅲ　　５．Ⅰ・Ⅱ　　６．Ⅰ・Ⅲ　　
　　７．Ⅱ・Ⅲ　　８．Ⅰ・Ⅱ・Ⅲ</t>
    <phoneticPr fontId="3"/>
  </si>
  <si>
    <t>　１．なし　　２．あり</t>
  </si>
  <si>
    <t>福祉・介護職員等特定処遇改善加算対象</t>
    <rPh sb="16" eb="18">
      <t>タイショウ</t>
    </rPh>
    <phoneticPr fontId="3"/>
  </si>
  <si>
    <t>福祉・介護職員等特定処遇改善加算区分（※4）</t>
    <rPh sb="16" eb="18">
      <t>クブン</t>
    </rPh>
    <phoneticPr fontId="3"/>
  </si>
  <si>
    <t>　１．Ⅰ　　２．Ⅱ</t>
    <phoneticPr fontId="3"/>
  </si>
  <si>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3"/>
  </si>
  <si>
    <t>「人員配置区分」欄には、報酬算定上の区分を設定する。</t>
    <rPh sb="21" eb="23">
      <t>セッテイ</t>
    </rPh>
    <phoneticPr fontId="3"/>
  </si>
  <si>
    <t>「福祉・介護職員等特定処遇改善加算区分」欄は、福祉・介護職員等特定処遇改善加算対象が「２．あり」の場合に設定する。</t>
    <rPh sb="30" eb="31">
      <t>トウ</t>
    </rPh>
    <rPh sb="31" eb="33">
      <t>トクテイ</t>
    </rPh>
    <phoneticPr fontId="3"/>
  </si>
  <si>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</si>
  <si>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
  </si>
  <si>
    <t>「共生型サービス対象区分」欄が「２．該当」の場合に設定する。</t>
    <rPh sb="13" eb="14">
      <t>ラン</t>
    </rPh>
    <rPh sb="18" eb="20">
      <t>ガイトウ</t>
    </rPh>
    <rPh sb="22" eb="24">
      <t>バアイ</t>
    </rPh>
    <rPh sb="25" eb="27">
      <t>セッテイ</t>
    </rPh>
    <phoneticPr fontId="3"/>
  </si>
  <si>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</si>
  <si>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
  </si>
  <si>
    <t>金</t>
    <rPh sb="0" eb="1">
      <t>キン</t>
    </rPh>
    <phoneticPr fontId="2"/>
  </si>
  <si>
    <t>土</t>
    <rPh sb="0" eb="1">
      <t>ド</t>
    </rPh>
    <phoneticPr fontId="2"/>
  </si>
  <si>
    <t>福祉・介護職員等特定処遇改善加算</t>
    <phoneticPr fontId="2"/>
  </si>
  <si>
    <t>※２</t>
    <phoneticPr fontId="7"/>
  </si>
  <si>
    <t>○</t>
    <phoneticPr fontId="2"/>
  </si>
  <si>
    <t>別紙１０
（重度支援加算）</t>
    <rPh sb="0" eb="2">
      <t>ベッシ</t>
    </rPh>
    <rPh sb="6" eb="8">
      <t>ジュウド</t>
    </rPh>
    <rPh sb="8" eb="10">
      <t>シエン</t>
    </rPh>
    <rPh sb="10" eb="12">
      <t>カサン</t>
    </rPh>
    <phoneticPr fontId="2"/>
  </si>
  <si>
    <t>月</t>
    <rPh sb="0" eb="1">
      <t>ゲツ</t>
    </rPh>
    <phoneticPr fontId="2"/>
  </si>
  <si>
    <t>令和</t>
    <rPh sb="0" eb="2">
      <t>レイワ</t>
    </rPh>
    <phoneticPr fontId="3"/>
  </si>
  <si>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
  </si>
  <si>
    <t>医療的ケア対応支援体制</t>
    <rPh sb="9" eb="11">
      <t>タイセイ</t>
    </rPh>
    <phoneticPr fontId="2"/>
  </si>
  <si>
    <t>※１</t>
    <phoneticPr fontId="3"/>
  </si>
  <si>
    <t>※２</t>
    <phoneticPr fontId="3"/>
  </si>
  <si>
    <t>※３</t>
    <phoneticPr fontId="3"/>
  </si>
  <si>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3"/>
  </si>
  <si>
    <t>※４</t>
    <phoneticPr fontId="3"/>
  </si>
  <si>
    <t>事業所名</t>
    <phoneticPr fontId="3"/>
  </si>
  <si>
    <t>夜間支援体制の確保が必要な理由</t>
    <phoneticPr fontId="3"/>
  </si>
  <si>
    <t>共同生活住居名</t>
    <phoneticPr fontId="3"/>
  </si>
  <si>
    <t>夜間支援の対象者数（人）</t>
    <phoneticPr fontId="3"/>
  </si>
  <si>
    <t>当該住居で想定される夜間支援体制（夜勤・宿直）</t>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</si>
  <si>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</si>
  <si>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</si>
  <si>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</si>
  <si>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</si>
  <si>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</si>
  <si>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</si>
  <si>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3"/>
  </si>
  <si>
    <t>夜間支援従事者①</t>
    <phoneticPr fontId="3"/>
  </si>
  <si>
    <t>夜間支援従事者①</t>
    <phoneticPr fontId="3"/>
  </si>
  <si>
    <t>夜間支援従事者②</t>
    <phoneticPr fontId="3"/>
  </si>
  <si>
    <t>夜間支援従事者③</t>
    <phoneticPr fontId="3"/>
  </si>
  <si>
    <t>夜間支援従事者④</t>
    <phoneticPr fontId="3"/>
  </si>
  <si>
    <t>夜間支援従事者⑤</t>
    <phoneticPr fontId="3"/>
  </si>
  <si>
    <t>夜間支援従事者④</t>
    <phoneticPr fontId="3"/>
  </si>
  <si>
    <t>夜間支援従事者①</t>
    <phoneticPr fontId="3"/>
  </si>
  <si>
    <t>夜間における防災体制の内容
（契約内容等）</t>
    <phoneticPr fontId="3"/>
  </si>
  <si>
    <t>夜間支援等体制加算（Ⅳ）・（Ⅴ）・（Ⅵ）</t>
    <phoneticPr fontId="3"/>
  </si>
  <si>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
  </si>
  <si>
    <t>滞在時間</t>
    <rPh sb="0" eb="2">
      <t>タイザイ</t>
    </rPh>
    <rPh sb="2" eb="4">
      <t>ジカン</t>
    </rPh>
    <phoneticPr fontId="3"/>
  </si>
  <si>
    <t>滞在時間</t>
    <rPh sb="0" eb="4">
      <t>タイザイジカン</t>
    </rPh>
    <phoneticPr fontId="3"/>
  </si>
  <si>
    <t>夜間支援等体制加算の種類</t>
    <rPh sb="4" eb="5">
      <t>トウ</t>
    </rPh>
    <rPh sb="5" eb="7">
      <t>タイセイ</t>
    </rPh>
    <rPh sb="7" eb="9">
      <t>カサン</t>
    </rPh>
    <rPh sb="10" eb="12">
      <t>シュルイ</t>
    </rPh>
    <phoneticPr fontId="3"/>
  </si>
  <si>
    <t>夜間支援従事者⑥</t>
    <rPh sb="0" eb="7">
      <t>ヤカンシエンジュウジシャ</t>
    </rPh>
    <phoneticPr fontId="3"/>
  </si>
  <si>
    <t>夜間支援従事者⑦</t>
    <rPh sb="0" eb="7">
      <t>ヤカンシエンジュウジシャ</t>
    </rPh>
    <phoneticPr fontId="3"/>
  </si>
  <si>
    <t>夜間支援従事者が待機している場所</t>
    <rPh sb="0" eb="2">
      <t>ヤカン</t>
    </rPh>
    <rPh sb="2" eb="4">
      <t>シエン</t>
    </rPh>
    <rPh sb="4" eb="7">
      <t>ジュウジシャ</t>
    </rPh>
    <rPh sb="8" eb="10">
      <t>タイキ</t>
    </rPh>
    <rPh sb="14" eb="16">
      <t>バショ</t>
    </rPh>
    <phoneticPr fontId="3"/>
  </si>
  <si>
    <t>夜間支援従事者⑥</t>
    <rPh sb="0" eb="2">
      <t>ヤカン</t>
    </rPh>
    <rPh sb="2" eb="4">
      <t>シエン</t>
    </rPh>
    <rPh sb="4" eb="7">
      <t>ジュウジシャ</t>
    </rPh>
    <phoneticPr fontId="3"/>
  </si>
  <si>
    <t>夜間支援従事者⑦</t>
    <rPh sb="0" eb="2">
      <t>ヤカン</t>
    </rPh>
    <rPh sb="2" eb="4">
      <t>シエン</t>
    </rPh>
    <rPh sb="4" eb="7">
      <t>ジュウジシャ</t>
    </rPh>
    <phoneticPr fontId="3"/>
  </si>
  <si>
    <t>夜間支援体制を確保している夜間及び深夜の時間帯</t>
    <phoneticPr fontId="3"/>
  </si>
  <si>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</si>
  <si>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</si>
  <si>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</si>
  <si>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</si>
  <si>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</si>
  <si>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</si>
  <si>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
  </si>
  <si>
    <t>　　年　　月　　日</t>
    <phoneticPr fontId="3"/>
  </si>
  <si>
    <t>××××××</t>
    <phoneticPr fontId="3"/>
  </si>
  <si>
    <t>事業所名</t>
    <phoneticPr fontId="3"/>
  </si>
  <si>
    <t>○○事業所</t>
    <phoneticPr fontId="3"/>
  </si>
  <si>
    <t>△△県□□市◇◇×－×－×</t>
    <phoneticPr fontId="3"/>
  </si>
  <si>
    <t>△△県□□市◇◇×－×－×</t>
    <phoneticPr fontId="3"/>
  </si>
  <si>
    <t>××－××××－××××</t>
    <phoneticPr fontId="3"/>
  </si>
  <si>
    <t>××－××××－××××</t>
    <phoneticPr fontId="3"/>
  </si>
  <si>
    <t>◎◎　◎◎</t>
    <phoneticPr fontId="3"/>
  </si>
  <si>
    <t>夜間の排せつ支援等を必要とする利用者が入居しているため。</t>
    <phoneticPr fontId="3"/>
  </si>
  <si>
    <t>共同生活住居名</t>
    <phoneticPr fontId="3"/>
  </si>
  <si>
    <t>夜間支援の対象者数（人）</t>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</si>
  <si>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</si>
  <si>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</si>
  <si>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</si>
  <si>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</si>
  <si>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</si>
  <si>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</si>
  <si>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t>Aホーム</t>
    <phoneticPr fontId="3"/>
  </si>
  <si>
    <t>Aホーム</t>
    <phoneticPr fontId="3"/>
  </si>
  <si>
    <t>Bホーム</t>
    <phoneticPr fontId="3"/>
  </si>
  <si>
    <t>Cホーム</t>
    <phoneticPr fontId="3"/>
  </si>
  <si>
    <t>Dホーム</t>
    <phoneticPr fontId="3"/>
  </si>
  <si>
    <t>Eホーム</t>
    <phoneticPr fontId="3"/>
  </si>
  <si>
    <t>Eホーム</t>
    <phoneticPr fontId="3"/>
  </si>
  <si>
    <t>夜間支援従事者①</t>
    <phoneticPr fontId="3"/>
  </si>
  <si>
    <t>Aホーム</t>
    <phoneticPr fontId="3"/>
  </si>
  <si>
    <t>夜間支援従事者②</t>
    <phoneticPr fontId="3"/>
  </si>
  <si>
    <t>Bホーム</t>
    <phoneticPr fontId="3"/>
  </si>
  <si>
    <t>夜間支援従事者③</t>
    <phoneticPr fontId="3"/>
  </si>
  <si>
    <t>Cホーム</t>
    <phoneticPr fontId="3"/>
  </si>
  <si>
    <t>夜間支援従事者④</t>
    <phoneticPr fontId="3"/>
  </si>
  <si>
    <t>Dホーム</t>
    <phoneticPr fontId="3"/>
  </si>
  <si>
    <t>夜間支援従事者⑤</t>
    <phoneticPr fontId="3"/>
  </si>
  <si>
    <t>Eホーム</t>
    <phoneticPr fontId="3"/>
  </si>
  <si>
    <t>－</t>
    <phoneticPr fontId="3"/>
  </si>
  <si>
    <t>－</t>
    <phoneticPr fontId="3"/>
  </si>
  <si>
    <t>徒歩10分</t>
    <phoneticPr fontId="3"/>
  </si>
  <si>
    <t>夜間支援従事者⑤</t>
    <phoneticPr fontId="3"/>
  </si>
  <si>
    <t>夜間支援従事者①</t>
    <phoneticPr fontId="3"/>
  </si>
  <si>
    <t>夜間支援従事者③</t>
    <phoneticPr fontId="3"/>
  </si>
  <si>
    <t>携帯電話</t>
    <phoneticPr fontId="3"/>
  </si>
  <si>
    <t>22:00～6:00</t>
    <phoneticPr fontId="3"/>
  </si>
  <si>
    <t>Fホーム</t>
    <phoneticPr fontId="3"/>
  </si>
  <si>
    <t>Gホーム</t>
    <phoneticPr fontId="3"/>
  </si>
  <si>
    <t>Hホーム</t>
    <phoneticPr fontId="3"/>
  </si>
  <si>
    <t>夜間における防災体制の内容
（契約内容等）</t>
    <phoneticPr fontId="3"/>
  </si>
  <si>
    <t>　警備会社（◆◆会社）と警備の委託契約を締結。（契約書の写しは別添のとおり。）</t>
    <phoneticPr fontId="3"/>
  </si>
  <si>
    <t>同左</t>
    <rPh sb="0" eb="1">
      <t>ドウ</t>
    </rPh>
    <rPh sb="1" eb="2">
      <t>ヒダリ</t>
    </rPh>
    <phoneticPr fontId="3"/>
  </si>
  <si>
    <t>　職員が携帯電話を身につけ、連絡体制を確保するとともに、緊急連絡先を住居内に掲示している。</t>
    <phoneticPr fontId="3"/>
  </si>
  <si>
    <t>夜間支援等体制加算（Ⅳ）・（Ⅴ）・（Ⅵ）</t>
    <phoneticPr fontId="3"/>
  </si>
  <si>
    <t>Bホーム</t>
    <phoneticPr fontId="3"/>
  </si>
  <si>
    <t>22:00～23:00</t>
    <phoneticPr fontId="3"/>
  </si>
  <si>
    <t>Cホーム</t>
    <phoneticPr fontId="3"/>
  </si>
  <si>
    <t>1:00～3:00</t>
    <phoneticPr fontId="3"/>
  </si>
  <si>
    <t>夜勤（Ⅳ）</t>
    <rPh sb="0" eb="2">
      <t>ヤキン</t>
    </rPh>
    <phoneticPr fontId="3"/>
  </si>
  <si>
    <t>4:00～5:00</t>
    <phoneticPr fontId="3"/>
  </si>
  <si>
    <t>23:00～2:00</t>
    <phoneticPr fontId="3"/>
  </si>
  <si>
    <t>夜勤（Ⅴ）</t>
    <rPh sb="0" eb="2">
      <t>ヤキン</t>
    </rPh>
    <phoneticPr fontId="3"/>
  </si>
  <si>
    <t>夜間支援体制を確保している夜間及び深夜の時間帯</t>
    <phoneticPr fontId="3"/>
  </si>
  <si>
    <t>22:00～6:00</t>
    <phoneticPr fontId="3"/>
  </si>
  <si>
    <t>　　年　　月　　日</t>
    <phoneticPr fontId="3"/>
  </si>
  <si>
    <t>××××××</t>
    <phoneticPr fontId="3"/>
  </si>
  <si>
    <t>○○事業所</t>
    <phoneticPr fontId="3"/>
  </si>
  <si>
    <t>◎◎　◎◎</t>
    <phoneticPr fontId="3"/>
  </si>
  <si>
    <t>××－××××－××××</t>
    <phoneticPr fontId="3"/>
  </si>
  <si>
    <t>夜間支援体制の確保が必要な理由</t>
    <phoneticPr fontId="3"/>
  </si>
  <si>
    <t>夜間の排せつ支援等を必要とする利用者が入居しているため。</t>
    <phoneticPr fontId="3"/>
  </si>
  <si>
    <t>共同生活住居名</t>
    <phoneticPr fontId="3"/>
  </si>
  <si>
    <t>夜間支援の対象者数（人）</t>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</si>
  <si>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</si>
  <si>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</si>
  <si>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</si>
  <si>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t>Aホーム</t>
    <phoneticPr fontId="3"/>
  </si>
  <si>
    <t>Bホーム</t>
    <phoneticPr fontId="3"/>
  </si>
  <si>
    <t>Cホーム</t>
    <phoneticPr fontId="3"/>
  </si>
  <si>
    <t>夜間支援従事者①</t>
    <phoneticPr fontId="3"/>
  </si>
  <si>
    <t>夜間支援従事者③</t>
    <phoneticPr fontId="3"/>
  </si>
  <si>
    <t>Cホーム</t>
    <phoneticPr fontId="3"/>
  </si>
  <si>
    <t>夜間支援従事者④</t>
    <phoneticPr fontId="3"/>
  </si>
  <si>
    <t>夜間支援従事者⑤</t>
    <phoneticPr fontId="3"/>
  </si>
  <si>
    <t>夜間支援従事者②</t>
    <phoneticPr fontId="3"/>
  </si>
  <si>
    <t>夜間支援従事者③</t>
    <phoneticPr fontId="3"/>
  </si>
  <si>
    <t>－</t>
    <phoneticPr fontId="3"/>
  </si>
  <si>
    <t>夜間支援従事者④</t>
    <phoneticPr fontId="3"/>
  </si>
  <si>
    <t>徒歩10分</t>
    <phoneticPr fontId="3"/>
  </si>
  <si>
    <t>夜間支援従事者⑤</t>
    <phoneticPr fontId="3"/>
  </si>
  <si>
    <t>－</t>
    <phoneticPr fontId="3"/>
  </si>
  <si>
    <t>夜間支援従事者②</t>
    <phoneticPr fontId="3"/>
  </si>
  <si>
    <t>－</t>
    <phoneticPr fontId="3"/>
  </si>
  <si>
    <t>－</t>
    <phoneticPr fontId="3"/>
  </si>
  <si>
    <t>夜間支援従事者④</t>
    <phoneticPr fontId="3"/>
  </si>
  <si>
    <t>携帯電話</t>
    <phoneticPr fontId="3"/>
  </si>
  <si>
    <t>Fホーム</t>
    <phoneticPr fontId="3"/>
  </si>
  <si>
    <t>夜間における防災体制の内容
（契約内容等）</t>
    <phoneticPr fontId="3"/>
  </si>
  <si>
    <t>　警備会社（◆◆会社）と警備の委託契約を締結。（契約書の写しは別添のとおり。）</t>
    <phoneticPr fontId="3"/>
  </si>
  <si>
    <t>　職員が携帯電話を身につけ、連絡体制を確保するとともに、緊急連絡先を住居内に掲示している。</t>
    <phoneticPr fontId="3"/>
  </si>
  <si>
    <t>夜間支援等体制加算（Ⅳ）・（Ⅴ）・（Ⅵ）</t>
    <phoneticPr fontId="3"/>
  </si>
  <si>
    <t>22:00～23:00</t>
    <phoneticPr fontId="3"/>
  </si>
  <si>
    <t>Cホーム</t>
    <phoneticPr fontId="3"/>
  </si>
  <si>
    <t>1:00～3:00</t>
    <phoneticPr fontId="3"/>
  </si>
  <si>
    <t>Dホーム</t>
    <phoneticPr fontId="3"/>
  </si>
  <si>
    <t>4:00～5:00</t>
    <phoneticPr fontId="3"/>
  </si>
  <si>
    <t>23:00～2:00</t>
    <phoneticPr fontId="3"/>
  </si>
  <si>
    <t>Cホーム</t>
    <phoneticPr fontId="3"/>
  </si>
  <si>
    <t>Eホーム</t>
    <phoneticPr fontId="3"/>
  </si>
  <si>
    <t>22:00～6:00</t>
    <phoneticPr fontId="3"/>
  </si>
  <si>
    <t>23:00～2:00</t>
    <phoneticPr fontId="3"/>
  </si>
  <si>
    <t>　　年　　月　　日</t>
    <rPh sb="2" eb="3">
      <t>ネン</t>
    </rPh>
    <rPh sb="5" eb="6">
      <t>ガツ</t>
    </rPh>
    <rPh sb="8" eb="9">
      <t>ニチ</t>
    </rPh>
    <phoneticPr fontId="3"/>
  </si>
  <si>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3"/>
  </si>
  <si>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3"/>
  </si>
  <si>
    <t>強度行動障害支援者養成研修
（基礎研修）</t>
    <phoneticPr fontId="3"/>
  </si>
  <si>
    <t>生活支援員の数</t>
    <phoneticPr fontId="3"/>
  </si>
  <si>
    <t>医療連携体制加算（Ⅶ）に関する届出書</t>
    <phoneticPr fontId="3"/>
  </si>
  <si>
    <t>支援対象者</t>
    <rPh sb="0" eb="2">
      <t>シエン</t>
    </rPh>
    <rPh sb="2" eb="5">
      <t>タイショウシャ</t>
    </rPh>
    <phoneticPr fontId="3"/>
  </si>
  <si>
    <t>他事業所との併任</t>
    <phoneticPr fontId="3"/>
  </si>
  <si>
    <t>確保する看護師の数（人）</t>
    <rPh sb="0" eb="2">
      <t>カクホ</t>
    </rPh>
    <rPh sb="4" eb="7">
      <t>カンゴシ</t>
    </rPh>
    <rPh sb="8" eb="9">
      <t>カズ</t>
    </rPh>
    <rPh sb="10" eb="11">
      <t>ニン</t>
    </rPh>
    <phoneticPr fontId="3"/>
  </si>
  <si>
    <t>看護師に２４時間常時連絡できる体制を整備している。</t>
    <phoneticPr fontId="3"/>
  </si>
  <si>
    <t>重度化した場合の対応に係る指針を定め、入居の際に、入居者又はその家族等に対して、当該指針の内容を説明し、同意を得る体制を整備している。</t>
    <phoneticPr fontId="3"/>
  </si>
  <si>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3"/>
  </si>
  <si>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3"/>
  </si>
  <si>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3"/>
  </si>
  <si>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3"/>
  </si>
  <si>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3"/>
  </si>
  <si>
    <t>別紙３２
（強行地域移行）</t>
    <rPh sb="0" eb="2">
      <t>ベッシ</t>
    </rPh>
    <rPh sb="6" eb="8">
      <t>キョウコウ</t>
    </rPh>
    <rPh sb="7" eb="8">
      <t>コウ</t>
    </rPh>
    <rPh sb="8" eb="10">
      <t>チイキ</t>
    </rPh>
    <rPh sb="10" eb="12">
      <t>イコウ</t>
    </rPh>
    <phoneticPr fontId="3"/>
  </si>
  <si>
    <t>強度行動障害者体験利用加算</t>
    <rPh sb="0" eb="2">
      <t>キョウド</t>
    </rPh>
    <rPh sb="2" eb="4">
      <t>コウドウ</t>
    </rPh>
    <rPh sb="4" eb="7">
      <t>ショウガイシャ</t>
    </rPh>
    <rPh sb="7" eb="9">
      <t>タイケン</t>
    </rPh>
    <rPh sb="9" eb="11">
      <t>リヨウ</t>
    </rPh>
    <rPh sb="11" eb="13">
      <t>カサン</t>
    </rPh>
    <phoneticPr fontId="2"/>
  </si>
  <si>
    <t>医療的ケア対応支援加算</t>
    <rPh sb="0" eb="3">
      <t>イリョウテキ</t>
    </rPh>
    <rPh sb="5" eb="7">
      <t>タイオウ</t>
    </rPh>
    <rPh sb="7" eb="9">
      <t>シエン</t>
    </rPh>
    <rPh sb="9" eb="11">
      <t>カサン</t>
    </rPh>
    <phoneticPr fontId="2"/>
  </si>
  <si>
    <t>別紙３４
(医ケア)</t>
    <rPh sb="0" eb="2">
      <t>ベッシ</t>
    </rPh>
    <rPh sb="6" eb="7">
      <t>イ</t>
    </rPh>
    <phoneticPr fontId="2"/>
  </si>
  <si>
    <t>別紙３３
(強行体験)</t>
    <rPh sb="0" eb="2">
      <t>ベッシ</t>
    </rPh>
    <rPh sb="6" eb="8">
      <t>キョウコウ</t>
    </rPh>
    <rPh sb="8" eb="10">
      <t>タイケン</t>
    </rPh>
    <phoneticPr fontId="2"/>
  </si>
  <si>
    <t>別紙２７
（医療連携Ⅶ）</t>
    <rPh sb="0" eb="2">
      <t>ベッシ</t>
    </rPh>
    <rPh sb="6" eb="8">
      <t>イリョウ</t>
    </rPh>
    <rPh sb="8" eb="10">
      <t>レンケイ</t>
    </rPh>
    <phoneticPr fontId="3"/>
  </si>
  <si>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3"/>
  </si>
  <si>
    <t>　１．なし　　２．あり</t>
    <phoneticPr fontId="2"/>
  </si>
  <si>
    <t>　１．なし　　２．あり</t>
    <phoneticPr fontId="2"/>
  </si>
  <si>
    <t>　１．なし　　２．あり</t>
    <phoneticPr fontId="3"/>
  </si>
  <si>
    <t>１．なし　　２．Ⅳ　　３．Ⅴ　　４．Ⅵ　　５．Ⅳ・Ⅴ
６．Ⅳ・Ⅵ　　７．Ⅴ・Ⅵ　　８．Ⅳ・Ⅴ・Ⅵ</t>
    <phoneticPr fontId="2"/>
  </si>
  <si>
    <t>夜間支援等体制加算Ⅰ加配職員体制</t>
    <phoneticPr fontId="2"/>
  </si>
  <si>
    <t>　１．なし　　３．Ⅱ　　４．Ⅲ　　５．Ⅰ</t>
    <phoneticPr fontId="3"/>
  </si>
  <si>
    <t>福祉専門職員配置等</t>
    <phoneticPr fontId="3"/>
  </si>
  <si>
    <t>　１．なし　　２．あり</t>
    <phoneticPr fontId="3"/>
  </si>
  <si>
    <t>大規模住居（※9）</t>
    <rPh sb="0" eb="3">
      <t>ダイキボ</t>
    </rPh>
    <rPh sb="3" eb="5">
      <t>ジュウキョ</t>
    </rPh>
    <phoneticPr fontId="3"/>
  </si>
  <si>
    <t>医療連携体制加算（Ⅶ）</t>
    <rPh sb="0" eb="2">
      <t>イリョウ</t>
    </rPh>
    <rPh sb="2" eb="4">
      <t>レンケイ</t>
    </rPh>
    <rPh sb="4" eb="6">
      <t>タイセイ</t>
    </rPh>
    <rPh sb="6" eb="8">
      <t>カサン</t>
    </rPh>
    <phoneticPr fontId="3"/>
  </si>
  <si>
    <t>重度障害者支援職員配置（※10）</t>
    <phoneticPr fontId="3"/>
  </si>
  <si>
    <t>※５</t>
    <phoneticPr fontId="3"/>
  </si>
  <si>
    <t>※６</t>
    <phoneticPr fontId="3"/>
  </si>
  <si>
    <t>※７</t>
    <phoneticPr fontId="3"/>
  </si>
  <si>
    <t>※８</t>
    <phoneticPr fontId="3"/>
  </si>
  <si>
    <t xml:space="preserve">就労移行支援について、令和３年度報酬改定の基本報酬体系適用後の新規事業所及び指定を受けた日から2年を経過しない既存事業所の場合、「08:無し（経過措置対象）」を設定する。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phoneticPr fontId="3"/>
  </si>
  <si>
    <t>※９</t>
    <phoneticPr fontId="3"/>
  </si>
  <si>
    <t>※10</t>
    <phoneticPr fontId="3"/>
  </si>
  <si>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3"/>
  </si>
  <si>
    <t>　１．なし　　２．あり</t>
    <phoneticPr fontId="3"/>
  </si>
  <si>
    <t>GH用</t>
    <rPh sb="2" eb="3">
      <t>ヨウ</t>
    </rPh>
    <phoneticPr fontId="2"/>
  </si>
  <si>
    <t>（令和５年２月以降）</t>
    <rPh sb="1" eb="3">
      <t>レイワ</t>
    </rPh>
    <rPh sb="4" eb="5">
      <t>ネン</t>
    </rPh>
    <rPh sb="6" eb="7">
      <t>ガツ</t>
    </rPh>
    <rPh sb="7" eb="9">
      <t>イコウ</t>
    </rPh>
    <phoneticPr fontId="3"/>
  </si>
  <si>
    <t>滋 賀 県 知 事
三 日 月 大 造　様</t>
    <rPh sb="0" eb="1">
      <t>ジ</t>
    </rPh>
    <rPh sb="2" eb="3">
      <t>ガ</t>
    </rPh>
    <rPh sb="4" eb="5">
      <t>ケン</t>
    </rPh>
    <rPh sb="6" eb="7">
      <t>チ</t>
    </rPh>
    <rPh sb="8" eb="9">
      <t>コト</t>
    </rPh>
    <rPh sb="22" eb="23">
      <t>ミ</t>
    </rPh>
    <rPh sb="24" eb="25">
      <t>ヒ</t>
    </rPh>
    <rPh sb="26" eb="27">
      <t>ガツ</t>
    </rPh>
    <rPh sb="28" eb="29">
      <t>ダイ</t>
    </rPh>
    <rPh sb="30" eb="31">
      <t>ゾウ</t>
    </rPh>
    <rPh sb="32" eb="33">
      <t>サマ</t>
    </rPh>
    <phoneticPr fontId="3"/>
  </si>
  <si>
    <t>届出者</t>
    <rPh sb="0" eb="2">
      <t>トドケデ</t>
    </rPh>
    <rPh sb="2" eb="3">
      <t>シャ</t>
    </rPh>
    <phoneticPr fontId="3"/>
  </si>
  <si>
    <t>主たる事務所
の所在地</t>
    <rPh sb="0" eb="1">
      <t>シュ</t>
    </rPh>
    <rPh sb="3" eb="5">
      <t>ジム</t>
    </rPh>
    <rPh sb="5" eb="6">
      <t>ショ</t>
    </rPh>
    <rPh sb="8" eb="11">
      <t>ショザイチ</t>
    </rPh>
    <phoneticPr fontId="3"/>
  </si>
  <si>
    <t>：</t>
    <phoneticPr fontId="3"/>
  </si>
  <si>
    <t>：</t>
    <phoneticPr fontId="3"/>
  </si>
  <si>
    <t>名　　称</t>
    <rPh sb="0" eb="1">
      <t>ナ</t>
    </rPh>
    <rPh sb="3" eb="4">
      <t>ショウ</t>
    </rPh>
    <phoneticPr fontId="3"/>
  </si>
  <si>
    <t>：</t>
    <phoneticPr fontId="3"/>
  </si>
  <si>
    <t>：</t>
    <phoneticPr fontId="3"/>
  </si>
  <si>
    <t>問合せ先</t>
    <rPh sb="0" eb="2">
      <t>トイアワ</t>
    </rPh>
    <rPh sb="3" eb="4">
      <t>サキ</t>
    </rPh>
    <phoneticPr fontId="3"/>
  </si>
  <si>
    <t>担当者氏名</t>
    <rPh sb="0" eb="3">
      <t>タントウシャ</t>
    </rPh>
    <rPh sb="3" eb="5">
      <t>シメイ</t>
    </rPh>
    <phoneticPr fontId="3"/>
  </si>
  <si>
    <t>：</t>
    <phoneticPr fontId="3"/>
  </si>
  <si>
    <t>担当者連絡先</t>
    <rPh sb="0" eb="3">
      <t>タントウシャ</t>
    </rPh>
    <rPh sb="3" eb="5">
      <t>レンラク</t>
    </rPh>
    <rPh sb="5" eb="6">
      <t>サキ</t>
    </rPh>
    <phoneticPr fontId="3"/>
  </si>
  <si>
    <t>主たる事業所
（施設）の名称</t>
    <rPh sb="0" eb="1">
      <t>シュ</t>
    </rPh>
    <rPh sb="3" eb="6">
      <t>ジギョウショ</t>
    </rPh>
    <rPh sb="8" eb="10">
      <t>シセツ</t>
    </rPh>
    <rPh sb="12" eb="14">
      <t>メイショウ</t>
    </rPh>
    <phoneticPr fontId="3"/>
  </si>
  <si>
    <t>（ﾌﾘｶﾞﾅ）</t>
    <phoneticPr fontId="3"/>
  </si>
  <si>
    <t>事業所（施設）　　　の所在地</t>
    <rPh sb="0" eb="3">
      <t>ジギョウショ</t>
    </rPh>
    <rPh sb="4" eb="6">
      <t>シセツ</t>
    </rPh>
    <rPh sb="11" eb="14">
      <t>ショザイチ</t>
    </rPh>
    <phoneticPr fontId="3"/>
  </si>
  <si>
    <t>郵便番号（</t>
    <rPh sb="0" eb="4">
      <t>ユウビンバンゴウ</t>
    </rPh>
    <phoneticPr fontId="3"/>
  </si>
  <si>
    <t>）</t>
    <phoneticPr fontId="3"/>
  </si>
  <si>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
  </si>
  <si>
    <t>実施
事業</t>
    <rPh sb="0" eb="2">
      <t>ジッシ</t>
    </rPh>
    <rPh sb="3" eb="5">
      <t>ジギョウ</t>
    </rPh>
    <phoneticPr fontId="3"/>
  </si>
  <si>
    <t>変更内容</t>
    <rPh sb="0" eb="2">
      <t>ヘンコウ</t>
    </rPh>
    <rPh sb="2" eb="4">
      <t>ナイヨウ</t>
    </rPh>
    <phoneticPr fontId="3"/>
  </si>
  <si>
    <t>介　　　　護　　　　給　　　　付</t>
    <rPh sb="0" eb="1">
      <t>スケ</t>
    </rPh>
    <rPh sb="5" eb="6">
      <t>ユズル</t>
    </rPh>
    <rPh sb="10" eb="11">
      <t>キュウ</t>
    </rPh>
    <rPh sb="15" eb="16">
      <t>ヅケ</t>
    </rPh>
    <phoneticPr fontId="3"/>
  </si>
  <si>
    <t>令和</t>
    <rPh sb="0" eb="1">
      <t>レイ</t>
    </rPh>
    <rPh sb="1" eb="2">
      <t>ワ</t>
    </rPh>
    <phoneticPr fontId="3"/>
  </si>
  <si>
    <t>自立訓練（機能訓練）</t>
    <rPh sb="0" eb="2">
      <t>ジリツ</t>
    </rPh>
    <rPh sb="2" eb="4">
      <t>クンレン</t>
    </rPh>
    <rPh sb="5" eb="7">
      <t>キノウ</t>
    </rPh>
    <rPh sb="7" eb="9">
      <t>クンレン</t>
    </rPh>
    <phoneticPr fontId="3"/>
  </si>
  <si>
    <t>宿泊型自立訓練</t>
    <rPh sb="0" eb="3">
      <t>シュクハクガタ</t>
    </rPh>
    <rPh sb="3" eb="5">
      <t>ジリツ</t>
    </rPh>
    <rPh sb="5" eb="7">
      <t>クンレン</t>
    </rPh>
    <phoneticPr fontId="3"/>
  </si>
  <si>
    <t>自立訓練（生活訓練）</t>
    <rPh sb="0" eb="2">
      <t>ジリツ</t>
    </rPh>
    <rPh sb="2" eb="4">
      <t>クンレン</t>
    </rPh>
    <rPh sb="5" eb="7">
      <t>セイカツ</t>
    </rPh>
    <rPh sb="7" eb="9">
      <t>クンレン</t>
    </rPh>
    <phoneticPr fontId="3"/>
  </si>
  <si>
    <t>就労継続支援（Ａ型）</t>
    <rPh sb="0" eb="2">
      <t>シュウロウ</t>
    </rPh>
    <rPh sb="2" eb="4">
      <t>ケイゾク</t>
    </rPh>
    <rPh sb="4" eb="6">
      <t>シエン</t>
    </rPh>
    <rPh sb="8" eb="9">
      <t>カタ</t>
    </rPh>
    <phoneticPr fontId="3"/>
  </si>
  <si>
    <t>就労継続支援（Ｂ型）</t>
    <rPh sb="0" eb="2">
      <t>シュウロウ</t>
    </rPh>
    <rPh sb="2" eb="4">
      <t>ケイゾク</t>
    </rPh>
    <rPh sb="4" eb="6">
      <t>シエン</t>
    </rPh>
    <rPh sb="8" eb="9">
      <t>カタ</t>
    </rPh>
    <phoneticPr fontId="3"/>
  </si>
  <si>
    <t>就労定着支援</t>
    <rPh sb="0" eb="2">
      <t>シュウロウ</t>
    </rPh>
    <rPh sb="2" eb="4">
      <t>テイチャク</t>
    </rPh>
    <rPh sb="4" eb="6">
      <t>シエン</t>
    </rPh>
    <phoneticPr fontId="3"/>
  </si>
  <si>
    <t>自立生活援助</t>
    <rPh sb="0" eb="2">
      <t>ジリツ</t>
    </rPh>
    <rPh sb="2" eb="4">
      <t>セイカツ</t>
    </rPh>
    <rPh sb="4" eb="6">
      <t>エンジョ</t>
    </rPh>
    <phoneticPr fontId="3"/>
  </si>
  <si>
    <t>※次のページに、障害児関係、一般相談関係があります。</t>
    <rPh sb="1" eb="2">
      <t>ツギ</t>
    </rPh>
    <phoneticPr fontId="3"/>
  </si>
  <si>
    <t>地域相談支援
(地域移行支援）</t>
    <rPh sb="0" eb="2">
      <t>チイキ</t>
    </rPh>
    <rPh sb="2" eb="4">
      <t>ソウダン</t>
    </rPh>
    <rPh sb="4" eb="6">
      <t>シエン</t>
    </rPh>
    <rPh sb="8" eb="10">
      <t>チイキ</t>
    </rPh>
    <rPh sb="10" eb="12">
      <t>イコウ</t>
    </rPh>
    <rPh sb="12" eb="14">
      <t>シエン</t>
    </rPh>
    <phoneticPr fontId="3"/>
  </si>
  <si>
    <t>地域相談支援
(地域定着支援）</t>
    <rPh sb="0" eb="2">
      <t>チイキ</t>
    </rPh>
    <rPh sb="2" eb="4">
      <t>ソウダン</t>
    </rPh>
    <rPh sb="4" eb="6">
      <t>シエン</t>
    </rPh>
    <rPh sb="8" eb="10">
      <t>チイキ</t>
    </rPh>
    <rPh sb="10" eb="12">
      <t>テイチャク</t>
    </rPh>
    <rPh sb="12" eb="14">
      <t>シエン</t>
    </rPh>
    <phoneticPr fontId="3"/>
  </si>
  <si>
    <t>児童発達支援</t>
    <rPh sb="0" eb="2">
      <t>ジドウ</t>
    </rPh>
    <rPh sb="2" eb="4">
      <t>ハッタツ</t>
    </rPh>
    <rPh sb="4" eb="6">
      <t>シエン</t>
    </rPh>
    <phoneticPr fontId="3"/>
  </si>
  <si>
    <t>医療型児童発達支援</t>
    <rPh sb="0" eb="2">
      <t>イリョウ</t>
    </rPh>
    <rPh sb="2" eb="3">
      <t>ガタ</t>
    </rPh>
    <rPh sb="3" eb="5">
      <t>ジドウ</t>
    </rPh>
    <rPh sb="5" eb="7">
      <t>ハッタツ</t>
    </rPh>
    <rPh sb="7" eb="9">
      <t>シエン</t>
    </rPh>
    <phoneticPr fontId="3"/>
  </si>
  <si>
    <t>放課後等デイサービス</t>
    <rPh sb="0" eb="4">
      <t>ホウカゴトウ</t>
    </rPh>
    <phoneticPr fontId="3"/>
  </si>
  <si>
    <t>保育所等訪問支援</t>
    <rPh sb="0" eb="4">
      <t>ホイクジョトウ</t>
    </rPh>
    <rPh sb="4" eb="6">
      <t>ホウモン</t>
    </rPh>
    <rPh sb="6" eb="8">
      <t>シエン</t>
    </rPh>
    <phoneticPr fontId="3"/>
  </si>
  <si>
    <t>居宅訪問型児童発達支援</t>
    <rPh sb="0" eb="2">
      <t>キョタク</t>
    </rPh>
    <rPh sb="2" eb="4">
      <t>ホウモン</t>
    </rPh>
    <rPh sb="4" eb="5">
      <t>ガタ</t>
    </rPh>
    <rPh sb="5" eb="7">
      <t>ジドウ</t>
    </rPh>
    <rPh sb="7" eb="9">
      <t>ハッタツ</t>
    </rPh>
    <rPh sb="9" eb="11">
      <t>シエン</t>
    </rPh>
    <phoneticPr fontId="3"/>
  </si>
  <si>
    <t>福祉型障害児入所施設</t>
    <rPh sb="0" eb="3">
      <t>フクシガタ</t>
    </rPh>
    <rPh sb="3" eb="5">
      <t>ショウガイ</t>
    </rPh>
    <rPh sb="5" eb="6">
      <t>ジ</t>
    </rPh>
    <rPh sb="6" eb="8">
      <t>ニュウショ</t>
    </rPh>
    <rPh sb="8" eb="10">
      <t>シセツ</t>
    </rPh>
    <phoneticPr fontId="3"/>
  </si>
  <si>
    <t>医療型障害児入所施設</t>
    <rPh sb="0" eb="2">
      <t>イリョウ</t>
    </rPh>
    <rPh sb="2" eb="3">
      <t>ガタ</t>
    </rPh>
    <rPh sb="3" eb="5">
      <t>ショウガイ</t>
    </rPh>
    <rPh sb="5" eb="6">
      <t>ジ</t>
    </rPh>
    <rPh sb="6" eb="8">
      <t>ニュウショ</t>
    </rPh>
    <rPh sb="8" eb="10">
      <t>シセツ</t>
    </rPh>
    <phoneticPr fontId="3"/>
  </si>
  <si>
    <t>（記載例）</t>
    <rPh sb="1" eb="3">
      <t>キサイ</t>
    </rPh>
    <rPh sb="3" eb="4">
      <t>レイ</t>
    </rPh>
    <phoneticPr fontId="3"/>
  </si>
  <si>
    <t>2</t>
    <phoneticPr fontId="3"/>
  </si>
  <si>
    <t>1</t>
    <phoneticPr fontId="3"/>
  </si>
  <si>
    <t>×××</t>
  </si>
  <si>
    <t>：</t>
    <phoneticPr fontId="3"/>
  </si>
  <si>
    <t>×××</t>
    <phoneticPr fontId="3"/>
  </si>
  <si>
    <t>×××</t>
    <phoneticPr fontId="3"/>
  </si>
  <si>
    <t>2</t>
    <phoneticPr fontId="3"/>
  </si>
  <si>
    <t>5</t>
    <phoneticPr fontId="3"/>
  </si>
  <si>
    <t>0</t>
    <phoneticPr fontId="3"/>
  </si>
  <si>
    <t>0</t>
    <phoneticPr fontId="3"/>
  </si>
  <si>
    <t>0</t>
    <phoneticPr fontId="3"/>
  </si>
  <si>
    <t>0</t>
    <phoneticPr fontId="3"/>
  </si>
  <si>
    <t>△△△</t>
    <phoneticPr fontId="3"/>
  </si>
  <si>
    <t>△△△作業所</t>
    <rPh sb="3" eb="5">
      <t>サギョウ</t>
    </rPh>
    <rPh sb="5" eb="6">
      <t>ショ</t>
    </rPh>
    <phoneticPr fontId="3"/>
  </si>
  <si>
    <t>520-8577</t>
    <phoneticPr fontId="3"/>
  </si>
  <si>
    <t>）</t>
    <phoneticPr fontId="3"/>
  </si>
  <si>
    <t>滋賀県</t>
    <rPh sb="0" eb="3">
      <t>シガケン</t>
    </rPh>
    <phoneticPr fontId="3"/>
  </si>
  <si>
    <t>大津市</t>
    <rPh sb="0" eb="3">
      <t>オオツシ</t>
    </rPh>
    <phoneticPr fontId="3"/>
  </si>
  <si>
    <t>京町四丁目１－１</t>
    <rPh sb="0" eb="2">
      <t>キョウマチ</t>
    </rPh>
    <rPh sb="2" eb="5">
      <t>ヨンチョウメ</t>
    </rPh>
    <phoneticPr fontId="3"/>
  </si>
  <si>
    <t>（生活介護）
福祉専門職員配置等加算
Ⅲ　→　Ⅰの変更
（B型）
定員超過利用減算の算定</t>
    <rPh sb="1" eb="3">
      <t>セイカツ</t>
    </rPh>
    <rPh sb="3" eb="5">
      <t>カイゴ</t>
    </rPh>
    <rPh sb="7" eb="9">
      <t>フクシ</t>
    </rPh>
    <rPh sb="9" eb="12">
      <t>センモンショク</t>
    </rPh>
    <rPh sb="12" eb="13">
      <t>イン</t>
    </rPh>
    <rPh sb="13" eb="15">
      <t>ハイチ</t>
    </rPh>
    <rPh sb="15" eb="16">
      <t>トウ</t>
    </rPh>
    <rPh sb="16" eb="18">
      <t>カサン</t>
    </rPh>
    <rPh sb="26" eb="28">
      <t>ヘンコウ</t>
    </rPh>
    <rPh sb="32" eb="33">
      <t>ガタ</t>
    </rPh>
    <rPh sb="44" eb="46">
      <t>サンテイ</t>
    </rPh>
    <phoneticPr fontId="3"/>
  </si>
  <si>
    <t>変更</t>
  </si>
  <si>
    <t>届出書</t>
    <rPh sb="0" eb="3">
      <t>トドケデショ</t>
    </rPh>
    <phoneticPr fontId="3"/>
  </si>
  <si>
    <t>　年　月</t>
    <rPh sb="1" eb="2">
      <t>トシ</t>
    </rPh>
    <rPh sb="3" eb="4">
      <t>ツキ</t>
    </rPh>
    <phoneticPr fontId="7"/>
  </si>
  <si>
    <t>別紙6</t>
    <rPh sb="0" eb="2">
      <t>ベッシ</t>
    </rPh>
    <phoneticPr fontId="2"/>
  </si>
  <si>
    <t>別紙10</t>
    <rPh sb="0" eb="2">
      <t>ベッシ</t>
    </rPh>
    <phoneticPr fontId="2"/>
  </si>
  <si>
    <t>別紙24</t>
    <rPh sb="0" eb="2">
      <t>ベッシ</t>
    </rPh>
    <phoneticPr fontId="2"/>
  </si>
  <si>
    <t>　　年　　月　　日</t>
    <phoneticPr fontId="3"/>
  </si>
  <si>
    <t>別紙26</t>
    <rPh sb="0" eb="2">
      <t>ベッシ</t>
    </rPh>
    <phoneticPr fontId="7"/>
  </si>
  <si>
    <t>　　年　月　日</t>
    <rPh sb="2" eb="3">
      <t>ネン</t>
    </rPh>
    <rPh sb="4" eb="5">
      <t>ガツ</t>
    </rPh>
    <rPh sb="6" eb="7">
      <t>ニチ</t>
    </rPh>
    <phoneticPr fontId="3"/>
  </si>
  <si>
    <t>別紙27</t>
    <rPh sb="0" eb="2">
      <t>ベッシ</t>
    </rPh>
    <phoneticPr fontId="7"/>
  </si>
  <si>
    <t>　　年　　月　　日</t>
    <phoneticPr fontId="3"/>
  </si>
  <si>
    <t>別紙28</t>
    <rPh sb="0" eb="2">
      <t>ベッシ</t>
    </rPh>
    <phoneticPr fontId="7"/>
  </si>
  <si>
    <t>別紙30</t>
    <rPh sb="0" eb="2">
      <t>ベッシ</t>
    </rPh>
    <phoneticPr fontId="7"/>
  </si>
  <si>
    <t>別紙31</t>
    <rPh sb="0" eb="2">
      <t>ベッシ</t>
    </rPh>
    <phoneticPr fontId="7"/>
  </si>
  <si>
    <t>別紙32</t>
    <rPh sb="0" eb="2">
      <t>ベッシ</t>
    </rPh>
    <phoneticPr fontId="7"/>
  </si>
  <si>
    <t>別紙33</t>
    <rPh sb="0" eb="2">
      <t>ベッシ</t>
    </rPh>
    <phoneticPr fontId="7"/>
  </si>
  <si>
    <t>別紙34</t>
    <rPh sb="0" eb="2">
      <t>ベッシ</t>
    </rPh>
    <phoneticPr fontId="2"/>
  </si>
  <si>
    <t>別紙７の２</t>
    <rPh sb="0" eb="2">
      <t>ベッシ</t>
    </rPh>
    <phoneticPr fontId="2"/>
  </si>
  <si>
    <t>　　年　　月分</t>
    <rPh sb="2" eb="3">
      <t>トシ</t>
    </rPh>
    <rPh sb="5" eb="6">
      <t>ツキ</t>
    </rPh>
    <rPh sb="6" eb="7">
      <t>ブン</t>
    </rPh>
    <phoneticPr fontId="7"/>
  </si>
  <si>
    <t>サービス管理責任者</t>
    <rPh sb="4" eb="9">
      <t>カンリセキニンシャ</t>
    </rPh>
    <phoneticPr fontId="2"/>
  </si>
  <si>
    <t>世話人</t>
    <rPh sb="0" eb="2">
      <t>セワ</t>
    </rPh>
    <rPh sb="2" eb="3">
      <t>ニン</t>
    </rPh>
    <phoneticPr fontId="2"/>
  </si>
  <si>
    <t>生活支援員</t>
    <rPh sb="0" eb="2">
      <t>セイカツ</t>
    </rPh>
    <rPh sb="2" eb="4">
      <t>シエン</t>
    </rPh>
    <rPh sb="4" eb="5">
      <t>イン</t>
    </rPh>
    <phoneticPr fontId="2"/>
  </si>
  <si>
    <t>夜間支援従事者（夜勤）</t>
    <rPh sb="0" eb="2">
      <t>ヤカン</t>
    </rPh>
    <rPh sb="2" eb="4">
      <t>シエン</t>
    </rPh>
    <rPh sb="4" eb="7">
      <t>ジュウジシャ</t>
    </rPh>
    <rPh sb="8" eb="10">
      <t>ヤキン</t>
    </rPh>
    <phoneticPr fontId="2"/>
  </si>
  <si>
    <t>夜勤者換算数</t>
    <rPh sb="0" eb="2">
      <t>ヤキン</t>
    </rPh>
    <rPh sb="2" eb="3">
      <t>シャ</t>
    </rPh>
    <rPh sb="3" eb="5">
      <t>カンサン</t>
    </rPh>
    <rPh sb="5" eb="6">
      <t>スウ</t>
    </rPh>
    <phoneticPr fontId="7"/>
  </si>
  <si>
    <t>夜間支援従事者（夜勤）</t>
    <rPh sb="0" eb="2">
      <t>ヤカン</t>
    </rPh>
    <rPh sb="2" eb="4">
      <t>シエン</t>
    </rPh>
    <rPh sb="4" eb="7">
      <t>ジュウジシャ</t>
    </rPh>
    <rPh sb="8" eb="10">
      <t>ヤキン</t>
    </rPh>
    <phoneticPr fontId="7"/>
  </si>
  <si>
    <t>夜間及び深夜の時間帯</t>
    <rPh sb="0" eb="2">
      <t>ヤカン</t>
    </rPh>
    <rPh sb="2" eb="3">
      <t>オヨ</t>
    </rPh>
    <rPh sb="4" eb="6">
      <t>シンヤ</t>
    </rPh>
    <rPh sb="7" eb="10">
      <t>ジカンタイ</t>
    </rPh>
    <phoneticPr fontId="7"/>
  </si>
  <si>
    <t>開始</t>
    <rPh sb="0" eb="2">
      <t>カイシ</t>
    </rPh>
    <phoneticPr fontId="2"/>
  </si>
  <si>
    <r>
      <t>※共同生活援助</t>
    </r>
    <r>
      <rPr>
        <u/>
        <sz val="11"/>
        <rFont val="HGSｺﾞｼｯｸM"/>
        <family val="3"/>
        <charset val="128"/>
      </rPr>
      <t>事業所ごと</t>
    </r>
    <r>
      <rPr>
        <sz val="11"/>
        <rFont val="HGSｺﾞｼｯｸM"/>
        <family val="3"/>
        <charset val="128"/>
      </rPr>
      <t>に設定</t>
    </r>
    <rPh sb="1" eb="7">
      <t>キョウドウセイカツエンジョ</t>
    </rPh>
    <rPh sb="7" eb="9">
      <t>ジギョウ</t>
    </rPh>
    <rPh sb="9" eb="10">
      <t>ショ</t>
    </rPh>
    <rPh sb="13" eb="15">
      <t>セッテイ</t>
    </rPh>
    <phoneticPr fontId="2"/>
  </si>
  <si>
    <t>１週間に必要な夜勤時間数</t>
    <rPh sb="1" eb="3">
      <t>シュウカン</t>
    </rPh>
    <rPh sb="4" eb="6">
      <t>ヒツヨウ</t>
    </rPh>
    <rPh sb="7" eb="9">
      <t>ヤキン</t>
    </rPh>
    <rPh sb="9" eb="12">
      <t>ジカンスウ</t>
    </rPh>
    <phoneticPr fontId="7"/>
  </si>
  <si>
    <t>時間</t>
    <rPh sb="0" eb="2">
      <t>ジカン</t>
    </rPh>
    <phoneticPr fontId="2"/>
  </si>
  <si>
    <t>※白セルは手入力してください</t>
    <phoneticPr fontId="2"/>
  </si>
  <si>
    <t>管理者</t>
    <phoneticPr fontId="2"/>
  </si>
  <si>
    <t>夜間支援従事者（宿直）</t>
    <rPh sb="0" eb="2">
      <t>ヤカン</t>
    </rPh>
    <rPh sb="2" eb="4">
      <t>シエン</t>
    </rPh>
    <rPh sb="4" eb="7">
      <t>ジュウジシャ</t>
    </rPh>
    <rPh sb="8" eb="10">
      <t>シュクチョク</t>
    </rPh>
    <phoneticPr fontId="2"/>
  </si>
  <si>
    <t>夜間支援従事者（その他）</t>
    <rPh sb="0" eb="2">
      <t>ヤカン</t>
    </rPh>
    <rPh sb="2" eb="4">
      <t>シエン</t>
    </rPh>
    <rPh sb="4" eb="7">
      <t>ジュウジシャ</t>
    </rPh>
    <rPh sb="10" eb="11">
      <t>タ</t>
    </rPh>
    <phoneticPr fontId="2"/>
  </si>
  <si>
    <t>看護職員</t>
    <rPh sb="0" eb="3">
      <t>カンゴショク</t>
    </rPh>
    <rPh sb="3" eb="4">
      <t>イン</t>
    </rPh>
    <phoneticPr fontId="2"/>
  </si>
  <si>
    <t>その他（事務員等）</t>
    <rPh sb="2" eb="3">
      <t>タ</t>
    </rPh>
    <rPh sb="4" eb="7">
      <t>ジムイン</t>
    </rPh>
    <rPh sb="7" eb="8">
      <t>トウ</t>
    </rPh>
    <phoneticPr fontId="2"/>
  </si>
  <si>
    <t>終了</t>
    <rPh sb="0" eb="2">
      <t>シュウリョウ</t>
    </rPh>
    <phoneticPr fontId="2"/>
  </si>
  <si>
    <t>夜間支援等体制加算(Ⅰ～Ⅵ)</t>
    <rPh sb="0" eb="2">
      <t>ヤカン</t>
    </rPh>
    <rPh sb="2" eb="4">
      <t>シエン</t>
    </rPh>
    <rPh sb="4" eb="5">
      <t>トウ</t>
    </rPh>
    <rPh sb="5" eb="7">
      <t>タイセイ</t>
    </rPh>
    <rPh sb="7" eb="9">
      <t>カサン</t>
    </rPh>
    <phoneticPr fontId="3"/>
  </si>
  <si>
    <t>医療連携体制加算（Ⅶ）</t>
    <rPh sb="0" eb="2">
      <t>イリョウ</t>
    </rPh>
    <rPh sb="2" eb="4">
      <t>レンケイ</t>
    </rPh>
    <rPh sb="4" eb="6">
      <t>タイセイ</t>
    </rPh>
    <rPh sb="6" eb="8">
      <t>カサン</t>
    </rPh>
    <phoneticPr fontId="7"/>
  </si>
  <si>
    <t>改善報告書等</t>
    <rPh sb="0" eb="2">
      <t>カイゼン</t>
    </rPh>
    <rPh sb="2" eb="5">
      <t>ホウコクショ</t>
    </rPh>
    <rPh sb="5" eb="6">
      <t>トウ</t>
    </rPh>
    <phoneticPr fontId="2"/>
  </si>
  <si>
    <t>身体拘束廃止未実施減算</t>
    <rPh sb="9" eb="11">
      <t>ゲンサン</t>
    </rPh>
    <phoneticPr fontId="6"/>
  </si>
  <si>
    <t>虐待防止措置未実施減算</t>
    <rPh sb="0" eb="2">
      <t>ギャクタイ</t>
    </rPh>
    <rPh sb="2" eb="4">
      <t>ボウシ</t>
    </rPh>
    <rPh sb="4" eb="6">
      <t>ソチ</t>
    </rPh>
    <rPh sb="6" eb="7">
      <t>ミ</t>
    </rPh>
    <rPh sb="7" eb="9">
      <t>ジッシ</t>
    </rPh>
    <rPh sb="9" eb="11">
      <t>ゲンサン</t>
    </rPh>
    <phoneticPr fontId="6"/>
  </si>
  <si>
    <t>業務継続計画未策定減算</t>
    <rPh sb="9" eb="11">
      <t>ゲンサン</t>
    </rPh>
    <phoneticPr fontId="6"/>
  </si>
  <si>
    <t>情報公表未報告減算</t>
    <rPh sb="7" eb="9">
      <t>ゲンサン</t>
    </rPh>
    <phoneticPr fontId="6"/>
  </si>
  <si>
    <t>人員配置体制</t>
    <rPh sb="0" eb="2">
      <t>ジンイン</t>
    </rPh>
    <rPh sb="2" eb="4">
      <t>ハイチ</t>
    </rPh>
    <rPh sb="4" eb="6">
      <t>タイセイ</t>
    </rPh>
    <phoneticPr fontId="3"/>
  </si>
  <si>
    <t>ピアサポート実施加算</t>
    <rPh sb="6" eb="8">
      <t>ジッシ</t>
    </rPh>
    <rPh sb="8" eb="10">
      <t>カサン</t>
    </rPh>
    <phoneticPr fontId="2"/>
  </si>
  <si>
    <t>障害者支援施設等感染対策向上加算</t>
    <phoneticPr fontId="2"/>
  </si>
  <si>
    <t>高次脳機能障害者支援体制加算</t>
    <phoneticPr fontId="2"/>
  </si>
  <si>
    <t xml:space="preserve">別添算定シート
</t>
    <rPh sb="0" eb="2">
      <t>ベッテン</t>
    </rPh>
    <rPh sb="2" eb="4">
      <t>サンテイ</t>
    </rPh>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</si>
  <si>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
  </si>
  <si>
    <t>※１７</t>
    <phoneticPr fontId="3"/>
  </si>
  <si>
    <t>「常勤看護職員等配置（看護職員常勤換算員数）」欄は、小数点以下を切り捨てた人数を設定する。</t>
    <rPh sb="23" eb="24">
      <t>ラン</t>
    </rPh>
    <rPh sb="26" eb="27">
      <t>チイ</t>
    </rPh>
    <rPh sb="37" eb="39">
      <t>ニンズウ</t>
    </rPh>
    <rPh sb="40" eb="42">
      <t>セッテイ</t>
    </rPh>
    <phoneticPr fontId="2"/>
  </si>
  <si>
    <t>※１６</t>
    <phoneticPr fontId="3"/>
  </si>
  <si>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
  </si>
  <si>
    <t>※１５</t>
    <phoneticPr fontId="3"/>
  </si>
  <si>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
  </si>
  <si>
    <t>※１４</t>
    <phoneticPr fontId="3"/>
  </si>
  <si>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
  </si>
  <si>
    <t>※１３</t>
    <phoneticPr fontId="3"/>
  </si>
  <si>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
  </si>
  <si>
    <t>※１２</t>
    <phoneticPr fontId="3"/>
  </si>
  <si>
    <t>行動援護について、「特定事業所（経過措置）」欄は、特定事業所が「２．Ⅰ」、「３．Ⅱ」、「４．Ⅲ」、「５．Ⅳ」の場合に設定する。</t>
    <rPh sb="0" eb="2">
      <t>コウドウ</t>
    </rPh>
    <rPh sb="2" eb="4">
      <t>エンゴ</t>
    </rPh>
    <phoneticPr fontId="2"/>
  </si>
  <si>
    <t>居宅介護について、「特定事業所（経過措置）」欄は、特定事業所が「２．Ⅰ」、「４．Ⅲ」、「５．Ⅳ」の場合に設定する。</t>
    <rPh sb="0" eb="2">
      <t>キョタク</t>
    </rPh>
    <rPh sb="2" eb="4">
      <t>カイゴ</t>
    </rPh>
    <phoneticPr fontId="2"/>
  </si>
  <si>
    <t>※１１</t>
    <phoneticPr fontId="3"/>
  </si>
  <si>
    <t>※１０</t>
    <phoneticPr fontId="3"/>
  </si>
  <si>
    <t>　１．なし　　２．Ⅱ　　３．Ⅰ</t>
    <phoneticPr fontId="3"/>
  </si>
  <si>
    <t>情報公表未報告</t>
    <phoneticPr fontId="3"/>
  </si>
  <si>
    <t>虐待防止措置未実施</t>
    <rPh sb="0" eb="2">
      <t>ギャクタイ</t>
    </rPh>
    <rPh sb="2" eb="4">
      <t>ボウシ</t>
    </rPh>
    <rPh sb="4" eb="6">
      <t>ソチ</t>
    </rPh>
    <rPh sb="6" eb="7">
      <t>ミ</t>
    </rPh>
    <rPh sb="7" eb="9">
      <t>ジッシ</t>
    </rPh>
    <phoneticPr fontId="3"/>
  </si>
  <si>
    <t>居住支援連携体制</t>
    <phoneticPr fontId="2"/>
  </si>
  <si>
    <t>高次脳機能障害者支援体制</t>
    <rPh sb="0" eb="2">
      <t>コウジ</t>
    </rPh>
    <rPh sb="2" eb="3">
      <t>ノウ</t>
    </rPh>
    <rPh sb="3" eb="5">
      <t>キノウ</t>
    </rPh>
    <rPh sb="5" eb="8">
      <t>ショウガイシャ</t>
    </rPh>
    <rPh sb="8" eb="10">
      <t>シエン</t>
    </rPh>
    <rPh sb="10" eb="12">
      <t>タイセイ</t>
    </rPh>
    <phoneticPr fontId="2"/>
  </si>
  <si>
    <t>中核的人材配置体制</t>
    <rPh sb="7" eb="9">
      <t>タイセイ</t>
    </rPh>
    <phoneticPr fontId="2"/>
  </si>
  <si>
    <t>１．なし　　２．Ⅰ　　３．Ⅱ　　４．Ⅰ・Ⅱ</t>
    <phoneticPr fontId="2"/>
  </si>
  <si>
    <t>障害者支援施設等感染対策向上体制</t>
    <rPh sb="14" eb="16">
      <t>タイセイ</t>
    </rPh>
    <phoneticPr fontId="2"/>
  </si>
  <si>
    <t>　１．なし　　２．7.5:1　　３．12:1　　４．20:1　　５．30:1</t>
    <phoneticPr fontId="3"/>
  </si>
  <si>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</si>
  <si>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業務継続計画未策定</t>
    <phoneticPr fontId="3"/>
  </si>
  <si>
    <t>身体拘束廃止未実施</t>
    <phoneticPr fontId="3"/>
  </si>
  <si>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3"/>
  </si>
  <si>
    <t>　</t>
    <phoneticPr fontId="3"/>
  </si>
  <si>
    <r>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t>
    </r>
    <r>
      <rPr>
        <sz val="14"/>
        <color rgb="FFFF0000"/>
        <rFont val="ＭＳ Ｐゴシック"/>
        <family val="3"/>
        <charset val="128"/>
      </rPr>
      <t>報酬</t>
    </r>
    <r>
      <rPr>
        <sz val="14"/>
        <color theme="1"/>
        <rFont val="ＭＳ Ｐゴシック"/>
        <family val="3"/>
        <charset val="128"/>
      </rPr>
      <t>については、サービス種類毎または単位毎の利用定員に応じた報酬を算定する。
　生活介護・・・人員配置体制加算、常勤看護職員等配置加算、就労移行支援体制加算</t>
    </r>
    <r>
      <rPr>
        <sz val="14"/>
        <color rgb="FFFF0000"/>
        <rFont val="ＭＳ Ｐゴシック"/>
        <family val="3"/>
        <charset val="128"/>
      </rPr>
      <t>、生活介護サービス費（「（1）定員5人以下」、「（2）定員6人以上10人以下」の基本報酬）</t>
    </r>
    <r>
      <rPr>
        <sz val="14"/>
        <color theme="1"/>
        <rFont val="ＭＳ Ｐゴシック"/>
        <family val="3"/>
        <charset val="128"/>
      </rPr>
      <t xml:space="preserve">
　施設入所支援・・・夜勤職員配置体制加算</t>
    </r>
    <r>
      <rPr>
        <sz val="14"/>
        <color rgb="FFFF0000"/>
        <rFont val="ＭＳ Ｐゴシック"/>
        <family val="3"/>
        <charset val="128"/>
      </rPr>
      <t>、地域移行支援体制加算</t>
    </r>
    <r>
      <rPr>
        <sz val="14"/>
        <color theme="1"/>
        <rFont val="ＭＳ Ｐゴシック"/>
        <family val="3"/>
        <charset val="128"/>
      </rPr>
      <t xml:space="preserve">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t>
    </r>
    <r>
      <rPr>
        <sz val="14"/>
        <color rgb="FFFF0000"/>
        <rFont val="ＭＳ Ｐゴシック"/>
        <family val="3"/>
        <charset val="128"/>
      </rPr>
      <t>（生活介護において、主として重症心身障害児者を通わせる事業所の場合のみ、
　　　　　　　　　　　　　　　　　　　　　　　　　　　　　　　　　　　　　　　　 利用定員に応じて「12．5人以下」、または「13．6人以上10人以下」を設定する）。</t>
    </r>
    <r>
      <rPr>
        <sz val="14"/>
        <color theme="1"/>
        <rFont val="ＭＳ Ｐゴシック"/>
        <family val="3"/>
        <charset val="128"/>
      </rPr>
      <t xml:space="preserve">
　就労継続支援A型、就労継続支援B型・・・各サービス種類の利用定員。
なお、「定員区分」と「多機能型等定員区分（加算）」が同一の場合、「多機能型等定員区分（加算）」は設定しない。</t>
    </r>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3"/>
  </si>
  <si>
    <r>
      <t>就労移行支援について、令和</t>
    </r>
    <r>
      <rPr>
        <sz val="14"/>
        <color rgb="FFFF0000"/>
        <rFont val="ＭＳ Ｐゴシック"/>
        <family val="3"/>
        <charset val="128"/>
      </rPr>
      <t>６</t>
    </r>
    <r>
      <rPr>
        <sz val="14"/>
        <color theme="1"/>
        <rFont val="ＭＳ Ｐゴシック"/>
        <family val="3"/>
        <charset val="128"/>
      </rPr>
      <t xml:space="preserve">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3"/>
  </si>
  <si>
    <t>移行支援住居体制（自立生活支援加算（Ⅲ））</t>
    <phoneticPr fontId="2"/>
  </si>
  <si>
    <t>年　　月　　日</t>
    <rPh sb="0" eb="1">
      <t>ネン</t>
    </rPh>
    <rPh sb="3" eb="4">
      <t>ツキ</t>
    </rPh>
    <rPh sb="6" eb="7">
      <t>ヒ</t>
    </rPh>
    <phoneticPr fontId="96"/>
  </si>
  <si>
    <t>視覚・聴覚言語障害者支援体制加算（Ⅰ）に関する届出書</t>
    <phoneticPr fontId="96"/>
  </si>
  <si>
    <t>事業所の名称</t>
  </si>
  <si>
    <t>サービスの種類</t>
  </si>
  <si>
    <r>
      <t>多機能型の実施</t>
    </r>
    <r>
      <rPr>
        <sz val="8"/>
        <color rgb="FF000000"/>
        <rFont val="HGｺﾞｼｯｸM"/>
        <family val="3"/>
        <charset val="128"/>
      </rPr>
      <t>※1</t>
    </r>
    <phoneticPr fontId="96"/>
  </si>
  <si>
    <t>有　・　無</t>
  </si>
  <si>
    <r>
      <t>異動区分</t>
    </r>
    <r>
      <rPr>
        <sz val="8"/>
        <color rgb="FF000000"/>
        <rFont val="HGｺﾞｼｯｸM"/>
        <family val="3"/>
        <charset val="128"/>
      </rPr>
      <t>※2</t>
    </r>
    <phoneticPr fontId="96"/>
  </si>
  <si>
    <t>１　新規　　　　　２　変更　　　　　３　終了</t>
    <phoneticPr fontId="96"/>
  </si>
  <si>
    <t>１　利用者の状況</t>
  </si>
  <si>
    <t>当該事業所の前年度の平均実利用者数　(A)</t>
    <phoneticPr fontId="96"/>
  </si>
  <si>
    <t>人</t>
  </si>
  <si>
    <t>うち５０％　　　　　(B)＝ (A)×0.5</t>
    <phoneticPr fontId="96"/>
  </si>
  <si>
    <t>加算要件に該当する利用者の数 (C)＝(E)／(D)</t>
    <phoneticPr fontId="96"/>
  </si>
  <si>
    <t>(C)＞＝(B)</t>
    <phoneticPr fontId="96"/>
  </si>
  <si>
    <t>該当利用者の氏名</t>
  </si>
  <si>
    <t>手帳の種類</t>
  </si>
  <si>
    <t>手帳の等級</t>
  </si>
  <si>
    <t>前年度利用日数</t>
  </si>
  <si>
    <t>前年度の開所日数 (D)</t>
    <phoneticPr fontId="96"/>
  </si>
  <si>
    <t>日</t>
  </si>
  <si>
    <t>合　計 (E)</t>
    <phoneticPr fontId="96"/>
  </si>
  <si>
    <t>２　加配される従業者の状況</t>
  </si>
  <si>
    <t>利用者数 (A)　÷　40　＝ (F)</t>
    <phoneticPr fontId="96"/>
  </si>
  <si>
    <t>加配される従業者の数　(G)</t>
    <phoneticPr fontId="96"/>
  </si>
  <si>
    <t>(G)＞＝ (F)</t>
    <phoneticPr fontId="96"/>
  </si>
  <si>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</si>
  <si>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</si>
  <si>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</si>
  <si>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9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</si>
  <si>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9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</si>
  <si>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96"/>
  </si>
  <si>
    <t>※１：多機能型事業所等については、当該多機能型事業所全体で、加算要件の利用者数や配置割合の計算を行
　　　うこと。</t>
    <phoneticPr fontId="96"/>
  </si>
  <si>
    <t>※２：「異動区分」欄において「４　終了」の場合は、１利用者の状況、２加配される従業者の状況の記載は
　　　不要とする。</t>
    <phoneticPr fontId="96"/>
  </si>
  <si>
    <t>　　　</t>
    <phoneticPr fontId="96"/>
  </si>
  <si>
    <t>視覚・聴覚言語障害者支援体制加算（Ⅱ）に関する届出書</t>
    <phoneticPr fontId="96"/>
  </si>
  <si>
    <t>有・無</t>
    <phoneticPr fontId="96"/>
  </si>
  <si>
    <t>うち３０％　　　　　(B)＝ (A)×0.3</t>
    <phoneticPr fontId="96"/>
  </si>
  <si>
    <t>利用者数 (A)　÷　50　＝ (F)</t>
    <phoneticPr fontId="96"/>
  </si>
  <si>
    <t>(G)＞＝(F)</t>
    <phoneticPr fontId="96"/>
  </si>
  <si>
    <t>年　　月　　日</t>
    <rPh sb="0" eb="1">
      <t>ネン</t>
    </rPh>
    <rPh sb="3" eb="4">
      <t>ツキ</t>
    </rPh>
    <rPh sb="6" eb="7">
      <t>ヒ</t>
    </rPh>
    <phoneticPr fontId="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</si>
  <si>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</si>
  <si>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3"/>
  </si>
  <si>
    <t>１　新規　　　　２　変更　　　　３　終了</t>
    <phoneticPr fontId="2"/>
  </si>
  <si>
    <t>氏名</t>
    <rPh sb="0" eb="2">
      <t>シメイ</t>
    </rPh>
    <phoneticPr fontId="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</si>
  <si>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
  </si>
  <si>
    <t>強度行動障害支援者養成研修（実践研修）</t>
    <rPh sb="14" eb="16">
      <t>ジッセン</t>
    </rPh>
    <phoneticPr fontId="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</si>
  <si>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
  </si>
  <si>
    <t>喀痰吸引等研修（第３号）</t>
    <rPh sb="0" eb="2">
      <t>カクタン</t>
    </rPh>
    <rPh sb="2" eb="4">
      <t>キュウイン</t>
    </rPh>
    <rPh sb="4" eb="5">
      <t>トウ</t>
    </rPh>
    <rPh sb="5" eb="7">
      <t>ケンシュウ</t>
    </rPh>
    <rPh sb="8" eb="9">
      <t>ダイ</t>
    </rPh>
    <rPh sb="10" eb="11">
      <t>ゴウ</t>
    </rPh>
    <phoneticPr fontId="3"/>
  </si>
  <si>
    <t>中核的人材養成研修修了者　配置</t>
    <phoneticPr fontId="2"/>
  </si>
  <si>
    <t>（　　あり　　・　　なし　　）</t>
    <phoneticPr fontId="2"/>
  </si>
  <si>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3"/>
  </si>
  <si>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3"/>
  </si>
  <si>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</si>
  <si>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</si>
  <si>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3"/>
  </si>
  <si>
    <t>別紙７の１</t>
    <rPh sb="0" eb="2">
      <t>ベッシ</t>
    </rPh>
    <phoneticPr fontId="2"/>
  </si>
  <si>
    <r>
      <t>　　</t>
    </r>
    <r>
      <rPr>
        <sz val="12"/>
        <color rgb="FFFF0000"/>
        <rFont val="HGｺﾞｼｯｸM"/>
        <family val="3"/>
        <charset val="128"/>
      </rPr>
      <t>　</t>
    </r>
    <r>
      <rPr>
        <sz val="12"/>
        <rFont val="HGｺﾞｼｯｸM"/>
        <family val="3"/>
        <charset val="128"/>
      </rPr>
      <t>年　　　月　　　日</t>
    </r>
    <phoneticPr fontId="3"/>
  </si>
  <si>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
  </si>
  <si>
    <t>異動区分</t>
    <rPh sb="0" eb="1">
      <t>イ</t>
    </rPh>
    <rPh sb="1" eb="2">
      <t>ドウ</t>
    </rPh>
    <rPh sb="2" eb="3">
      <t>ク</t>
    </rPh>
    <rPh sb="3" eb="4">
      <t>ブン</t>
    </rPh>
    <phoneticPr fontId="3"/>
  </si>
  <si>
    <t>１　新規　　　２　継続　　　３　変更　　　４　終了</t>
    <rPh sb="2" eb="4">
      <t>シンキ</t>
    </rPh>
    <rPh sb="9" eb="11">
      <t>ケイゾク</t>
    </rPh>
    <rPh sb="16" eb="18">
      <t>ヘンコウ</t>
    </rPh>
    <rPh sb="23" eb="25">
      <t>シュウリョウ</t>
    </rPh>
    <phoneticPr fontId="3"/>
  </si>
  <si>
    <t>サービスの種類
算定する加算の区分</t>
    <rPh sb="5" eb="7">
      <t>シュルイ</t>
    </rPh>
    <rPh sb="8" eb="10">
      <t>サンテイ</t>
    </rPh>
    <rPh sb="12" eb="14">
      <t>カサン</t>
    </rPh>
    <rPh sb="15" eb="17">
      <t>クブン</t>
    </rPh>
    <phoneticPr fontId="3"/>
  </si>
  <si>
    <t>１　生活介護</t>
    <rPh sb="4" eb="6">
      <t>カイゴ</t>
    </rPh>
    <phoneticPr fontId="3"/>
  </si>
  <si>
    <t>常勤看護職員等配置加算</t>
    <phoneticPr fontId="3"/>
  </si>
  <si>
    <t>２　短期入所</t>
    <rPh sb="2" eb="4">
      <t>タンキ</t>
    </rPh>
    <rPh sb="4" eb="6">
      <t>ニュウショ</t>
    </rPh>
    <phoneticPr fontId="3"/>
  </si>
  <si>
    <t>常勤看護職員等配置加算</t>
    <rPh sb="0" eb="2">
      <t>ジョウキン</t>
    </rPh>
    <rPh sb="2" eb="4">
      <t>カンゴ</t>
    </rPh>
    <rPh sb="4" eb="6">
      <t>ショクイン</t>
    </rPh>
    <rPh sb="6" eb="7">
      <t>トウ</t>
    </rPh>
    <rPh sb="7" eb="9">
      <t>ハイチ</t>
    </rPh>
    <rPh sb="9" eb="11">
      <t>カサン</t>
    </rPh>
    <phoneticPr fontId="3"/>
  </si>
  <si>
    <t>３　生活訓練</t>
    <rPh sb="2" eb="4">
      <t>セイカツ</t>
    </rPh>
    <rPh sb="4" eb="6">
      <t>クンレン</t>
    </rPh>
    <phoneticPr fontId="3"/>
  </si>
  <si>
    <t>看護職員配置加算（Ⅰ）</t>
    <rPh sb="0" eb="2">
      <t>カンゴ</t>
    </rPh>
    <rPh sb="2" eb="4">
      <t>ショクイン</t>
    </rPh>
    <rPh sb="4" eb="6">
      <t>ハイチ</t>
    </rPh>
    <rPh sb="6" eb="8">
      <t>カサン</t>
    </rPh>
    <phoneticPr fontId="3"/>
  </si>
  <si>
    <t>４　宿泊型自立訓練</t>
    <phoneticPr fontId="3"/>
  </si>
  <si>
    <t>看護職員配置加算（Ⅱ）</t>
    <rPh sb="0" eb="2">
      <t>カンゴ</t>
    </rPh>
    <rPh sb="2" eb="4">
      <t>ショクイン</t>
    </rPh>
    <rPh sb="4" eb="6">
      <t>ハイチ</t>
    </rPh>
    <rPh sb="6" eb="8">
      <t>カサン</t>
    </rPh>
    <phoneticPr fontId="3"/>
  </si>
  <si>
    <t>５　共同生活援助</t>
    <rPh sb="2" eb="8">
      <t>キョウドウセイカツエンジョ</t>
    </rPh>
    <phoneticPr fontId="3"/>
  </si>
  <si>
    <t>看護職員配置加算</t>
    <rPh sb="0" eb="2">
      <t>カンゴ</t>
    </rPh>
    <rPh sb="2" eb="4">
      <t>ショクイン</t>
    </rPh>
    <rPh sb="4" eb="6">
      <t>ハイチ</t>
    </rPh>
    <rPh sb="6" eb="8">
      <t>カサン</t>
    </rPh>
    <phoneticPr fontId="3"/>
  </si>
  <si>
    <t>看護職員の配置状況
（常勤換算）</t>
    <rPh sb="0" eb="2">
      <t>カンゴ</t>
    </rPh>
    <rPh sb="2" eb="4">
      <t>ショクイン</t>
    </rPh>
    <rPh sb="5" eb="7">
      <t>ハイチ</t>
    </rPh>
    <rPh sb="7" eb="9">
      <t>ジョウキョウ</t>
    </rPh>
    <rPh sb="11" eb="13">
      <t>ジョウキン</t>
    </rPh>
    <rPh sb="13" eb="15">
      <t>カンザン</t>
    </rPh>
    <phoneticPr fontId="3"/>
  </si>
  <si>
    <t>保健師</t>
    <rPh sb="0" eb="3">
      <t>ホケンシ</t>
    </rPh>
    <phoneticPr fontId="3"/>
  </si>
  <si>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3"/>
  </si>
  <si>
    <t>該当
・
非該当</t>
    <rPh sb="0" eb="2">
      <t>ガイトウ</t>
    </rPh>
    <rPh sb="7" eb="10">
      <t>ヒガイトウ</t>
    </rPh>
    <phoneticPr fontId="3"/>
  </si>
  <si>
    <t>看護師</t>
    <rPh sb="0" eb="3">
      <t>カンゴシ</t>
    </rPh>
    <phoneticPr fontId="3"/>
  </si>
  <si>
    <t>准看護師</t>
    <rPh sb="0" eb="4">
      <t>ジュンカンゴシ</t>
    </rPh>
    <phoneticPr fontId="3"/>
  </si>
  <si>
    <t>看護職員の必要数
（共同生活援助のみ）</t>
    <rPh sb="0" eb="2">
      <t>カンゴ</t>
    </rPh>
    <rPh sb="2" eb="4">
      <t>ショクイン</t>
    </rPh>
    <rPh sb="5" eb="8">
      <t>ヒツヨウスウ</t>
    </rPh>
    <rPh sb="10" eb="16">
      <t>キョウドウセイカツエンジョ</t>
    </rPh>
    <phoneticPr fontId="3"/>
  </si>
  <si>
    <t>前年度の平均利用者数</t>
    <rPh sb="0" eb="3">
      <t>ゼンネンド</t>
    </rPh>
    <rPh sb="4" eb="10">
      <t>ヘイキンリヨウシャスウ</t>
    </rPh>
    <phoneticPr fontId="3"/>
  </si>
  <si>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3"/>
  </si>
  <si>
    <t>該当
・
非該当</t>
    <phoneticPr fontId="3"/>
  </si>
  <si>
    <t>利用者数を
20で除した数
（必要数）</t>
    <rPh sb="0" eb="2">
      <t>リヨウ</t>
    </rPh>
    <rPh sb="2" eb="3">
      <t>シャ</t>
    </rPh>
    <rPh sb="3" eb="4">
      <t>スウ</t>
    </rPh>
    <rPh sb="9" eb="10">
      <t>ジョ</t>
    </rPh>
    <rPh sb="12" eb="13">
      <t>スウ</t>
    </rPh>
    <rPh sb="15" eb="18">
      <t>ヒツヨウスウ</t>
    </rPh>
    <phoneticPr fontId="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</si>
  <si>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</si>
  <si>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</si>
  <si>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</si>
  <si>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
  </si>
  <si>
    <t>別紙29</t>
    <rPh sb="0" eb="2">
      <t>ベッシ</t>
    </rPh>
    <phoneticPr fontId="2"/>
  </si>
  <si>
    <t>　　年　　月　　日</t>
    <rPh sb="2" eb="3">
      <t>ネン</t>
    </rPh>
    <rPh sb="5" eb="6">
      <t>ツキ</t>
    </rPh>
    <rPh sb="8" eb="9">
      <t>ヒ</t>
    </rPh>
    <phoneticPr fontId="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</si>
  <si>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
  </si>
  <si>
    <t>１　新規　　　　　２　変更　　　　　３　終了</t>
    <rPh sb="2" eb="4">
      <t>シンキ</t>
    </rPh>
    <rPh sb="11" eb="13">
      <t>ヘンコウ</t>
    </rPh>
    <rPh sb="20" eb="22">
      <t>シュウリョウ</t>
    </rPh>
    <phoneticPr fontId="3"/>
  </si>
  <si>
    <t>１．人員配置体制の確認</t>
    <rPh sb="9" eb="11">
      <t>カクニン</t>
    </rPh>
    <phoneticPr fontId="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</si>
  <si>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</si>
  <si>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⑴</t>
    <phoneticPr fontId="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</si>
  <si>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3"/>
  </si>
  <si>
    <t>一人目</t>
    <rPh sb="0" eb="2">
      <t>ヒトリ</t>
    </rPh>
    <rPh sb="2" eb="3">
      <t>メ</t>
    </rPh>
    <phoneticPr fontId="2"/>
  </si>
  <si>
    <t>社会福祉士又は精神保健福祉士の資格要件の確認</t>
    <phoneticPr fontId="2"/>
  </si>
  <si>
    <t>有　・　無</t>
    <rPh sb="0" eb="1">
      <t>アリ</t>
    </rPh>
    <rPh sb="4" eb="5">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</si>
  <si>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</si>
  <si>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有（世話人・生活支援員）　
・　無</t>
    <rPh sb="0" eb="1">
      <t>アリ</t>
    </rPh>
    <rPh sb="2" eb="5">
      <t>セワニン</t>
    </rPh>
    <rPh sb="6" eb="11">
      <t>セイカツシエンイン</t>
    </rPh>
    <rPh sb="16" eb="17">
      <t>ナ</t>
    </rPh>
    <phoneticPr fontId="2"/>
  </si>
  <si>
    <t>二人目</t>
    <rPh sb="0" eb="2">
      <t>フタリ</t>
    </rPh>
    <rPh sb="2" eb="3">
      <t>メ</t>
    </rPh>
    <phoneticPr fontId="2"/>
  </si>
  <si>
    <t>⑵</t>
    <phoneticPr fontId="2"/>
  </si>
  <si>
    <t>配置割合　（別添にて確認）</t>
    <rPh sb="0" eb="2">
      <t>ハイチ</t>
    </rPh>
    <rPh sb="2" eb="4">
      <t>ワリアイ</t>
    </rPh>
    <rPh sb="6" eb="8">
      <t>ベッテン</t>
    </rPh>
    <rPh sb="10" eb="12">
      <t>カクニン</t>
    </rPh>
    <phoneticPr fontId="2"/>
  </si>
  <si>
    <t>配置割合の基準を満たす
確認の可否</t>
    <rPh sb="0" eb="4">
      <t>ハイチワリアイ</t>
    </rPh>
    <rPh sb="5" eb="7">
      <t>キジュン</t>
    </rPh>
    <rPh sb="8" eb="9">
      <t>ミ</t>
    </rPh>
    <rPh sb="12" eb="14">
      <t>カクニン</t>
    </rPh>
    <rPh sb="15" eb="17">
      <t>カヒ</t>
    </rPh>
    <phoneticPr fontId="2"/>
  </si>
  <si>
    <t>可　・　不可</t>
    <rPh sb="0" eb="1">
      <t>カ</t>
    </rPh>
    <rPh sb="4" eb="6">
      <t>フカ</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</si>
  <si>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</si>
  <si>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指定申請書　付表６の共同生活住居又は
サテライト型住居の番号及び名称</t>
    <rPh sb="16" eb="17">
      <t>マタ</t>
    </rPh>
    <rPh sb="24" eb="25">
      <t>ガタ</t>
    </rPh>
    <rPh sb="25" eb="27">
      <t>ジュウキョ</t>
    </rPh>
    <phoneticPr fontId="2"/>
  </si>
  <si>
    <t>定員</t>
    <rPh sb="0" eb="2">
      <t>テイイン</t>
    </rPh>
    <phoneticPr fontId="2"/>
  </si>
  <si>
    <t>入居者数</t>
    <rPh sb="0" eb="3">
      <t>ニュウキョシャ</t>
    </rPh>
    <rPh sb="3" eb="4">
      <t>スウ</t>
    </rPh>
    <phoneticPr fontId="2"/>
  </si>
  <si>
    <t>住居①</t>
    <rPh sb="0" eb="2">
      <t>ジュウキョ</t>
    </rPh>
    <phoneticPr fontId="2"/>
  </si>
  <si>
    <t>住居</t>
    <rPh sb="0" eb="2">
      <t>ジュウキョ</t>
    </rPh>
    <phoneticPr fontId="3"/>
  </si>
  <si>
    <t>サテライト①</t>
    <phoneticPr fontId="2"/>
  </si>
  <si>
    <t>サテライト②</t>
    <phoneticPr fontId="2"/>
  </si>
  <si>
    <t>合計</t>
    <rPh sb="0" eb="2">
      <t>ゴウケイ</t>
    </rPh>
    <phoneticPr fontId="2"/>
  </si>
  <si>
    <t>住居②</t>
    <rPh sb="0" eb="2">
      <t>ジュウキョ</t>
    </rPh>
    <phoneticPr fontId="2"/>
  </si>
  <si>
    <t>住居③</t>
    <rPh sb="0" eb="2">
      <t>ジュウキョ</t>
    </rPh>
    <phoneticPr fontId="2"/>
  </si>
  <si>
    <t>住居④</t>
    <rPh sb="0" eb="2">
      <t>ジュウキョ</t>
    </rPh>
    <phoneticPr fontId="2"/>
  </si>
  <si>
    <t>※添付書類：社会福祉士又は精神保健福祉士の資格証</t>
    <rPh sb="1" eb="3">
      <t>テンプ</t>
    </rPh>
    <rPh sb="3" eb="5">
      <t>ショルイ</t>
    </rPh>
    <rPh sb="21" eb="23">
      <t>シカク</t>
    </rPh>
    <rPh sb="23" eb="24">
      <t>ショウ</t>
    </rPh>
    <phoneticPr fontId="2"/>
  </si>
  <si>
    <t>別紙35</t>
    <rPh sb="0" eb="2">
      <t>ベッシ</t>
    </rPh>
    <phoneticPr fontId="2"/>
  </si>
  <si>
    <t>令和</t>
    <rPh sb="0" eb="2">
      <t>レイワ</t>
    </rPh>
    <phoneticPr fontId="124"/>
  </si>
  <si>
    <t>年</t>
    <rPh sb="0" eb="1">
      <t>ネン</t>
    </rPh>
    <phoneticPr fontId="124"/>
  </si>
  <si>
    <t>月</t>
    <rPh sb="0" eb="1">
      <t>ツキ</t>
    </rPh>
    <phoneticPr fontId="124"/>
  </si>
  <si>
    <t>日</t>
    <rPh sb="0" eb="1">
      <t>ニチ</t>
    </rPh>
    <phoneticPr fontId="124"/>
  </si>
  <si>
    <t>１　事業者名等</t>
    <rPh sb="2" eb="5">
      <t>ジギョウシャ</t>
    </rPh>
    <rPh sb="5" eb="6">
      <t>メイ</t>
    </rPh>
    <rPh sb="6" eb="7">
      <t>トウ</t>
    </rPh>
    <phoneticPr fontId="124"/>
  </si>
  <si>
    <t>２　事業所類型</t>
    <rPh sb="2" eb="5">
      <t>ジギョウショ</t>
    </rPh>
    <rPh sb="5" eb="7">
      <t>ルイケイ</t>
    </rPh>
    <phoneticPr fontId="124"/>
  </si>
  <si>
    <t>法人名</t>
    <rPh sb="0" eb="2">
      <t>ホウジン</t>
    </rPh>
    <rPh sb="2" eb="3">
      <t>メイ</t>
    </rPh>
    <phoneticPr fontId="124"/>
  </si>
  <si>
    <t>介護サービス包括型</t>
    <rPh sb="0" eb="2">
      <t>カイゴ</t>
    </rPh>
    <rPh sb="6" eb="8">
      <t>ホウカツ</t>
    </rPh>
    <rPh sb="8" eb="9">
      <t>ガタ</t>
    </rPh>
    <phoneticPr fontId="124"/>
  </si>
  <si>
    <t>事業所名</t>
    <rPh sb="0" eb="3">
      <t>ジギョウショ</t>
    </rPh>
    <rPh sb="3" eb="4">
      <t>メイ</t>
    </rPh>
    <phoneticPr fontId="124"/>
  </si>
  <si>
    <t>外部サービス利用型</t>
    <rPh sb="0" eb="2">
      <t>ガイブ</t>
    </rPh>
    <rPh sb="6" eb="9">
      <t>リヨウガタ</t>
    </rPh>
    <phoneticPr fontId="124"/>
  </si>
  <si>
    <t>事業所番号</t>
    <rPh sb="0" eb="3">
      <t>ジギョウショ</t>
    </rPh>
    <rPh sb="3" eb="5">
      <t>バンゴウ</t>
    </rPh>
    <phoneticPr fontId="124"/>
  </si>
  <si>
    <t>定員</t>
    <rPh sb="0" eb="2">
      <t>テイイン</t>
    </rPh>
    <phoneticPr fontId="124"/>
  </si>
  <si>
    <t>名</t>
    <rPh sb="0" eb="1">
      <t>メイ</t>
    </rPh>
    <phoneticPr fontId="124"/>
  </si>
  <si>
    <t>※１　該当する類型の欄のプルダウンで○を選択する</t>
    <phoneticPr fontId="3"/>
  </si>
  <si>
    <t>３　運営状況</t>
    <rPh sb="2" eb="4">
      <t>ウンエイ</t>
    </rPh>
    <rPh sb="4" eb="6">
      <t>ジョウキョウ</t>
    </rPh>
    <phoneticPr fontId="12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</si>
  <si>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4"/>
  </si>
  <si>
    <t>①新設又は増改築等の時点から６か月未満</t>
    <phoneticPr fontId="124"/>
  </si>
  <si>
    <t>区分１以下</t>
    <rPh sb="0" eb="2">
      <t>クブン</t>
    </rPh>
    <rPh sb="3" eb="5">
      <t>イカ</t>
    </rPh>
    <phoneticPr fontId="124"/>
  </si>
  <si>
    <t>区分４</t>
    <rPh sb="0" eb="2">
      <t>クブン</t>
    </rPh>
    <phoneticPr fontId="124"/>
  </si>
  <si>
    <t>②新設又は増改築等の時点から６か月以上１年未満</t>
    <phoneticPr fontId="124"/>
  </si>
  <si>
    <t>区分２</t>
    <rPh sb="0" eb="2">
      <t>クブン</t>
    </rPh>
    <phoneticPr fontId="124"/>
  </si>
  <si>
    <t>区分５</t>
    <rPh sb="0" eb="2">
      <t>クブン</t>
    </rPh>
    <phoneticPr fontId="124"/>
  </si>
  <si>
    <t>③新設又は増改築等の時点から１年以上</t>
    <rPh sb="8" eb="9">
      <t>トウ</t>
    </rPh>
    <phoneticPr fontId="124"/>
  </si>
  <si>
    <t>区分３</t>
    <rPh sb="0" eb="2">
      <t>クブン</t>
    </rPh>
    <phoneticPr fontId="124"/>
  </si>
  <si>
    <t>区分６</t>
    <rPh sb="0" eb="2">
      <t>クブン</t>
    </rPh>
    <phoneticPr fontId="124"/>
  </si>
  <si>
    <t>※２　該当する欄のプルダウンで○を選択する</t>
    <phoneticPr fontId="3"/>
  </si>
  <si>
    <t>合計</t>
    <rPh sb="0" eb="2">
      <t>ゴウケイ</t>
    </rPh>
    <phoneticPr fontId="124"/>
  </si>
  <si>
    <t>※３　①の場合は４のみ入力、②又は③の場合は５のみ入力すること</t>
    <phoneticPr fontId="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</si>
  <si>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4"/>
  </si>
  <si>
    <t>開所日数</t>
    <rPh sb="0" eb="2">
      <t>カイショ</t>
    </rPh>
    <rPh sb="2" eb="4">
      <t>ニッスウ</t>
    </rPh>
    <phoneticPr fontId="124"/>
  </si>
  <si>
    <t>延べ利用人数</t>
    <rPh sb="0" eb="1">
      <t>ノ</t>
    </rPh>
    <rPh sb="2" eb="4">
      <t>リヨウ</t>
    </rPh>
    <rPh sb="4" eb="6">
      <t>ニンズウ</t>
    </rPh>
    <phoneticPr fontId="124"/>
  </si>
  <si>
    <t>計</t>
    <rPh sb="0" eb="1">
      <t>ケイ</t>
    </rPh>
    <phoneticPr fontId="124"/>
  </si>
  <si>
    <t>４月</t>
    <rPh sb="1" eb="2">
      <t>ガツ</t>
    </rPh>
    <phoneticPr fontId="124"/>
  </si>
  <si>
    <t>５月</t>
    <rPh sb="1" eb="2">
      <t>ガツ</t>
    </rPh>
    <phoneticPr fontId="124"/>
  </si>
  <si>
    <t>６月</t>
    <rPh sb="1" eb="2">
      <t>ガツ</t>
    </rPh>
    <phoneticPr fontId="124"/>
  </si>
  <si>
    <t>７月</t>
    <rPh sb="1" eb="2">
      <t>ガツ</t>
    </rPh>
    <phoneticPr fontId="124"/>
  </si>
  <si>
    <t>８月</t>
    <rPh sb="1" eb="2">
      <t>ガツ</t>
    </rPh>
    <phoneticPr fontId="124"/>
  </si>
  <si>
    <t>９月</t>
    <rPh sb="1" eb="2">
      <t>ガツ</t>
    </rPh>
    <phoneticPr fontId="124"/>
  </si>
  <si>
    <t>10月</t>
    <rPh sb="2" eb="3">
      <t>ガツ</t>
    </rPh>
    <phoneticPr fontId="124"/>
  </si>
  <si>
    <t>11月</t>
    <rPh sb="2" eb="3">
      <t>ガツ</t>
    </rPh>
    <phoneticPr fontId="124"/>
  </si>
  <si>
    <t>12月</t>
    <rPh sb="2" eb="3">
      <t>ガツ</t>
    </rPh>
    <phoneticPr fontId="124"/>
  </si>
  <si>
    <t>１月</t>
    <rPh sb="1" eb="2">
      <t>ガツ</t>
    </rPh>
    <phoneticPr fontId="124"/>
  </si>
  <si>
    <t>２月</t>
    <rPh sb="1" eb="2">
      <t>ガツ</t>
    </rPh>
    <phoneticPr fontId="124"/>
  </si>
  <si>
    <t>３月</t>
    <rPh sb="1" eb="2">
      <t>ガツ</t>
    </rPh>
    <phoneticPr fontId="124"/>
  </si>
  <si>
    <t>平均利用者数</t>
    <rPh sb="0" eb="2">
      <t>ヘイキン</t>
    </rPh>
    <rPh sb="2" eb="4">
      <t>リヨウ</t>
    </rPh>
    <rPh sb="4" eb="5">
      <t>シャ</t>
    </rPh>
    <rPh sb="5" eb="6">
      <t>スウ</t>
    </rPh>
    <phoneticPr fontId="124"/>
  </si>
  <si>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2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</si>
  <si>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2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</si>
  <si>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2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</si>
  <si>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</si>
  <si>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4"/>
  </si>
  <si>
    <t>　　　で計算された必要配置数に基づいて人員を配置すること</t>
    <rPh sb="4" eb="6">
      <t>ケイサン</t>
    </rPh>
    <rPh sb="9" eb="11">
      <t>ヒツヨウ</t>
    </rPh>
    <rPh sb="11" eb="13">
      <t>ハイチ</t>
    </rPh>
    <rPh sb="13" eb="14">
      <t>スウ</t>
    </rPh>
    <rPh sb="15" eb="16">
      <t>モト</t>
    </rPh>
    <phoneticPr fontId="124"/>
  </si>
  <si>
    <t>６　必要なサービス管理責任者の人員配置</t>
    <rPh sb="2" eb="4">
      <t>ヒツヨウ</t>
    </rPh>
    <rPh sb="9" eb="14">
      <t>カンリセキニンシャ</t>
    </rPh>
    <rPh sb="15" eb="17">
      <t>ジンイン</t>
    </rPh>
    <rPh sb="17" eb="19">
      <t>ハイチ</t>
    </rPh>
    <phoneticPr fontId="3"/>
  </si>
  <si>
    <t>７　実際のサービス管理責任者の人員配置</t>
    <rPh sb="2" eb="4">
      <t>ジッサイ</t>
    </rPh>
    <rPh sb="9" eb="14">
      <t>カンリセキニンシャ</t>
    </rPh>
    <rPh sb="15" eb="17">
      <t>ジンイン</t>
    </rPh>
    <rPh sb="17" eb="19">
      <t>ハイチ</t>
    </rPh>
    <phoneticPr fontId="3"/>
  </si>
  <si>
    <t>人数</t>
    <rPh sb="0" eb="2">
      <t>ニンズウ</t>
    </rPh>
    <phoneticPr fontId="3"/>
  </si>
  <si>
    <t>サービス管理責任者</t>
    <rPh sb="4" eb="9">
      <t>カンリセキニンシャ</t>
    </rPh>
    <phoneticPr fontId="3"/>
  </si>
  <si>
    <t>８　移行支援住居におけるサービス管理責任者の配置要件の可否</t>
    <rPh sb="2" eb="8">
      <t>イコウシエンジュウキョ</t>
    </rPh>
    <rPh sb="27" eb="29">
      <t>カヒ</t>
    </rPh>
    <phoneticPr fontId="2"/>
  </si>
  <si>
    <t>別紙35</t>
    <rPh sb="0" eb="2">
      <t>ベッシ</t>
    </rPh>
    <phoneticPr fontId="3"/>
  </si>
  <si>
    <t>別紙35の記入参考</t>
    <rPh sb="0" eb="2">
      <t>ベッシ</t>
    </rPh>
    <rPh sb="5" eb="7">
      <t>キニュウ</t>
    </rPh>
    <rPh sb="7" eb="9">
      <t>サンコウ</t>
    </rPh>
    <phoneticPr fontId="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</si>
  <si>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
  </si>
  <si>
    <t>１　法人・事業所の名称</t>
    <rPh sb="2" eb="4">
      <t>ホウジン</t>
    </rPh>
    <rPh sb="5" eb="8">
      <t>ジギョウショ</t>
    </rPh>
    <rPh sb="9" eb="11">
      <t>メイショウ</t>
    </rPh>
    <phoneticPr fontId="3"/>
  </si>
  <si>
    <t>１　新規　　　　　　　　　２　変更　　　　　　　　　　３　終了</t>
    <rPh sb="2" eb="4">
      <t>シンキ</t>
    </rPh>
    <rPh sb="15" eb="17">
      <t>ヘンコウ</t>
    </rPh>
    <rPh sb="29" eb="31">
      <t>シュウリョウ</t>
    </rPh>
    <phoneticPr fontId="3"/>
  </si>
  <si>
    <t>３　サービス種別</t>
    <rPh sb="6" eb="8">
      <t>シュベツ</t>
    </rPh>
    <phoneticPr fontId="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</si>
  <si>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
  </si>
  <si>
    <t>４　申請する加算区分</t>
    <rPh sb="2" eb="4">
      <t>シンセイ</t>
    </rPh>
    <rPh sb="6" eb="8">
      <t>カサン</t>
    </rPh>
    <rPh sb="8" eb="10">
      <t>クブン</t>
    </rPh>
    <phoneticPr fontId="3"/>
  </si>
  <si>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3"/>
  </si>
  <si>
    <t>５　利用者数</t>
    <rPh sb="2" eb="5">
      <t>リヨウシャ</t>
    </rPh>
    <rPh sb="5" eb="6">
      <t>スウ</t>
    </rPh>
    <phoneticPr fontId="3"/>
  </si>
  <si>
    <t>前年度の利用者数の
平均値</t>
    <rPh sb="0" eb="3">
      <t>ゼンネンド</t>
    </rPh>
    <rPh sb="4" eb="7">
      <t>リヨウシャ</t>
    </rPh>
    <rPh sb="7" eb="8">
      <t>スウ</t>
    </rPh>
    <rPh sb="10" eb="12">
      <t>ヘイキン</t>
    </rPh>
    <rPh sb="12" eb="13">
      <t>チ</t>
    </rPh>
    <phoneticPr fontId="3"/>
  </si>
  <si>
    <t>※　新設の場合は推定値</t>
    <rPh sb="2" eb="4">
      <t>シンセツ</t>
    </rPh>
    <rPh sb="5" eb="7">
      <t>バアイ</t>
    </rPh>
    <rPh sb="8" eb="11">
      <t>スイテイチ</t>
    </rPh>
    <phoneticPr fontId="3"/>
  </si>
  <si>
    <t>６　人員体制</t>
    <rPh sb="2" eb="4">
      <t>ジンイン</t>
    </rPh>
    <rPh sb="4" eb="6">
      <t>タイセイ</t>
    </rPh>
    <phoneticPr fontId="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</si>
  <si>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
  </si>
  <si>
    <t>７　人員配置の状況</t>
    <rPh sb="2" eb="4">
      <t>ジンイン</t>
    </rPh>
    <rPh sb="4" eb="6">
      <t>ハイチ</t>
    </rPh>
    <rPh sb="7" eb="9">
      <t>ジョウキョウ</t>
    </rPh>
    <phoneticPr fontId="3"/>
  </si>
  <si>
    <t>○基準上置くべき従業者数</t>
    <phoneticPr fontId="2"/>
  </si>
  <si>
    <t>世話人</t>
    <rPh sb="0" eb="3">
      <t>セワニン</t>
    </rPh>
    <phoneticPr fontId="3"/>
  </si>
  <si>
    <t>生活支援員</t>
    <rPh sb="0" eb="2">
      <t>セイカツ</t>
    </rPh>
    <rPh sb="2" eb="5">
      <t>シエンイン</t>
    </rPh>
    <phoneticPr fontId="3"/>
  </si>
  <si>
    <t>合計（a）</t>
    <rPh sb="0" eb="2">
      <t>ゴウケイ</t>
    </rPh>
    <phoneticPr fontId="3"/>
  </si>
  <si>
    <t>人数</t>
    <rPh sb="0" eb="2">
      <t>ニンズウ</t>
    </rPh>
    <phoneticPr fontId="2"/>
  </si>
  <si>
    <t>勤務延べ
時間数</t>
    <rPh sb="0" eb="3">
      <t>キンムノ</t>
    </rPh>
    <rPh sb="5" eb="8">
      <t>ジカンスウ</t>
    </rPh>
    <phoneticPr fontId="2"/>
  </si>
  <si>
    <t>時間</t>
    <rPh sb="0" eb="2">
      <t>ジカン</t>
    </rPh>
    <phoneticPr fontId="3"/>
  </si>
  <si>
    <t>○人員配置体制加算の算定において必要な加配数</t>
    <rPh sb="16" eb="18">
      <t>ヒツヨウ</t>
    </rPh>
    <phoneticPr fontId="2"/>
  </si>
  <si>
    <t>世話人等（ｂ）</t>
    <rPh sb="0" eb="3">
      <t>セワニン</t>
    </rPh>
    <rPh sb="3" eb="4">
      <t>ナド</t>
    </rPh>
    <phoneticPr fontId="3"/>
  </si>
  <si>
    <t>調整数（c）</t>
    <rPh sb="0" eb="2">
      <t>チョウセイ</t>
    </rPh>
    <rPh sb="2" eb="3">
      <t>スウ</t>
    </rPh>
    <phoneticPr fontId="3"/>
  </si>
  <si>
    <t>○人員配置体制加算の算定において必要な特定従業者数の合計( a ＋ b ＋ c )</t>
    <rPh sb="16" eb="18">
      <t>ヒツヨウ</t>
    </rPh>
    <rPh sb="19" eb="24">
      <t>トクテイジュウギョウシャ</t>
    </rPh>
    <rPh sb="24" eb="25">
      <t>スウ</t>
    </rPh>
    <rPh sb="26" eb="28">
      <t>ゴウケイ</t>
    </rPh>
    <phoneticPr fontId="2"/>
  </si>
  <si>
    <t>世話人等</t>
    <rPh sb="0" eb="3">
      <t>セワニン</t>
    </rPh>
    <rPh sb="3" eb="4">
      <t>ナド</t>
    </rPh>
    <phoneticPr fontId="3"/>
  </si>
  <si>
    <t>○実際の特定従業者数</t>
    <rPh sb="1" eb="3">
      <t>ジッサイ</t>
    </rPh>
    <rPh sb="4" eb="6">
      <t>トクテイ</t>
    </rPh>
    <rPh sb="6" eb="9">
      <t>ジュウギョウシャ</t>
    </rPh>
    <rPh sb="9" eb="10">
      <t>スウ</t>
    </rPh>
    <phoneticPr fontId="2"/>
  </si>
  <si>
    <t>世話人等</t>
    <rPh sb="0" eb="3">
      <t>セワニン</t>
    </rPh>
    <rPh sb="3" eb="4">
      <t>トウ</t>
    </rPh>
    <phoneticPr fontId="3"/>
  </si>
  <si>
    <t>人員配置体制加算　算定の可否</t>
    <rPh sb="0" eb="2">
      <t>ジンイン</t>
    </rPh>
    <rPh sb="2" eb="4">
      <t>ハイチ</t>
    </rPh>
    <rPh sb="4" eb="6">
      <t>タイセイ</t>
    </rPh>
    <rPh sb="6" eb="8">
      <t>カサン</t>
    </rPh>
    <rPh sb="9" eb="11">
      <t>サンテイ</t>
    </rPh>
    <rPh sb="12" eb="14">
      <t>カヒ</t>
    </rPh>
    <phoneticPr fontId="3"/>
  </si>
  <si>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3"/>
  </si>
  <si>
    <t>法人・事業所名</t>
    <rPh sb="0" eb="2">
      <t>ホウジン</t>
    </rPh>
    <rPh sb="3" eb="6">
      <t>ジギョウショ</t>
    </rPh>
    <rPh sb="6" eb="7">
      <t>メイ</t>
    </rPh>
    <phoneticPr fontId="124"/>
  </si>
  <si>
    <t>１　サービス類型</t>
    <rPh sb="6" eb="8">
      <t>ルイケイ</t>
    </rPh>
    <phoneticPr fontId="3"/>
  </si>
  <si>
    <t>３　利用者数</t>
    <rPh sb="2" eb="5">
      <t>リヨウシャ</t>
    </rPh>
    <rPh sb="5" eb="6">
      <t>スウ</t>
    </rPh>
    <phoneticPr fontId="3"/>
  </si>
  <si>
    <t>介護サービス包括型事業所</t>
    <rPh sb="0" eb="2">
      <t>カイゴ</t>
    </rPh>
    <rPh sb="9" eb="11">
      <t>ジギョウ</t>
    </rPh>
    <rPh sb="11" eb="12">
      <t>ショ</t>
    </rPh>
    <phoneticPr fontId="3"/>
  </si>
  <si>
    <t>区分１以下</t>
    <rPh sb="0" eb="2">
      <t>クブン</t>
    </rPh>
    <rPh sb="3" eb="5">
      <t>イカ</t>
    </rPh>
    <phoneticPr fontId="3"/>
  </si>
  <si>
    <t>区分２</t>
    <rPh sb="0" eb="2">
      <t>クブン</t>
    </rPh>
    <phoneticPr fontId="3"/>
  </si>
  <si>
    <t>区分３</t>
    <rPh sb="0" eb="2">
      <t>クブン</t>
    </rPh>
    <phoneticPr fontId="3"/>
  </si>
  <si>
    <t>区分４</t>
    <rPh sb="0" eb="2">
      <t>クブン</t>
    </rPh>
    <phoneticPr fontId="3"/>
  </si>
  <si>
    <t>区分５</t>
    <rPh sb="0" eb="2">
      <t>クブン</t>
    </rPh>
    <phoneticPr fontId="3"/>
  </si>
  <si>
    <t>区分６</t>
    <rPh sb="0" eb="2">
      <t>クブン</t>
    </rPh>
    <phoneticPr fontId="3"/>
  </si>
  <si>
    <t>計</t>
    <rPh sb="0" eb="1">
      <t>ケイ</t>
    </rPh>
    <phoneticPr fontId="3"/>
  </si>
  <si>
    <t>外部サービス利用型事業所</t>
    <rPh sb="0" eb="2">
      <t>ガイブ</t>
    </rPh>
    <rPh sb="6" eb="9">
      <t>リヨウガタ</t>
    </rPh>
    <rPh sb="9" eb="11">
      <t>ジギョウ</t>
    </rPh>
    <rPh sb="11" eb="12">
      <t>ショ</t>
    </rPh>
    <phoneticPr fontId="3"/>
  </si>
  <si>
    <t>利用者数（平均）</t>
    <rPh sb="0" eb="3">
      <t>リヨウシャ</t>
    </rPh>
    <rPh sb="3" eb="4">
      <t>スウ</t>
    </rPh>
    <rPh sb="5" eb="7">
      <t>ヘイキン</t>
    </rPh>
    <phoneticPr fontId="96"/>
  </si>
  <si>
    <t>日中サービス支援型事業所</t>
    <rPh sb="0" eb="2">
      <t>ニッチュウ</t>
    </rPh>
    <rPh sb="6" eb="8">
      <t>シエン</t>
    </rPh>
    <rPh sb="8" eb="9">
      <t>ガタ</t>
    </rPh>
    <rPh sb="9" eb="11">
      <t>ジギョウ</t>
    </rPh>
    <rPh sb="11" eb="12">
      <t>ショ</t>
    </rPh>
    <phoneticPr fontId="3"/>
  </si>
  <si>
    <t>個人居宅介護利用者（再掲）</t>
    <phoneticPr fontId="96"/>
  </si>
  <si>
    <t>定員増人数</t>
    <rPh sb="0" eb="2">
      <t>テイイン</t>
    </rPh>
    <rPh sb="2" eb="3">
      <t>ゾウ</t>
    </rPh>
    <rPh sb="3" eb="5">
      <t>ニンズウ</t>
    </rPh>
    <phoneticPr fontId="3"/>
  </si>
  <si>
    <t>２　運営状況</t>
    <rPh sb="2" eb="4">
      <t>ウンエイ</t>
    </rPh>
    <rPh sb="4" eb="6">
      <t>ジョウキョウ</t>
    </rPh>
    <phoneticPr fontId="124"/>
  </si>
  <si>
    <t>４　基準上置くべき従業者数</t>
    <rPh sb="2" eb="4">
      <t>キジュン</t>
    </rPh>
    <rPh sb="4" eb="5">
      <t>ジョウ</t>
    </rPh>
    <rPh sb="5" eb="6">
      <t>オ</t>
    </rPh>
    <rPh sb="9" eb="12">
      <t>ジュウギョウシャ</t>
    </rPh>
    <rPh sb="12" eb="13">
      <t>スウ</t>
    </rPh>
    <phoneticPr fontId="3"/>
  </si>
  <si>
    <t>５　当該事業所における基準上置くべき従業者数</t>
    <rPh sb="2" eb="4">
      <t>トウガイ</t>
    </rPh>
    <rPh sb="4" eb="7">
      <t>ジギョウショ</t>
    </rPh>
    <phoneticPr fontId="3"/>
  </si>
  <si>
    <t>６　加配している特定従業者数</t>
    <rPh sb="2" eb="4">
      <t>カハイ</t>
    </rPh>
    <rPh sb="8" eb="10">
      <t>トクテイ</t>
    </rPh>
    <rPh sb="10" eb="13">
      <t>ジュウギョウシャ</t>
    </rPh>
    <rPh sb="13" eb="14">
      <t>スウ</t>
    </rPh>
    <phoneticPr fontId="3"/>
  </si>
  <si>
    <t>①新設又は増改築等の時点から６か月未満</t>
    <phoneticPr fontId="3"/>
  </si>
  <si>
    <t>常勤換算数</t>
    <rPh sb="0" eb="4">
      <t>ジョウキンカンサン</t>
    </rPh>
    <rPh sb="4" eb="5">
      <t>スウ</t>
    </rPh>
    <phoneticPr fontId="3"/>
  </si>
  <si>
    <t>特定従業者用の勤務延べ時間数</t>
    <rPh sb="0" eb="2">
      <t>トクテイ</t>
    </rPh>
    <rPh sb="2" eb="5">
      <t>ジュウギョウシャ</t>
    </rPh>
    <rPh sb="5" eb="6">
      <t>ヨウ</t>
    </rPh>
    <rPh sb="7" eb="9">
      <t>キンム</t>
    </rPh>
    <phoneticPr fontId="3"/>
  </si>
  <si>
    <t>特定従業者数換算数</t>
    <rPh sb="0" eb="5">
      <t>トクテイジュウギョウシャ</t>
    </rPh>
    <rPh sb="5" eb="6">
      <t>スウ</t>
    </rPh>
    <rPh sb="6" eb="9">
      <t>カンサンスウ</t>
    </rPh>
    <phoneticPr fontId="3"/>
  </si>
  <si>
    <t>②新設又は増改築等の時点から６か月以上１年未満</t>
    <phoneticPr fontId="3"/>
  </si>
  <si>
    <t>常勤換算に
よる人数</t>
    <rPh sb="0" eb="2">
      <t>ジョウキン</t>
    </rPh>
    <rPh sb="2" eb="4">
      <t>カンサン</t>
    </rPh>
    <rPh sb="8" eb="10">
      <t>ニンズウ</t>
    </rPh>
    <phoneticPr fontId="3"/>
  </si>
  <si>
    <t>勤務延べ
時間数</t>
    <rPh sb="0" eb="3">
      <t>キンムノ</t>
    </rPh>
    <rPh sb="5" eb="8">
      <t>ジカンスウ</t>
    </rPh>
    <phoneticPr fontId="3"/>
  </si>
  <si>
    <t>特定従業者数換算による人数</t>
    <rPh sb="0" eb="6">
      <t>トクテイジュウギョウシャスウ</t>
    </rPh>
    <rPh sb="6" eb="8">
      <t>カンサン</t>
    </rPh>
    <rPh sb="11" eb="13">
      <t>ニンズウ</t>
    </rPh>
    <phoneticPr fontId="3"/>
  </si>
  <si>
    <t>③新設又は増改築等の時点から１年以上</t>
    <phoneticPr fontId="3"/>
  </si>
  <si>
    <t>世話人６：１</t>
    <phoneticPr fontId="3"/>
  </si>
  <si>
    <t>世話人等</t>
    <rPh sb="3" eb="4">
      <t>ナド</t>
    </rPh>
    <phoneticPr fontId="3"/>
  </si>
  <si>
    <t>世話人５：１</t>
    <phoneticPr fontId="3"/>
  </si>
  <si>
    <t>生活支援員</t>
    <rPh sb="0" eb="2">
      <t>セイカツ</t>
    </rPh>
    <rPh sb="2" eb="4">
      <t>シエン</t>
    </rPh>
    <rPh sb="4" eb="5">
      <t>イン</t>
    </rPh>
    <phoneticPr fontId="3"/>
  </si>
  <si>
    <t>７　人員配置体制加算の算定における必要加配数</t>
    <rPh sb="2" eb="10">
      <t>ジンインハイチタイセイカサン</t>
    </rPh>
    <rPh sb="11" eb="13">
      <t>サンテイ</t>
    </rPh>
    <rPh sb="17" eb="19">
      <t>ヒツヨウ</t>
    </rPh>
    <rPh sb="19" eb="21">
      <t>カハイ</t>
    </rPh>
    <rPh sb="21" eb="22">
      <t>スウ</t>
    </rPh>
    <phoneticPr fontId="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</si>
  <si>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3"/>
  </si>
  <si>
    <t>調整数：</t>
    <rPh sb="0" eb="2">
      <t>チョウセイ</t>
    </rPh>
    <rPh sb="2" eb="3">
      <t>スウ</t>
    </rPh>
    <phoneticPr fontId="3"/>
  </si>
  <si>
    <t>介護包括サービス型・外部サービス利用型</t>
    <rPh sb="0" eb="4">
      <t>カイゴホウカツ</t>
    </rPh>
    <rPh sb="8" eb="9">
      <t>ガタ</t>
    </rPh>
    <rPh sb="10" eb="12">
      <t>ガイブ</t>
    </rPh>
    <rPh sb="16" eb="19">
      <t>リヨウガタ</t>
    </rPh>
    <phoneticPr fontId="3"/>
  </si>
  <si>
    <t>日中サービス支援型</t>
    <rPh sb="0" eb="2">
      <t>ニッチュウ</t>
    </rPh>
    <rPh sb="6" eb="9">
      <t>シエンガタ</t>
    </rPh>
    <phoneticPr fontId="3"/>
  </si>
  <si>
    <t>12:1の場合</t>
    <rPh sb="5" eb="7">
      <t>バアイ</t>
    </rPh>
    <phoneticPr fontId="3"/>
  </si>
  <si>
    <t>特定従業者数</t>
    <rPh sb="0" eb="5">
      <t>トクテイジュウギョウシャ</t>
    </rPh>
    <rPh sb="5" eb="6">
      <t>スウ</t>
    </rPh>
    <phoneticPr fontId="3"/>
  </si>
  <si>
    <t>勤務延べ時間</t>
    <rPh sb="0" eb="3">
      <t>キンムノ</t>
    </rPh>
    <rPh sb="4" eb="6">
      <t>ジカン</t>
    </rPh>
    <phoneticPr fontId="3"/>
  </si>
  <si>
    <t>30:1の場合</t>
    <rPh sb="5" eb="7">
      <t>バアイ</t>
    </rPh>
    <phoneticPr fontId="3"/>
  </si>
  <si>
    <t>7.5:1の場合</t>
    <rPh sb="6" eb="8">
      <t>バアイ</t>
    </rPh>
    <phoneticPr fontId="3"/>
  </si>
  <si>
    <t>20:1の場合</t>
    <rPh sb="5" eb="7">
      <t>バアイ</t>
    </rPh>
    <phoneticPr fontId="3"/>
  </si>
  <si>
    <t>不足加配数</t>
    <rPh sb="0" eb="2">
      <t>フソク</t>
    </rPh>
    <rPh sb="2" eb="4">
      <t>カハイ</t>
    </rPh>
    <rPh sb="4" eb="5">
      <t>スウ</t>
    </rPh>
    <phoneticPr fontId="3"/>
  </si>
  <si>
    <t>不足調整数</t>
    <rPh sb="0" eb="2">
      <t>フソク</t>
    </rPh>
    <rPh sb="2" eb="4">
      <t>チョウセイ</t>
    </rPh>
    <rPh sb="4" eb="5">
      <t>スウ</t>
    </rPh>
    <phoneticPr fontId="3"/>
  </si>
  <si>
    <t>加配状況</t>
    <rPh sb="0" eb="2">
      <t>カハイ</t>
    </rPh>
    <rPh sb="2" eb="4">
      <t>ジョウキョウ</t>
    </rPh>
    <phoneticPr fontId="3"/>
  </si>
  <si>
    <t>算定要件に対しての加配状況</t>
    <rPh sb="0" eb="4">
      <t>サンテイヨウケン</t>
    </rPh>
    <rPh sb="5" eb="6">
      <t>タイ</t>
    </rPh>
    <rPh sb="9" eb="11">
      <t>カハイ</t>
    </rPh>
    <rPh sb="11" eb="13">
      <t>ジョウキョウ</t>
    </rPh>
    <phoneticPr fontId="3"/>
  </si>
  <si>
    <t>算定要件に対しての加配状況</t>
    <phoneticPr fontId="3"/>
  </si>
  <si>
    <t>12:1</t>
    <phoneticPr fontId="3"/>
  </si>
  <si>
    <t>30:1</t>
    <phoneticPr fontId="3"/>
  </si>
  <si>
    <t>7.5:1</t>
    <phoneticPr fontId="3"/>
  </si>
  <si>
    <t>20:1</t>
    <phoneticPr fontId="3"/>
  </si>
  <si>
    <t>従業者の勤務体制一覧表</t>
    <phoneticPr fontId="96"/>
  </si>
  <si>
    <t>勤務形態</t>
    <rPh sb="0" eb="2">
      <t>キンム</t>
    </rPh>
    <rPh sb="2" eb="4">
      <t>ケイタイ</t>
    </rPh>
    <phoneticPr fontId="3"/>
  </si>
  <si>
    <t>第１週</t>
    <rPh sb="0" eb="1">
      <t>ダイ</t>
    </rPh>
    <rPh sb="2" eb="3">
      <t>シュウ</t>
    </rPh>
    <phoneticPr fontId="3"/>
  </si>
  <si>
    <t>第２週</t>
    <rPh sb="0" eb="1">
      <t>ダイ</t>
    </rPh>
    <rPh sb="2" eb="3">
      <t>シュウ</t>
    </rPh>
    <phoneticPr fontId="3"/>
  </si>
  <si>
    <t>第３週</t>
    <rPh sb="0" eb="1">
      <t>ダイ</t>
    </rPh>
    <rPh sb="2" eb="3">
      <t>シュウ</t>
    </rPh>
    <phoneticPr fontId="3"/>
  </si>
  <si>
    <t>第４週</t>
    <rPh sb="0" eb="1">
      <t>ダイ</t>
    </rPh>
    <rPh sb="2" eb="3">
      <t>シュウ</t>
    </rPh>
    <phoneticPr fontId="3"/>
  </si>
  <si>
    <t>4週の合計</t>
    <rPh sb="1" eb="2">
      <t>シュウ</t>
    </rPh>
    <rPh sb="3" eb="5">
      <t>ゴウケイ</t>
    </rPh>
    <phoneticPr fontId="3"/>
  </si>
  <si>
    <t>週平均の勤務時間</t>
    <rPh sb="0" eb="3">
      <t>シュウヘイキン</t>
    </rPh>
    <rPh sb="4" eb="6">
      <t>キンム</t>
    </rPh>
    <rPh sb="6" eb="8">
      <t>ジカン</t>
    </rPh>
    <phoneticPr fontId="3"/>
  </si>
  <si>
    <t>常勤換算後の人数</t>
    <rPh sb="0" eb="2">
      <t>ジョウキン</t>
    </rPh>
    <rPh sb="2" eb="4">
      <t>カンザン</t>
    </rPh>
    <rPh sb="4" eb="5">
      <t>ゴ</t>
    </rPh>
    <rPh sb="6" eb="8">
      <t>ニンズウ</t>
    </rPh>
    <phoneticPr fontId="3"/>
  </si>
  <si>
    <t>特定従業者換算後の人数</t>
    <rPh sb="0" eb="2">
      <t>トクテイ</t>
    </rPh>
    <rPh sb="2" eb="5">
      <t>ジュウギョウシャ</t>
    </rPh>
    <rPh sb="5" eb="7">
      <t>カンザン</t>
    </rPh>
    <rPh sb="7" eb="8">
      <t>ゴ</t>
    </rPh>
    <rPh sb="9" eb="11">
      <t>ニンズウ</t>
    </rPh>
    <phoneticPr fontId="3"/>
  </si>
  <si>
    <t>兼務先</t>
    <rPh sb="0" eb="2">
      <t>ケンム</t>
    </rPh>
    <rPh sb="2" eb="3">
      <t>サキ</t>
    </rPh>
    <phoneticPr fontId="96"/>
  </si>
  <si>
    <t>月</t>
    <rPh sb="0" eb="1">
      <t>ゲツ</t>
    </rPh>
    <phoneticPr fontId="3"/>
  </si>
  <si>
    <t>火</t>
    <rPh sb="0" eb="1">
      <t>カ</t>
    </rPh>
    <phoneticPr fontId="3"/>
  </si>
  <si>
    <t>水</t>
    <rPh sb="0" eb="1">
      <t>スイ</t>
    </rPh>
    <phoneticPr fontId="3"/>
  </si>
  <si>
    <t>木</t>
    <rPh sb="0" eb="1">
      <t>モク</t>
    </rPh>
    <phoneticPr fontId="3"/>
  </si>
  <si>
    <t>金</t>
    <rPh sb="0" eb="1">
      <t>キン</t>
    </rPh>
    <phoneticPr fontId="3"/>
  </si>
  <si>
    <t>土</t>
    <rPh sb="0" eb="1">
      <t>ド</t>
    </rPh>
    <phoneticPr fontId="3"/>
  </si>
  <si>
    <t>夜間及び深夜の時間帯以外の時間帯</t>
    <rPh sb="10" eb="12">
      <t>イガイ</t>
    </rPh>
    <rPh sb="13" eb="15">
      <t>ジカン</t>
    </rPh>
    <rPh sb="15" eb="16">
      <t>タイ</t>
    </rPh>
    <phoneticPr fontId="96"/>
  </si>
  <si>
    <t>サービス管理
責任者</t>
    <phoneticPr fontId="3"/>
  </si>
  <si>
    <t>世話人・生活支援員の合計</t>
    <rPh sb="0" eb="3">
      <t>セワニン</t>
    </rPh>
    <rPh sb="4" eb="6">
      <t>セイカツ</t>
    </rPh>
    <rPh sb="6" eb="9">
      <t>シエンイン</t>
    </rPh>
    <rPh sb="10" eb="12">
      <t>ゴウケイ</t>
    </rPh>
    <phoneticPr fontId="3"/>
  </si>
  <si>
    <t>総合計</t>
    <rPh sb="0" eb="1">
      <t>ソウ</t>
    </rPh>
    <rPh sb="1" eb="3">
      <t>ゴウケイ</t>
    </rPh>
    <phoneticPr fontId="3"/>
  </si>
  <si>
    <t>1週間に当該事業所における常勤職員の勤務すべき時間数（就業規則上に定める時間数）</t>
    <phoneticPr fontId="96"/>
  </si>
  <si>
    <t>加配する特定従業者（世話人等）の勤務体制一覧表</t>
    <rPh sb="0" eb="2">
      <t>カハイ</t>
    </rPh>
    <rPh sb="4" eb="6">
      <t>トクテイ</t>
    </rPh>
    <rPh sb="6" eb="9">
      <t>ジュウギョウシャ</t>
    </rPh>
    <rPh sb="10" eb="12">
      <t>セワ</t>
    </rPh>
    <rPh sb="12" eb="14">
      <t>ニンナド</t>
    </rPh>
    <phoneticPr fontId="96"/>
  </si>
  <si>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</si>
  <si>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3"/>
  </si>
  <si>
    <t>管理者</t>
    <rPh sb="0" eb="3">
      <t>カンリシャ</t>
    </rPh>
    <phoneticPr fontId="3"/>
  </si>
  <si>
    <t>サービス管理責任者</t>
    <rPh sb="4" eb="6">
      <t>カンリ</t>
    </rPh>
    <rPh sb="6" eb="9">
      <t>セキニンシャ</t>
    </rPh>
    <phoneticPr fontId="3"/>
  </si>
  <si>
    <t>世話人A</t>
    <rPh sb="0" eb="2">
      <t>セワ</t>
    </rPh>
    <rPh sb="2" eb="3">
      <t>ニン</t>
    </rPh>
    <phoneticPr fontId="96"/>
  </si>
  <si>
    <t>世話人B</t>
    <rPh sb="0" eb="2">
      <t>セワ</t>
    </rPh>
    <rPh sb="2" eb="3">
      <t>ニン</t>
    </rPh>
    <phoneticPr fontId="96"/>
  </si>
  <si>
    <t>世話人C</t>
    <rPh sb="0" eb="2">
      <t>セワ</t>
    </rPh>
    <rPh sb="2" eb="3">
      <t>ニン</t>
    </rPh>
    <phoneticPr fontId="96"/>
  </si>
  <si>
    <t>世話人D</t>
    <rPh sb="0" eb="2">
      <t>セワ</t>
    </rPh>
    <rPh sb="2" eb="3">
      <t>ニン</t>
    </rPh>
    <phoneticPr fontId="96"/>
  </si>
  <si>
    <t>世話人E</t>
    <rPh sb="0" eb="2">
      <t>セワ</t>
    </rPh>
    <rPh sb="2" eb="3">
      <t>ニン</t>
    </rPh>
    <phoneticPr fontId="96"/>
  </si>
  <si>
    <t>生活支援員A</t>
    <rPh sb="0" eb="2">
      <t>セイカツ</t>
    </rPh>
    <rPh sb="2" eb="4">
      <t>シエン</t>
    </rPh>
    <rPh sb="4" eb="5">
      <t>イン</t>
    </rPh>
    <phoneticPr fontId="96"/>
  </si>
  <si>
    <t>生活支援員B</t>
    <rPh sb="0" eb="2">
      <t>セイカツ</t>
    </rPh>
    <rPh sb="2" eb="4">
      <t>シエン</t>
    </rPh>
    <rPh sb="4" eb="5">
      <t>イン</t>
    </rPh>
    <phoneticPr fontId="96"/>
  </si>
  <si>
    <t>生活支援員C</t>
    <rPh sb="0" eb="2">
      <t>セイカツ</t>
    </rPh>
    <rPh sb="2" eb="4">
      <t>シエン</t>
    </rPh>
    <rPh sb="4" eb="5">
      <t>イン</t>
    </rPh>
    <phoneticPr fontId="96"/>
  </si>
  <si>
    <t>生活支援員D</t>
    <rPh sb="0" eb="2">
      <t>セイカツ</t>
    </rPh>
    <rPh sb="2" eb="4">
      <t>シエン</t>
    </rPh>
    <rPh sb="4" eb="5">
      <t>イン</t>
    </rPh>
    <phoneticPr fontId="96"/>
  </si>
  <si>
    <t>生活支援員E</t>
    <rPh sb="0" eb="2">
      <t>セイカツ</t>
    </rPh>
    <rPh sb="2" eb="4">
      <t>シエン</t>
    </rPh>
    <rPh sb="4" eb="5">
      <t>イン</t>
    </rPh>
    <phoneticPr fontId="96"/>
  </si>
  <si>
    <t>（参考表）</t>
    <rPh sb="3" eb="4">
      <t>ヒョウ</t>
    </rPh>
    <phoneticPr fontId="3"/>
  </si>
  <si>
    <t>日中サービス支援型</t>
    <rPh sb="0" eb="2">
      <t>ニッチュウ</t>
    </rPh>
    <rPh sb="6" eb="9">
      <t>シエンガタ</t>
    </rPh>
    <phoneticPr fontId="124"/>
  </si>
  <si>
    <t>５　前年度の平均利用者数</t>
    <rPh sb="2" eb="5">
      <t>ゼンネンド</t>
    </rPh>
    <rPh sb="6" eb="8">
      <t>ヘイキン</t>
    </rPh>
    <rPh sb="8" eb="10">
      <t>リヨウ</t>
    </rPh>
    <rPh sb="10" eb="11">
      <t>シャ</t>
    </rPh>
    <rPh sb="11" eb="12">
      <t>スウ</t>
    </rPh>
    <phoneticPr fontId="124"/>
  </si>
  <si>
    <t>延べ利用人数</t>
    <phoneticPr fontId="3"/>
  </si>
  <si>
    <t>利用者数</t>
    <rPh sb="0" eb="3">
      <t>リヨウシャ</t>
    </rPh>
    <rPh sb="3" eb="4">
      <t>スウ</t>
    </rPh>
    <phoneticPr fontId="3"/>
  </si>
  <si>
    <t>定員増人数</t>
  </si>
  <si>
    <t>定員増人数</t>
    <phoneticPr fontId="3"/>
  </si>
  <si>
    <t>個人居宅介護等利用者</t>
    <rPh sb="6" eb="7">
      <t>ナド</t>
    </rPh>
    <phoneticPr fontId="3"/>
  </si>
  <si>
    <t>項目毎
平均利用者数</t>
    <rPh sb="0" eb="2">
      <t>コウモク</t>
    </rPh>
    <rPh sb="2" eb="3">
      <t>ゴト</t>
    </rPh>
    <rPh sb="4" eb="6">
      <t>ヘイキン</t>
    </rPh>
    <rPh sb="6" eb="8">
      <t>リヨウ</t>
    </rPh>
    <rPh sb="8" eb="9">
      <t>シャ</t>
    </rPh>
    <rPh sb="9" eb="10">
      <t>スウ</t>
    </rPh>
    <phoneticPr fontId="124"/>
  </si>
  <si>
    <t>区分毎平均利用者総数</t>
    <rPh sb="0" eb="2">
      <t>クブン</t>
    </rPh>
    <rPh sb="2" eb="3">
      <t>ゴト</t>
    </rPh>
    <rPh sb="3" eb="5">
      <t>ヘイキン</t>
    </rPh>
    <rPh sb="5" eb="8">
      <t>リヨウシャ</t>
    </rPh>
    <rPh sb="8" eb="10">
      <t>ソウスウ</t>
    </rPh>
    <phoneticPr fontId="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</si>
  <si>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2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</si>
  <si>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2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</si>
  <si>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2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</si>
  <si>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</si>
  <si>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共同生活援助用</t>
    <rPh sb="0" eb="2">
      <t>キョウドウ</t>
    </rPh>
    <rPh sb="2" eb="4">
      <t>セイカツ</t>
    </rPh>
    <rPh sb="4" eb="6">
      <t>エンジョ</t>
    </rPh>
    <rPh sb="6" eb="7">
      <t>ヨウ</t>
    </rPh>
    <phoneticPr fontId="2"/>
  </si>
  <si>
    <t>ピアサポート実施加算に関する届出書（共同生活援助）</t>
    <rPh sb="6" eb="8">
      <t>ジッシ</t>
    </rPh>
    <rPh sb="8" eb="10">
      <t>カサン</t>
    </rPh>
    <rPh sb="11" eb="12">
      <t>カン</t>
    </rPh>
    <rPh sb="14" eb="16">
      <t>トドケデ</t>
    </rPh>
    <rPh sb="16" eb="17">
      <t>ショ</t>
    </rPh>
    <phoneticPr fontId="3"/>
  </si>
  <si>
    <t>１　事業所名</t>
    <rPh sb="2" eb="5">
      <t>ジギョウショ</t>
    </rPh>
    <rPh sb="5" eb="6">
      <t>メイ</t>
    </rPh>
    <phoneticPr fontId="3"/>
  </si>
  <si>
    <t>３　算定要件</t>
    <rPh sb="2" eb="4">
      <t>サンテイ</t>
    </rPh>
    <rPh sb="4" eb="6">
      <t>ヨウケン</t>
    </rPh>
    <phoneticPr fontId="2"/>
  </si>
  <si>
    <t>自立生活支援加算（Ⅲ）の加算届出をし、受理されている。</t>
    <phoneticPr fontId="2"/>
  </si>
  <si>
    <t>確認</t>
    <rPh sb="0" eb="2">
      <t>カクニン</t>
    </rPh>
    <phoneticPr fontId="2"/>
  </si>
  <si>
    <t>４　障害者ピア
　サポート研修
　修了職員</t>
    <rPh sb="2" eb="5">
      <t>ショウガイシャ</t>
    </rPh>
    <rPh sb="13" eb="15">
      <t>ケンシュウ</t>
    </rPh>
    <rPh sb="17" eb="19">
      <t>シュウリョウ</t>
    </rPh>
    <rPh sb="19" eb="21">
      <t>ショクイン</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</si>
  <si>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</si>
  <si>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修了した研修の名称</t>
    <rPh sb="0" eb="2">
      <t>シュウリョウ</t>
    </rPh>
    <rPh sb="4" eb="6">
      <t>ケンシュウ</t>
    </rPh>
    <rPh sb="7" eb="9">
      <t>メイショウ</t>
    </rPh>
    <phoneticPr fontId="3"/>
  </si>
  <si>
    <t>受講
年度</t>
    <rPh sb="0" eb="2">
      <t>ジュコウ</t>
    </rPh>
    <rPh sb="3" eb="5">
      <t>ネンド</t>
    </rPh>
    <phoneticPr fontId="2"/>
  </si>
  <si>
    <t>研修の
実施主体</t>
    <phoneticPr fontId="2"/>
  </si>
  <si>
    <t>年</t>
    <rPh sb="0" eb="1">
      <t>ネン</t>
    </rPh>
    <phoneticPr fontId="2"/>
  </si>
  <si>
    <t>＜その他の職員＞</t>
    <rPh sb="3" eb="4">
      <t>タ</t>
    </rPh>
    <rPh sb="5" eb="7">
      <t>ショクイン</t>
    </rPh>
    <phoneticPr fontId="3"/>
  </si>
  <si>
    <t>５　研修の実施</t>
    <rPh sb="2" eb="4">
      <t>ケンシュウ</t>
    </rPh>
    <rPh sb="5" eb="7">
      <t>ジッシ</t>
    </rPh>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</si>
  <si>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</si>
  <si>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確認欄</t>
    <rPh sb="0" eb="2">
      <t>カクニン</t>
    </rPh>
    <rPh sb="2" eb="3">
      <t>ラン</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</si>
  <si>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</si>
  <si>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</si>
  <si>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</si>
  <si>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
  </si>
  <si>
    <t>1　事 業 所 名</t>
    <phoneticPr fontId="3"/>
  </si>
  <si>
    <t>2　異 動 区 分</t>
    <rPh sb="2" eb="3">
      <t>イ</t>
    </rPh>
    <rPh sb="4" eb="5">
      <t>ドウ</t>
    </rPh>
    <rPh sb="6" eb="7">
      <t>ク</t>
    </rPh>
    <rPh sb="8" eb="9">
      <t>ブン</t>
    </rPh>
    <phoneticPr fontId="3"/>
  </si>
  <si>
    <t>１　新規　　　　　　　　２　変更　　　　　　　　３　終了</t>
    <phoneticPr fontId="3"/>
  </si>
  <si>
    <t>3　サービスの種類</t>
    <rPh sb="7" eb="9">
      <t>シュルイ</t>
    </rPh>
    <phoneticPr fontId="3"/>
  </si>
  <si>
    <t>１　障害者支援施設</t>
    <rPh sb="2" eb="5">
      <t>ショウガイシャ</t>
    </rPh>
    <rPh sb="5" eb="7">
      <t>シエン</t>
    </rPh>
    <rPh sb="7" eb="9">
      <t>シセツ</t>
    </rPh>
    <phoneticPr fontId="3"/>
  </si>
  <si>
    <t>２　共同生活援助事業所</t>
    <rPh sb="2" eb="4">
      <t>キョウドウ</t>
    </rPh>
    <rPh sb="4" eb="6">
      <t>セイカツ</t>
    </rPh>
    <rPh sb="6" eb="8">
      <t>エンジョ</t>
    </rPh>
    <rPh sb="8" eb="11">
      <t>ジギョウショ</t>
    </rPh>
    <phoneticPr fontId="3"/>
  </si>
  <si>
    <t>３　（福祉型）障害児入所施設</t>
    <rPh sb="3" eb="6">
      <t>フクシガタ</t>
    </rPh>
    <rPh sb="7" eb="14">
      <t>ショウガイジニュウショシセツ</t>
    </rPh>
    <phoneticPr fontId="3"/>
  </si>
  <si>
    <t>4　届 出 項 目</t>
    <rPh sb="2" eb="3">
      <t>トド</t>
    </rPh>
    <rPh sb="4" eb="5">
      <t>デ</t>
    </rPh>
    <rPh sb="6" eb="7">
      <t>コウ</t>
    </rPh>
    <rPh sb="8" eb="9">
      <t>メ</t>
    </rPh>
    <phoneticPr fontId="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</si>
  <si>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
  </si>
  <si>
    <t>２　障害者支援施設等感染対策向上加算（Ⅱ）</t>
    <phoneticPr fontId="3"/>
  </si>
  <si>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</si>
  <si>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</si>
  <si>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</si>
  <si>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</si>
  <si>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</si>
  <si>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</si>
  <si>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</si>
  <si>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１　感染対策向上加算１</t>
    <rPh sb="2" eb="4">
      <t>カンセン</t>
    </rPh>
    <rPh sb="4" eb="6">
      <t>タイサク</t>
    </rPh>
    <rPh sb="6" eb="8">
      <t>コウジョウ</t>
    </rPh>
    <rPh sb="8" eb="10">
      <t>カサン</t>
    </rPh>
    <phoneticPr fontId="3"/>
  </si>
  <si>
    <t>２　感染対策向上加算２</t>
    <rPh sb="2" eb="4">
      <t>カンセン</t>
    </rPh>
    <rPh sb="4" eb="6">
      <t>タイサク</t>
    </rPh>
    <rPh sb="6" eb="8">
      <t>コウジョウ</t>
    </rPh>
    <rPh sb="8" eb="10">
      <t>カサン</t>
    </rPh>
    <phoneticPr fontId="3"/>
  </si>
  <si>
    <t>３　感染対策向上加算３</t>
    <rPh sb="2" eb="4">
      <t>カンセン</t>
    </rPh>
    <rPh sb="4" eb="6">
      <t>タイサク</t>
    </rPh>
    <rPh sb="6" eb="8">
      <t>コウジョウ</t>
    </rPh>
    <rPh sb="8" eb="10">
      <t>カサン</t>
    </rPh>
    <phoneticPr fontId="3"/>
  </si>
  <si>
    <t>４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</si>
  <si>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</si>
  <si>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
（※２）</t>
    <phoneticPr fontId="3"/>
  </si>
  <si>
    <t>6　障害者支援施設等感染対策向上加算（Ⅱ）に係る届出</t>
    <rPh sb="2" eb="5">
      <t>ショウガイシャ</t>
    </rPh>
    <rPh sb="5" eb="7">
      <t>シエン</t>
    </rPh>
    <rPh sb="7" eb="9">
      <t>シセツ</t>
    </rPh>
    <rPh sb="22" eb="23">
      <t>カカ</t>
    </rPh>
    <rPh sb="24" eb="26">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</si>
  <si>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</si>
  <si>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１　 感染対策向上加算１</t>
    <rPh sb="3" eb="5">
      <t>カンセン</t>
    </rPh>
    <rPh sb="5" eb="7">
      <t>タイサク</t>
    </rPh>
    <rPh sb="7" eb="9">
      <t>コウジョウ</t>
    </rPh>
    <rPh sb="9" eb="11">
      <t>カサン</t>
    </rPh>
    <phoneticPr fontId="3"/>
  </si>
  <si>
    <t>３　 感染対策向上加算３</t>
    <rPh sb="3" eb="5">
      <t>カンセン</t>
    </rPh>
    <rPh sb="5" eb="7">
      <t>タイサク</t>
    </rPh>
    <rPh sb="7" eb="9">
      <t>コウジョウ</t>
    </rPh>
    <rPh sb="9" eb="11">
      <t>カサン</t>
    </rPh>
    <phoneticPr fontId="3"/>
  </si>
  <si>
    <t>実地指導を受けた日時</t>
    <rPh sb="0" eb="2">
      <t>ジッチ</t>
    </rPh>
    <rPh sb="2" eb="4">
      <t>シドウ</t>
    </rPh>
    <rPh sb="5" eb="6">
      <t>ウ</t>
    </rPh>
    <rPh sb="8" eb="10">
      <t>ニチジ</t>
    </rPh>
    <phoneticPr fontId="3"/>
  </si>
  <si>
    <t>注１</t>
    <rPh sb="0" eb="1">
      <t>チュウ</t>
    </rPh>
    <phoneticPr fontId="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</si>
  <si>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
  </si>
  <si>
    <t>注２</t>
    <rPh sb="0" eb="1">
      <t>チュウ</t>
    </rPh>
    <phoneticPr fontId="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</si>
  <si>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
  </si>
  <si>
    <t>注３</t>
    <rPh sb="0" eb="1">
      <t>チュウ</t>
    </rPh>
    <phoneticPr fontId="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</si>
  <si>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
  </si>
  <si>
    <t>注４</t>
    <rPh sb="0" eb="1">
      <t>チュウ</t>
    </rPh>
    <phoneticPr fontId="3"/>
  </si>
  <si>
    <t>　「院内感染対策の研修または訓練を行った医療機関または地域の医師会」については、医療機関名又は地域の医師会の名称のいずれかを記載して</t>
    <phoneticPr fontId="3"/>
  </si>
  <si>
    <t>ください。医療機関名を記載する場合には、当該医療機関が届け出ている診療報酬の種類を併せて記載してください。</t>
    <phoneticPr fontId="3"/>
  </si>
  <si>
    <t>（※１）</t>
    <phoneticPr fontId="3"/>
  </si>
  <si>
    <t>　研修若しくは訓練を行った医療機関又は地域の医師会のいずれかを記載してください。</t>
    <rPh sb="3" eb="4">
      <t>モ</t>
    </rPh>
    <rPh sb="17" eb="18">
      <t>マタ</t>
    </rPh>
    <rPh sb="31" eb="33">
      <t>キサイ</t>
    </rPh>
    <phoneticPr fontId="3"/>
  </si>
  <si>
    <t>（※２）</t>
    <phoneticPr fontId="3"/>
  </si>
  <si>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
  </si>
  <si>
    <t>できる目処がある場合、その予定日を記載してください。</t>
  </si>
  <si>
    <t>中核的人材配置体制</t>
    <rPh sb="0" eb="3">
      <t>チュウカクテキ</t>
    </rPh>
    <rPh sb="3" eb="5">
      <t>ジンザイ</t>
    </rPh>
    <rPh sb="5" eb="7">
      <t>ハイチ</t>
    </rPh>
    <rPh sb="7" eb="9">
      <t>タイセイ</t>
    </rPh>
    <phoneticPr fontId="2"/>
  </si>
  <si>
    <t>年　　月　　日</t>
    <rPh sb="0" eb="1">
      <t>ネン</t>
    </rPh>
    <rPh sb="3" eb="4">
      <t>ツキ</t>
    </rPh>
    <rPh sb="6" eb="7">
      <t>ニチ</t>
    </rPh>
    <phoneticPr fontId="2"/>
  </si>
  <si>
    <t>高次脳機能障害者支援体制加算に関する届出書</t>
    <rPh sb="0" eb="5">
      <t>コウジノウキノウ</t>
    </rPh>
    <phoneticPr fontId="2"/>
  </si>
  <si>
    <r>
      <t>多機能型の実施　</t>
    </r>
    <r>
      <rPr>
        <sz val="8"/>
        <rFont val="HGｺﾞｼｯｸM"/>
        <family val="3"/>
        <charset val="128"/>
      </rPr>
      <t>※1</t>
    </r>
    <phoneticPr fontId="96"/>
  </si>
  <si>
    <t>有・無</t>
    <phoneticPr fontId="2"/>
  </si>
  <si>
    <r>
      <t xml:space="preserve">異　動　区　分 </t>
    </r>
    <r>
      <rPr>
        <sz val="8"/>
        <rFont val="HGｺﾞｼｯｸM"/>
        <family val="3"/>
        <charset val="128"/>
      </rPr>
      <t>※2</t>
    </r>
    <phoneticPr fontId="96"/>
  </si>
  <si>
    <t>１　新規　　　　２　変更　　　　３　終了</t>
    <phoneticPr fontId="96"/>
  </si>
  <si>
    <t>当該事業所の前年度の平均実利用者数　(A)</t>
  </si>
  <si>
    <t>うち３０％　　　　　(B)＝ (A)×0.3</t>
    <phoneticPr fontId="2"/>
  </si>
  <si>
    <t>加算要件に該当する利用者の数 (C)＝(E)／(D)</t>
    <phoneticPr fontId="2"/>
  </si>
  <si>
    <t>(C)＞＝(B)</t>
    <phoneticPr fontId="2"/>
  </si>
  <si>
    <t xml:space="preserve"> 加算要件に該当する利用者の前年度利用日の合計 (E)</t>
    <rPh sb="10" eb="13">
      <t>リヨウシャ</t>
    </rPh>
    <rPh sb="21" eb="23">
      <t>ゴウケイ</t>
    </rPh>
    <phoneticPr fontId="2"/>
  </si>
  <si>
    <t xml:space="preserve"> 前年度の当該サービスの開所日数　　　　の合計 (D)</t>
    <rPh sb="5" eb="7">
      <t>トウガイ</t>
    </rPh>
    <rPh sb="21" eb="23">
      <t>ゴウケイ</t>
    </rPh>
    <phoneticPr fontId="2"/>
  </si>
  <si>
    <t>２　加配される従業者の配置状況</t>
    <rPh sb="11" eb="13">
      <t>ハイチ</t>
    </rPh>
    <phoneticPr fontId="2"/>
  </si>
  <si>
    <t>利用者数 (A)　÷　50　＝ (F)</t>
    <phoneticPr fontId="2"/>
  </si>
  <si>
    <t>加配される従業者の数 (G)</t>
    <phoneticPr fontId="2"/>
  </si>
  <si>
    <t>(G)＞＝(F)</t>
    <phoneticPr fontId="2"/>
  </si>
  <si>
    <t>３　加配される従業者の要件</t>
    <rPh sb="11" eb="13">
      <t>ヨウケン</t>
    </rPh>
    <phoneticPr fontId="2"/>
  </si>
  <si>
    <t>加配される従業者の氏名</t>
    <phoneticPr fontId="2"/>
  </si>
  <si>
    <t>加配される従業者の研修の受講状況</t>
    <rPh sb="9" eb="11">
      <t>ケンシュウ</t>
    </rPh>
    <rPh sb="12" eb="14">
      <t>ジュコウ</t>
    </rPh>
    <rPh sb="14" eb="16">
      <t>ジョウキョウ</t>
    </rPh>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</si>
  <si>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</si>
  <si>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</si>
  <si>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従業者の勤務体制一覧表</t>
    <rPh sb="0" eb="3">
      <t>ジュウギョウシャ</t>
    </rPh>
    <phoneticPr fontId="9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</si>
  <si>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96"/>
  </si>
  <si>
    <t>別紙36（人員配置体制加算）</t>
    <rPh sb="0" eb="2">
      <t>ベッシ</t>
    </rPh>
    <rPh sb="5" eb="7">
      <t>ジンイン</t>
    </rPh>
    <rPh sb="7" eb="9">
      <t>ハイチ</t>
    </rPh>
    <rPh sb="9" eb="11">
      <t>タイセイ</t>
    </rPh>
    <rPh sb="11" eb="13">
      <t>カサン</t>
    </rPh>
    <phoneticPr fontId="2"/>
  </si>
  <si>
    <t>別紙36（別添参考様式）</t>
    <phoneticPr fontId="2"/>
  </si>
  <si>
    <t>別紙36（別添参考様式 （記載例））</t>
    <rPh sb="0" eb="2">
      <t>ベッシ</t>
    </rPh>
    <rPh sb="5" eb="7">
      <t>ベッテン</t>
    </rPh>
    <rPh sb="7" eb="9">
      <t>サンコウ</t>
    </rPh>
    <rPh sb="9" eb="11">
      <t>ヨウシキ</t>
    </rPh>
    <rPh sb="13" eb="15">
      <t>キサイ</t>
    </rPh>
    <rPh sb="15" eb="16">
      <t>レイ</t>
    </rPh>
    <phoneticPr fontId="2"/>
  </si>
  <si>
    <t>別紙37</t>
    <rPh sb="0" eb="2">
      <t>ベッシ</t>
    </rPh>
    <phoneticPr fontId="2"/>
  </si>
  <si>
    <t>別紙37（ピアサポ実施加算）</t>
    <rPh sb="0" eb="2">
      <t>ベッシ</t>
    </rPh>
    <rPh sb="9" eb="11">
      <t>ジッシ</t>
    </rPh>
    <rPh sb="11" eb="13">
      <t>カサン</t>
    </rPh>
    <phoneticPr fontId="3"/>
  </si>
  <si>
    <t>共同生活援助用</t>
    <rPh sb="0" eb="6">
      <t>キョウドウセイカツエンジョ</t>
    </rPh>
    <rPh sb="6" eb="7">
      <t>ヨウ</t>
    </rPh>
    <phoneticPr fontId="2"/>
  </si>
  <si>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
  </si>
  <si>
    <t>３　障害者ピア
　サポート研修
　修了職員</t>
    <rPh sb="2" eb="5">
      <t>ショウガイシャ</t>
    </rPh>
    <rPh sb="13" eb="15">
      <t>ケンシュウ</t>
    </rPh>
    <rPh sb="17" eb="19">
      <t>シュウリョウ</t>
    </rPh>
    <rPh sb="19" eb="20">
      <t>ショク</t>
    </rPh>
    <rPh sb="20" eb="21">
      <t>イン</t>
    </rPh>
    <phoneticPr fontId="3"/>
  </si>
  <si>
    <t>４　研修の実施</t>
    <rPh sb="2" eb="4">
      <t>ケンシュウ</t>
    </rPh>
    <rPh sb="5" eb="7">
      <t>ジッシ</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</si>
  <si>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3"/>
  </si>
  <si>
    <t>別紙37の2（退居後ピアサポ実施加算）</t>
    <rPh sb="0" eb="2">
      <t>ベッシ</t>
    </rPh>
    <phoneticPr fontId="3"/>
  </si>
  <si>
    <t>別紙38（障害者支援施設等感染対策）</t>
    <phoneticPr fontId="2"/>
  </si>
  <si>
    <t>別紙39（高次脳機能障害者支援体制加算）</t>
    <rPh sb="0" eb="2">
      <t>ベッシ</t>
    </rPh>
    <rPh sb="5" eb="10">
      <t>コウジノウキノウ</t>
    </rPh>
    <rPh sb="10" eb="12">
      <t>ショウガイ</t>
    </rPh>
    <rPh sb="12" eb="13">
      <t>シャ</t>
    </rPh>
    <rPh sb="13" eb="15">
      <t>シエン</t>
    </rPh>
    <rPh sb="15" eb="17">
      <t>タイセイ</t>
    </rPh>
    <rPh sb="17" eb="19">
      <t>カサン</t>
    </rPh>
    <phoneticPr fontId="2"/>
  </si>
  <si>
    <t>別紙１
一覧表</t>
    <rPh sb="0" eb="2">
      <t>ベッシ</t>
    </rPh>
    <rPh sb="4" eb="7">
      <t>イチランヒョウ</t>
    </rPh>
    <phoneticPr fontId="3"/>
  </si>
  <si>
    <t>専門性を証明する書類等</t>
    <rPh sb="0" eb="3">
      <t>センモンセイ</t>
    </rPh>
    <rPh sb="4" eb="6">
      <t>ショウメイ</t>
    </rPh>
    <rPh sb="8" eb="10">
      <t>ショルイ</t>
    </rPh>
    <rPh sb="10" eb="11">
      <t>トウ</t>
    </rPh>
    <phoneticPr fontId="3"/>
  </si>
  <si>
    <t>前年度利用者数実績</t>
    <rPh sb="0" eb="3">
      <t>ゼンネンド</t>
    </rPh>
    <rPh sb="3" eb="5">
      <t>リヨウ</t>
    </rPh>
    <rPh sb="5" eb="6">
      <t>シャ</t>
    </rPh>
    <rPh sb="6" eb="7">
      <t>スウ</t>
    </rPh>
    <rPh sb="7" eb="9">
      <t>ジッセキ</t>
    </rPh>
    <phoneticPr fontId="3"/>
  </si>
  <si>
    <t>配置基準計算</t>
    <rPh sb="0" eb="2">
      <t>ハイチ</t>
    </rPh>
    <rPh sb="2" eb="4">
      <t>キジュン</t>
    </rPh>
    <rPh sb="4" eb="6">
      <t>ケイサン</t>
    </rPh>
    <phoneticPr fontId="3"/>
  </si>
  <si>
    <t>利用者数内訳</t>
    <rPh sb="0" eb="2">
      <t>リヨウ</t>
    </rPh>
    <rPh sb="2" eb="3">
      <t>シャ</t>
    </rPh>
    <rPh sb="3" eb="4">
      <t>スウ</t>
    </rPh>
    <rPh sb="4" eb="6">
      <t>ウチワケ</t>
    </rPh>
    <phoneticPr fontId="3"/>
  </si>
  <si>
    <t>世話人の配置基準</t>
    <rPh sb="0" eb="2">
      <t>セワ</t>
    </rPh>
    <rPh sb="2" eb="3">
      <t>ニン</t>
    </rPh>
    <rPh sb="4" eb="6">
      <t>ハイチ</t>
    </rPh>
    <rPh sb="6" eb="8">
      <t>キジュン</t>
    </rPh>
    <phoneticPr fontId="3"/>
  </si>
  <si>
    <t>生活支援員配置基準</t>
    <rPh sb="0" eb="2">
      <t>セイカツ</t>
    </rPh>
    <rPh sb="2" eb="4">
      <t>シエン</t>
    </rPh>
    <rPh sb="4" eb="5">
      <t>イン</t>
    </rPh>
    <rPh sb="5" eb="7">
      <t>ハイチ</t>
    </rPh>
    <rPh sb="7" eb="9">
      <t>キジュン</t>
    </rPh>
    <phoneticPr fontId="3"/>
  </si>
  <si>
    <t>利用者障害区分</t>
    <rPh sb="0" eb="3">
      <t>リヨウシャ</t>
    </rPh>
    <rPh sb="3" eb="5">
      <t>ショウガイ</t>
    </rPh>
    <rPh sb="5" eb="7">
      <t>クブン</t>
    </rPh>
    <phoneticPr fontId="3"/>
  </si>
  <si>
    <t>区分１</t>
    <rPh sb="0" eb="2">
      <t>クブン</t>
    </rPh>
    <phoneticPr fontId="3"/>
  </si>
  <si>
    <t>GH</t>
    <phoneticPr fontId="3"/>
  </si>
  <si>
    <t>通所入所</t>
    <rPh sb="0" eb="4">
      <t>ツウショニュウショ</t>
    </rPh>
    <phoneticPr fontId="3"/>
  </si>
  <si>
    <t>居宅介護</t>
  </si>
  <si>
    <t>療養介護</t>
  </si>
  <si>
    <t>短期入所</t>
  </si>
  <si>
    <t>介護サービス包括型</t>
    <phoneticPr fontId="3"/>
  </si>
  <si>
    <t>地域移行支援</t>
  </si>
  <si>
    <t>重度訪問介護</t>
  </si>
  <si>
    <t>生活介護</t>
  </si>
  <si>
    <t>自立訓練（機能訓練）</t>
  </si>
  <si>
    <t>外部サービス利用型</t>
    <phoneticPr fontId="3"/>
  </si>
  <si>
    <t>地域定着支援</t>
  </si>
  <si>
    <t>同行援護</t>
  </si>
  <si>
    <t>自立訓練（生活訓練）</t>
  </si>
  <si>
    <t>日中サービス支援型</t>
    <phoneticPr fontId="3"/>
  </si>
  <si>
    <t>医師</t>
    <rPh sb="0" eb="2">
      <t>イシ</t>
    </rPh>
    <phoneticPr fontId="7"/>
  </si>
  <si>
    <t>行動援護</t>
  </si>
  <si>
    <t>就労選択支援</t>
  </si>
  <si>
    <t>看護職員</t>
    <rPh sb="0" eb="2">
      <t>カンゴ</t>
    </rPh>
    <rPh sb="2" eb="4">
      <t>ショクイン</t>
    </rPh>
    <phoneticPr fontId="7"/>
  </si>
  <si>
    <t>重度障害者等包括支援</t>
    <phoneticPr fontId="3"/>
  </si>
  <si>
    <t>就労移行支援</t>
  </si>
  <si>
    <t>理学療法士・
作業療法士</t>
    <rPh sb="0" eb="2">
      <t>リガク</t>
    </rPh>
    <rPh sb="2" eb="5">
      <t>リョウホウシ</t>
    </rPh>
    <rPh sb="7" eb="9">
      <t>サギョウ</t>
    </rPh>
    <rPh sb="9" eb="12">
      <t>リョウホウシ</t>
    </rPh>
    <phoneticPr fontId="7"/>
  </si>
  <si>
    <t>就労継続支援Ａ型</t>
  </si>
  <si>
    <t>機能訓練指導員</t>
    <rPh sb="0" eb="2">
      <t>キノウ</t>
    </rPh>
    <rPh sb="2" eb="4">
      <t>クンレン</t>
    </rPh>
    <rPh sb="4" eb="7">
      <t>シドウイン</t>
    </rPh>
    <phoneticPr fontId="7"/>
  </si>
  <si>
    <t>就労継続支援Ｂ型</t>
  </si>
  <si>
    <t>就労定着支援</t>
  </si>
  <si>
    <t>地域移行支援員</t>
    <rPh sb="0" eb="2">
      <t>チイキ</t>
    </rPh>
    <rPh sb="2" eb="4">
      <t>イコウ</t>
    </rPh>
    <rPh sb="4" eb="7">
      <t>シエンイン</t>
    </rPh>
    <phoneticPr fontId="7"/>
  </si>
  <si>
    <t>自立生活援助</t>
  </si>
  <si>
    <t>職業指導員</t>
    <rPh sb="0" eb="2">
      <t>ショクギョウ</t>
    </rPh>
    <rPh sb="2" eb="5">
      <t>シドウイン</t>
    </rPh>
    <phoneticPr fontId="7"/>
  </si>
  <si>
    <t>目標工賃達成指導員</t>
    <rPh sb="0" eb="2">
      <t>モクヒョウ</t>
    </rPh>
    <rPh sb="2" eb="4">
      <t>コウチン</t>
    </rPh>
    <rPh sb="4" eb="6">
      <t>タッセイ</t>
    </rPh>
    <rPh sb="6" eb="9">
      <t>シドウイン</t>
    </rPh>
    <phoneticPr fontId="7"/>
  </si>
  <si>
    <t>就労支援員</t>
    <rPh sb="0" eb="2">
      <t>シュウロウ</t>
    </rPh>
    <rPh sb="2" eb="5">
      <t>シエンイン</t>
    </rPh>
    <phoneticPr fontId="7"/>
  </si>
  <si>
    <t>管理栄養士・
栄養士</t>
    <rPh sb="0" eb="2">
      <t>カンリ</t>
    </rPh>
    <rPh sb="2" eb="5">
      <t>エイヨウシ</t>
    </rPh>
    <rPh sb="7" eb="10">
      <t>エイヨウシ</t>
    </rPh>
    <phoneticPr fontId="3"/>
  </si>
  <si>
    <t>保育士・指導員</t>
    <rPh sb="0" eb="3">
      <t>ホイクシ</t>
    </rPh>
    <rPh sb="4" eb="7">
      <t>シドウイン</t>
    </rPh>
    <phoneticPr fontId="3"/>
  </si>
  <si>
    <t>調理員</t>
    <rPh sb="0" eb="3">
      <t>チョウリイン</t>
    </rPh>
    <phoneticPr fontId="3"/>
  </si>
  <si>
    <t>事務員</t>
    <rPh sb="0" eb="3">
      <t>ジムイン</t>
    </rPh>
    <phoneticPr fontId="7"/>
  </si>
  <si>
    <t>運転手</t>
    <rPh sb="0" eb="3">
      <t>ウンテンシュ</t>
    </rPh>
    <phoneticPr fontId="7"/>
  </si>
  <si>
    <t>その他</t>
    <rPh sb="2" eb="3">
      <t>タ</t>
    </rPh>
    <phoneticPr fontId="3"/>
  </si>
  <si>
    <t>別紙36</t>
    <rPh sb="0" eb="2">
      <t>ベッシ</t>
    </rPh>
    <phoneticPr fontId="2"/>
  </si>
  <si>
    <t>別紙36（記載例）</t>
    <rPh sb="0" eb="2">
      <t>ベッシ</t>
    </rPh>
    <rPh sb="5" eb="7">
      <t>キサイ</t>
    </rPh>
    <rPh sb="7" eb="8">
      <t>レイ</t>
    </rPh>
    <phoneticPr fontId="2"/>
  </si>
  <si>
    <t>※別紙36（別添参考様式（記載例））を基に作成しています。</t>
    <rPh sb="1" eb="3">
      <t>ベッシ</t>
    </rPh>
    <rPh sb="6" eb="8">
      <t>ベッテン</t>
    </rPh>
    <rPh sb="8" eb="10">
      <t>サンコウ</t>
    </rPh>
    <rPh sb="10" eb="12">
      <t>ヨウシキ</t>
    </rPh>
    <rPh sb="13" eb="15">
      <t>キサイ</t>
    </rPh>
    <rPh sb="15" eb="16">
      <t>レイ</t>
    </rPh>
    <rPh sb="19" eb="20">
      <t>モト</t>
    </rPh>
    <rPh sb="21" eb="23">
      <t>サクセイ</t>
    </rPh>
    <phoneticPr fontId="2"/>
  </si>
  <si>
    <t>○○事業所</t>
    <rPh sb="2" eb="4">
      <t>ジギョウ</t>
    </rPh>
    <rPh sb="4" eb="5">
      <t>ショ</t>
    </rPh>
    <phoneticPr fontId="2"/>
  </si>
  <si>
    <t>○○事業所</t>
    <phoneticPr fontId="2"/>
  </si>
  <si>
    <t>※別紙36（別添参考様式）の「５当該事業所における基準上置くべき従業者」および「６加配している特定従業者数」の各合計人数を足したもの。</t>
    <phoneticPr fontId="2"/>
  </si>
  <si>
    <t>世話人a</t>
    <rPh sb="0" eb="3">
      <t>セワニン</t>
    </rPh>
    <phoneticPr fontId="96"/>
  </si>
  <si>
    <t>世話人b</t>
    <rPh sb="0" eb="2">
      <t>セワ</t>
    </rPh>
    <rPh sb="2" eb="3">
      <t>ニン</t>
    </rPh>
    <phoneticPr fontId="96"/>
  </si>
  <si>
    <t>生活支援員a</t>
    <rPh sb="0" eb="2">
      <t>セイカツ</t>
    </rPh>
    <rPh sb="2" eb="4">
      <t>シエン</t>
    </rPh>
    <rPh sb="4" eb="5">
      <t>イン</t>
    </rPh>
    <phoneticPr fontId="96"/>
  </si>
  <si>
    <t>生活支援員b</t>
    <rPh sb="0" eb="2">
      <t>セイカツ</t>
    </rPh>
    <rPh sb="2" eb="4">
      <t>シエン</t>
    </rPh>
    <rPh sb="4" eb="5">
      <t>イン</t>
    </rPh>
    <phoneticPr fontId="96"/>
  </si>
  <si>
    <t>生活支援員c</t>
    <rPh sb="0" eb="2">
      <t>セイカツ</t>
    </rPh>
    <rPh sb="2" eb="4">
      <t>シエン</t>
    </rPh>
    <rPh sb="4" eb="5">
      <t>イン</t>
    </rPh>
    <phoneticPr fontId="96"/>
  </si>
  <si>
    <t>別紙35
(自立生活支援加算）</t>
    <rPh sb="0" eb="2">
      <t>ベッシ</t>
    </rPh>
    <rPh sb="6" eb="8">
      <t>ジリツ</t>
    </rPh>
    <rPh sb="8" eb="10">
      <t>セイカツ</t>
    </rPh>
    <rPh sb="10" eb="12">
      <t>シエン</t>
    </rPh>
    <rPh sb="12" eb="14">
      <t>カサン</t>
    </rPh>
    <phoneticPr fontId="2"/>
  </si>
  <si>
    <t>別紙35
(参考資料）</t>
    <rPh sb="0" eb="2">
      <t>ベッシ</t>
    </rPh>
    <rPh sb="6" eb="8">
      <t>サンコウ</t>
    </rPh>
    <rPh sb="8" eb="10">
      <t>シリョウ</t>
    </rPh>
    <phoneticPr fontId="2"/>
  </si>
  <si>
    <t>別紙37の2</t>
    <rPh sb="0" eb="2">
      <t>ベッシ</t>
    </rPh>
    <phoneticPr fontId="2"/>
  </si>
  <si>
    <t>別紙38</t>
    <rPh sb="0" eb="2">
      <t>ベッシ</t>
    </rPh>
    <phoneticPr fontId="2"/>
  </si>
  <si>
    <t>別紙39</t>
    <rPh sb="0" eb="2">
      <t>ベッシ</t>
    </rPh>
    <phoneticPr fontId="2"/>
  </si>
  <si>
    <t>介護サービス包括型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</si>
</sst>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人&quot;"/>
    <numFmt numFmtId="177" formatCode="###########&quot;人&quot;"/>
    <numFmt numFmtId="178" formatCode="0.00_ "/>
    <numFmt numFmtId="179" formatCode="0_);[Red]\(0\)"/>
    <numFmt numFmtId="180" formatCode="0.0_ "/>
    <numFmt numFmtId="181" formatCode="0.0000_ "/>
    <numFmt numFmtId="182" formatCode="0_ "/>
    <numFmt numFmtId="183" formatCode="#,##0_ "/>
    <numFmt numFmtId="184" formatCode="#,##0.0_ "/>
    <numFmt numFmtId="185" formatCode="0.0&quot;人&quot;"/>
    <numFmt numFmtId="186" formatCode="0.00&quot;人&quot;"/>
    <numFmt numFmtId="187" formatCode="0.0"/>
    <numFmt numFmtId="188" formatCode="h:m"/>
    <numFmt numFmtId="189" formatCode="0.0;\0;0.0"/>
    <numFmt numFmtId="190" formatCode="0.000;\0;0.000"/>
    <numFmt numFmtId="191" formatCode="0.0_ ;[Red]\-0.0\ "/>
    <numFmt numFmtId="192" formatCode="0.0_);[Red]\(0.0\)"/>
    <numFmt numFmtId="193" formatCode="0_ ;[Red]\-0\ "/>
    <numFmt numFmtId="194" formatCode="0.00_);[Red]\(0.00\)"/>
    <numFmt numFmtId="195" formatCode="[&lt;=999]000;[&lt;=9999]000\-00;000\-0000"/>
    <numFmt numFmtId="196" formatCode="0.0%"/>
    <numFmt numFmtId="198" formatCode="0.00_ ;[Red]\-0.00\ "/>
    <numFmt numFmtId="199" formatCode="#,##0.00_ "/>
  </numFmts>
  <fonts count="162">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4"/>
      <name val="ＭＳ ゴシック"/>
      <family val="3"/>
      <charset val="128"/>
    </font>
    <font>
      <sz val="11"/>
      <name val="ＭＳ ゴシック"/>
      <family val="3"/>
      <charset val="128"/>
    </font>
    <font>
      <sz val="11"/>
      <name val="HG丸ｺﾞｼｯｸM-PRO"/>
      <family val="3"/>
      <charset val="128"/>
    </font>
    <font>
      <sz val="6"/>
      <name val="MS UI Gothic"/>
      <family val="3"/>
      <charset val="128"/>
    </font>
    <font>
      <sz val="14"/>
      <name val="HG丸ｺﾞｼｯｸM-PRO"/>
      <family val="3"/>
      <charset val="128"/>
    </font>
    <font>
      <sz val="9"/>
      <name val="MS UI Gothic"/>
      <family val="3"/>
      <charset val="128"/>
    </font>
    <font>
      <sz val="11"/>
      <name val="HGSｺﾞｼｯｸM"/>
      <family val="3"/>
      <charset val="128"/>
    </font>
    <font>
      <sz val="10"/>
      <name val="HGSｺﾞｼｯｸM"/>
      <family val="3"/>
      <charset val="128"/>
    </font>
    <font>
      <sz val="11"/>
      <color indexed="10"/>
      <name val="ＭＳ ゴシック"/>
      <family val="3"/>
      <charset val="128"/>
    </font>
    <font>
      <sz val="11"/>
      <color rgb="FFFF0000"/>
      <name val="ＭＳ ゴシック"/>
      <family val="3"/>
      <charset val="128"/>
    </font>
    <font>
      <sz val="11"/>
      <color theme="1"/>
      <name val="ＭＳ Ｐゴシック"/>
      <family val="3"/>
      <charset val="128"/>
    </font>
    <font>
      <sz val="14"/>
      <color theme="1"/>
      <name val="ＭＳ Ｐゴシック"/>
      <family val="3"/>
      <charset val="128"/>
    </font>
    <font>
      <sz val="14"/>
      <color theme="1"/>
      <name val="ＭＳ ゴシック"/>
      <family val="3"/>
      <charset val="128"/>
    </font>
    <font>
      <sz val="10"/>
      <color theme="1"/>
      <name val="ＭＳ ゴシック"/>
      <family val="3"/>
      <charset val="128"/>
    </font>
    <font>
      <sz val="11"/>
      <color theme="1"/>
      <name val="ＭＳ ゴシック"/>
      <family val="3"/>
      <charset val="128"/>
    </font>
    <font>
      <sz val="18"/>
      <color theme="1"/>
      <name val="ＭＳ ゴシック"/>
      <family val="3"/>
      <charset val="128"/>
    </font>
    <font>
      <sz val="11"/>
      <color theme="1"/>
      <name val="ＭＳ Ｐゴシック"/>
      <family val="3"/>
      <charset val="128"/>
      <scheme val="minor"/>
    </font>
    <font>
      <sz val="9"/>
      <name val="ＭＳ ゴシック"/>
      <family val="3"/>
      <charset val="128"/>
    </font>
    <font>
      <sz val="12"/>
      <color theme="1"/>
      <name val="ＭＳ ゴシック"/>
      <family val="3"/>
      <charset val="128"/>
    </font>
    <font>
      <sz val="10"/>
      <color theme="1"/>
      <name val="ＭＳ Ｐゴシック"/>
      <family val="3"/>
      <charset val="128"/>
    </font>
    <font>
      <sz val="12"/>
      <name val="ＭＳ ゴシック"/>
      <family val="3"/>
      <charset val="128"/>
    </font>
    <font>
      <sz val="10"/>
      <color rgb="FFFF0000"/>
      <name val="ＭＳ Ｐゴシック"/>
      <family val="3"/>
      <charset val="128"/>
    </font>
    <font>
      <sz val="10"/>
      <color rgb="FFFF0000"/>
      <name val="ＭＳ ゴシック"/>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9"/>
      <color indexed="8"/>
      <name val="ＭＳ Ｐゴシック"/>
      <family val="3"/>
      <charset val="128"/>
    </font>
    <font>
      <sz val="10"/>
      <color indexed="8"/>
      <name val="ＭＳ Ｐゴシック"/>
      <family val="3"/>
      <charset val="128"/>
    </font>
    <font>
      <sz val="10"/>
      <name val="ＭＳ Ｐゴシック"/>
      <family val="3"/>
      <charset val="128"/>
    </font>
    <font>
      <sz val="10"/>
      <name val="ＭＳ Ｐゴシック"/>
      <family val="3"/>
      <charset val="128"/>
      <scheme val="minor"/>
    </font>
    <font>
      <sz val="8"/>
      <name val="ＭＳ Ｐゴシック"/>
      <family val="3"/>
      <charset val="128"/>
    </font>
    <font>
      <sz val="12"/>
      <name val="ＭＳ Ｐゴシック"/>
      <family val="3"/>
      <charset val="128"/>
    </font>
    <font>
      <sz val="10"/>
      <name val="ＭＳ ゴシック"/>
      <family val="3"/>
      <charset val="128"/>
    </font>
    <font>
      <sz val="10"/>
      <color rgb="FFFF0000"/>
      <name val="ＭＳ Ｐゴシック"/>
      <family val="3"/>
      <charset val="128"/>
      <scheme val="minor"/>
    </font>
    <font>
      <sz val="9"/>
      <name val="ＭＳ Ｐゴシック"/>
      <family val="3"/>
      <charset val="128"/>
    </font>
    <font>
      <sz val="11"/>
      <color rgb="FFFF0000"/>
      <name val="ＭＳ Ｐゴシック"/>
      <family val="3"/>
      <charset val="128"/>
      <scheme val="minor"/>
    </font>
    <font>
      <sz val="9"/>
      <color rgb="FFFF0000"/>
      <name val="ＭＳ Ｐゴシック"/>
      <family val="3"/>
      <charset val="128"/>
    </font>
    <font>
      <sz val="14"/>
      <name val="ＭＳ Ｐゴシック"/>
      <family val="3"/>
      <charset val="128"/>
    </font>
    <font>
      <b/>
      <sz val="12"/>
      <name val="ＭＳ Ｐゴシック"/>
      <family val="3"/>
      <charset val="128"/>
    </font>
    <font>
      <sz val="16"/>
      <name val="HGPｺﾞｼｯｸE"/>
      <family val="3"/>
      <charset val="128"/>
    </font>
    <font>
      <sz val="12"/>
      <name val="HGSｺﾞｼｯｸM"/>
      <family val="3"/>
      <charset val="128"/>
    </font>
    <font>
      <sz val="11"/>
      <color rgb="FF0000FF"/>
      <name val="ＭＳ ゴシック"/>
      <family val="3"/>
      <charset val="128"/>
    </font>
    <font>
      <sz val="11"/>
      <color rgb="FF0000FF"/>
      <name val="ＭＳ Ｐゴシック"/>
      <family val="3"/>
      <charset val="128"/>
    </font>
    <font>
      <sz val="14"/>
      <color indexed="10"/>
      <name val="ＭＳ ゴシック"/>
      <family val="3"/>
      <charset val="128"/>
    </font>
    <font>
      <sz val="12"/>
      <color indexed="8"/>
      <name val="ＭＳ Ｐゴシック"/>
      <family val="3"/>
      <charset val="128"/>
    </font>
    <font>
      <sz val="11"/>
      <name val="ＭＳ Ｐゴシック"/>
      <family val="3"/>
      <charset val="128"/>
      <scheme val="minor"/>
    </font>
    <font>
      <sz val="14"/>
      <name val="ＭＳ Ｐゴシック"/>
      <family val="3"/>
      <charset val="128"/>
      <scheme val="minor"/>
    </font>
    <font>
      <sz val="9"/>
      <color theme="1"/>
      <name val="ＭＳ ゴシック"/>
      <family val="3"/>
      <charset val="128"/>
    </font>
    <font>
      <sz val="9"/>
      <color theme="1"/>
      <name val="ＭＳ Ｐゴシック"/>
      <family val="3"/>
      <charset val="128"/>
    </font>
    <font>
      <sz val="12"/>
      <color rgb="FFFF0000"/>
      <name val="ＭＳ ゴシック"/>
      <family val="3"/>
      <charset val="128"/>
    </font>
    <font>
      <sz val="18"/>
      <name val="BIZ UDPゴシック"/>
      <family val="3"/>
      <charset val="128"/>
    </font>
    <font>
      <sz val="11"/>
      <name val="BIZ UDPゴシック"/>
      <family val="3"/>
      <charset val="128"/>
    </font>
    <font>
      <sz val="11"/>
      <color rgb="FFFF0000"/>
      <name val="BIZ UDPゴシック"/>
      <family val="3"/>
      <charset val="128"/>
    </font>
    <font>
      <u/>
      <sz val="11"/>
      <color theme="10"/>
      <name val="ＭＳ Ｐゴシック"/>
      <family val="2"/>
      <charset val="128"/>
      <scheme val="minor"/>
    </font>
    <font>
      <sz val="9"/>
      <name val="BIZ UDPゴシック"/>
      <family val="3"/>
      <charset val="128"/>
    </font>
    <font>
      <b/>
      <sz val="9"/>
      <color indexed="81"/>
      <name val="HGS創英角ｺﾞｼｯｸUB"/>
      <family val="3"/>
      <charset val="128"/>
    </font>
    <font>
      <sz val="9"/>
      <color indexed="81"/>
      <name val="HGS創英角ｺﾞｼｯｸUB"/>
      <family val="3"/>
      <charset val="128"/>
    </font>
    <font>
      <sz val="24"/>
      <name val="BIZ UDPゴシック"/>
      <family val="3"/>
      <charset val="128"/>
    </font>
    <font>
      <b/>
      <sz val="11"/>
      <name val="ＭＳ 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b/>
      <u/>
      <sz val="11"/>
      <name val="ＭＳ ゴシック"/>
      <family val="3"/>
      <charset val="128"/>
    </font>
    <font>
      <b/>
      <sz val="10"/>
      <color indexed="10"/>
      <name val="ＭＳ ゴシック"/>
      <family val="3"/>
      <charset val="128"/>
    </font>
    <font>
      <b/>
      <u/>
      <sz val="10"/>
      <color indexed="10"/>
      <name val="ＭＳ ゴシック"/>
      <family val="3"/>
      <charset val="128"/>
    </font>
    <font>
      <u/>
      <sz val="12"/>
      <color indexed="10"/>
      <name val="ＭＳ ゴシック"/>
      <family val="3"/>
      <charset val="128"/>
    </font>
    <font>
      <b/>
      <sz val="14"/>
      <name val="ＭＳ ゴシック"/>
      <family val="3"/>
      <charset val="128"/>
    </font>
    <font>
      <b/>
      <sz val="9"/>
      <color indexed="81"/>
      <name val="ＭＳ Ｐゴシック"/>
      <family val="3"/>
      <charset val="128"/>
    </font>
    <font>
      <sz val="9"/>
      <color indexed="81"/>
      <name val="ＭＳ Ｐゴシック"/>
      <family val="3"/>
      <charset val="128"/>
    </font>
    <font>
      <sz val="20"/>
      <color indexed="81"/>
      <name val="ＭＳ Ｐゴシック"/>
      <family val="3"/>
      <charset val="128"/>
    </font>
    <font>
      <b/>
      <sz val="20"/>
      <color indexed="81"/>
      <name val="ＭＳ Ｐゴシック"/>
      <family val="3"/>
      <charset val="128"/>
    </font>
    <font>
      <u/>
      <sz val="10.5"/>
      <name val="HG丸ｺﾞｼｯｸM-PRO"/>
      <family val="3"/>
      <charset val="128"/>
    </font>
    <font>
      <sz val="18"/>
      <color indexed="81"/>
      <name val="ＭＳ Ｐゴシック"/>
      <family val="3"/>
      <charset val="128"/>
    </font>
    <font>
      <u/>
      <sz val="11"/>
      <color theme="1"/>
      <name val="ＭＳ Ｐゴシック"/>
      <family val="3"/>
      <charset val="128"/>
      <scheme val="minor"/>
    </font>
    <font>
      <u/>
      <sz val="11"/>
      <name val="HG丸ｺﾞｼｯｸM-PRO"/>
      <family val="3"/>
      <charset val="128"/>
    </font>
    <font>
      <b/>
      <sz val="14"/>
      <color theme="1"/>
      <name val="ＭＳ ゴシック"/>
      <family val="3"/>
      <charset val="128"/>
    </font>
    <font>
      <b/>
      <sz val="14"/>
      <color theme="1"/>
      <name val="ＭＳ Ｐゴシック"/>
      <family val="3"/>
      <charset val="128"/>
    </font>
    <font>
      <u/>
      <sz val="12"/>
      <color theme="1"/>
      <name val="ＭＳ Ｐゴシック"/>
      <family val="3"/>
      <charset val="128"/>
    </font>
    <font>
      <b/>
      <sz val="11"/>
      <name val="HG丸ｺﾞｼｯｸM-PRO"/>
      <family val="3"/>
      <charset val="128"/>
    </font>
    <font>
      <b/>
      <sz val="14"/>
      <name val="ＭＳ Ｐゴシック"/>
      <family val="3"/>
      <charset val="128"/>
      <scheme val="major"/>
    </font>
    <font>
      <u/>
      <sz val="11"/>
      <name val="ＭＳ Ｐゴシック"/>
      <family val="3"/>
      <charset val="128"/>
    </font>
    <font>
      <b/>
      <sz val="11"/>
      <color theme="1"/>
      <name val="ＭＳ Ｐゴシック"/>
      <family val="3"/>
      <charset val="128"/>
      <scheme val="minor"/>
    </font>
    <font>
      <u/>
      <sz val="11"/>
      <name val="HGSｺﾞｼｯｸM"/>
      <family val="3"/>
      <charset val="128"/>
    </font>
    <font>
      <sz val="11"/>
      <color theme="1"/>
      <name val="BIZ UDPゴシック"/>
      <family val="3"/>
      <charset val="128"/>
    </font>
    <font>
      <sz val="14"/>
      <color rgb="FFFF0000"/>
      <name val="ＭＳ Ｐゴシック"/>
      <family val="3"/>
      <charset val="128"/>
    </font>
    <font>
      <sz val="11"/>
      <color rgb="FFFF0000"/>
      <name val="ＭＳ Ｐ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1"/>
      <color theme="1"/>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2"/>
      <name val="HGｺﾞｼｯｸM"/>
      <family val="3"/>
      <charset val="128"/>
    </font>
    <font>
      <sz val="10"/>
      <color theme="1"/>
      <name val="HGｺﾞｼｯｸM"/>
      <family val="3"/>
      <charset val="128"/>
    </font>
    <font>
      <sz val="12"/>
      <color rgb="FFFF0000"/>
      <name val="HGｺﾞｼｯｸM"/>
      <family val="3"/>
      <charset val="128"/>
    </font>
    <font>
      <b/>
      <sz val="14"/>
      <name val="HGｺﾞｼｯｸM"/>
      <family val="3"/>
      <charset val="128"/>
    </font>
    <font>
      <sz val="11"/>
      <name val="HGｺﾞｼｯｸM"/>
      <family val="3"/>
      <charset val="128"/>
    </font>
    <font>
      <sz val="10"/>
      <name val="HGｺﾞｼｯｸM"/>
      <family val="3"/>
      <charset val="128"/>
    </font>
    <font>
      <sz val="9"/>
      <name val="HGｺﾞｼｯｸM"/>
      <family val="3"/>
      <charset val="128"/>
    </font>
    <font>
      <sz val="12"/>
      <color theme="1"/>
      <name val="HGSｺﾞｼｯｸM"/>
      <family val="3"/>
      <charset val="128"/>
    </font>
    <font>
      <sz val="11"/>
      <color theme="1"/>
      <name val="HGSｺﾞｼｯｸM"/>
      <family val="3"/>
      <charset val="128"/>
    </font>
    <font>
      <b/>
      <sz val="14"/>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b/>
      <sz val="20"/>
      <color theme="1"/>
      <name val="ＭＳ ゴシック"/>
      <family val="3"/>
      <charset val="128"/>
    </font>
    <font>
      <sz val="6"/>
      <color theme="1"/>
      <name val="ＭＳ 明朝"/>
      <family val="1"/>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4"/>
      <name val="HGｺﾞｼｯｸM"/>
      <family val="3"/>
      <charset val="128"/>
    </font>
    <font>
      <sz val="8"/>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b/>
      <sz val="9"/>
      <color indexed="81"/>
      <name val="MS P ゴシック"/>
      <family val="3"/>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1"/>
      <color theme="1"/>
      <name val="ＭＳ Ｐゴシック"/>
      <family val="2"/>
      <charset val="128"/>
      <scheme val="minor"/>
    </font>
    <font>
      <sz val="12"/>
      <color indexed="81"/>
      <name val="MS P ゴシック"/>
      <family val="3"/>
      <charset val="128"/>
    </font>
    <font>
      <sz val="11"/>
      <color rgb="FF000000"/>
      <name val="ＭＳ Ｐゴシック"/>
      <family val="3"/>
      <charset val="128"/>
      <scheme val="minor"/>
    </font>
    <font>
      <b/>
      <sz val="11"/>
      <color indexed="81"/>
      <name val="MS P ゴシック"/>
      <family val="3"/>
      <charset val="128"/>
    </font>
    <font>
      <sz val="11"/>
      <color indexed="81"/>
      <name val="MS P ゴシック"/>
      <family val="3"/>
      <charset val="128"/>
    </font>
    <font>
      <sz val="8"/>
      <color indexed="81"/>
      <name val="MS P ゴシック"/>
      <family val="3"/>
      <charset val="128"/>
    </font>
    <font>
      <sz val="8"/>
      <color theme="1"/>
      <name val="HG丸ｺﾞｼｯｸM-PRO"/>
      <family val="3"/>
      <charset val="128"/>
    </font>
    <font>
      <sz val="8"/>
      <name val="HG丸ｺﾞｼｯｸM-PRO"/>
      <family val="3"/>
      <charset val="128"/>
    </font>
    <font>
      <u/>
      <sz val="8"/>
      <color theme="10"/>
      <name val="HG丸ｺﾞｼｯｸM-PRO"/>
      <family val="3"/>
      <charset val="128"/>
    </font>
    <font>
      <sz val="8"/>
      <color theme="10"/>
      <name val="HG丸ｺﾞｼｯｸM-PRO"/>
      <family val="3"/>
      <charset val="128"/>
    </font>
  </fonts>
  <fills count="20">
    <fill>
      <patternFill patternType="none"/>
    </fill>
    <fill>
      <patternFill patternType="gray125"/>
    </fill>
    <fill>
      <patternFill patternType="solid">
        <fgColor indexed="15"/>
        <bgColor indexed="64"/>
      </patternFill>
    </fill>
    <fill>
      <patternFill patternType="solid">
        <fgColor rgb="FFFFFF00"/>
        <bgColor indexed="64"/>
      </patternFill>
    </fill>
    <fill>
      <patternFill patternType="solid">
        <fgColor rgb="FF00FFFF"/>
        <bgColor indexed="64"/>
      </patternFill>
    </fill>
    <fill>
      <patternFill patternType="solid">
        <fgColor theme="0"/>
        <bgColor indexed="64"/>
      </patternFill>
    </fill>
    <fill>
      <patternFill patternType="solid">
        <fgColor indexed="11"/>
        <bgColor indexed="64"/>
      </patternFill>
    </fill>
    <fill>
      <patternFill patternType="solid">
        <fgColor indexed="42"/>
        <bgColor indexed="64"/>
      </patternFill>
    </fill>
    <fill>
      <patternFill patternType="solid">
        <fgColor rgb="FFCCFFFF"/>
        <bgColor indexed="64"/>
      </patternFill>
    </fill>
    <fill>
      <patternFill patternType="solid">
        <fgColor indexed="41"/>
        <bgColor indexed="64"/>
      </patternFill>
    </fill>
    <fill>
      <patternFill patternType="solid">
        <fgColor rgb="FFFFFF99"/>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FF00"/>
        <bgColor indexed="64"/>
      </patternFill>
    </fill>
    <fill>
      <patternFill patternType="solid">
        <fgColor rgb="FFCCFFCC"/>
        <bgColor indexed="64"/>
      </patternFill>
    </fill>
  </fills>
  <borders count="309">
    <border>
      <left/>
      <right/>
      <top/>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medium">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dotted">
        <color indexed="64"/>
      </right>
      <top style="double">
        <color indexed="64"/>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hair">
        <color indexed="64"/>
      </left>
      <right/>
      <top/>
      <bottom/>
      <diagonal/>
    </border>
    <border>
      <left/>
      <right style="thin">
        <color indexed="64"/>
      </right>
      <top style="hair">
        <color indexed="64"/>
      </top>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style="medium">
        <color indexed="64"/>
      </left>
      <right style="medium">
        <color indexed="64"/>
      </right>
      <top style="thin">
        <color indexed="64"/>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medium">
        <color indexed="64"/>
      </right>
      <top style="thin">
        <color indexed="64"/>
      </top>
      <bottom style="double">
        <color indexed="64"/>
      </bottom>
      <diagonal/>
    </border>
    <border diagonalUp="1">
      <left style="thin">
        <color indexed="64"/>
      </left>
      <right/>
      <top style="dotted">
        <color indexed="64"/>
      </top>
      <bottom style="dotted">
        <color indexed="64"/>
      </bottom>
      <diagonal style="thin">
        <color indexed="64"/>
      </diagonal>
    </border>
    <border diagonalUp="1">
      <left/>
      <right style="thin">
        <color indexed="64"/>
      </right>
      <top style="dotted">
        <color indexed="64"/>
      </top>
      <bottom style="dotted">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s>
  <cellStyleXfs count="22">
    <xf numFmtId="0" fontId="0" fillId="0" borderId="0">
      <alignment vertical="center"/>
    </xf>
    <xf numFmtId="0" fontId="1" fillId="0" borderId="0">
      <alignment vertical="center"/>
    </xf>
    <xf numFmtId="0" fontId="1" fillId="0" borderId="0"/>
    <xf numFmtId="0" fontId="1" fillId="0" borderId="0">
      <alignment vertical="center"/>
    </xf>
    <xf numFmtId="0" fontId="9" fillId="0" borderId="0">
      <alignment vertical="center"/>
    </xf>
    <xf numFmtId="0" fontId="1" fillId="0" borderId="0">
      <alignment vertical="center"/>
    </xf>
    <xf numFmtId="0" fontId="20" fillId="0" borderId="0">
      <alignment vertical="center"/>
    </xf>
    <xf numFmtId="0" fontId="1" fillId="0" borderId="0">
      <alignment vertical="center"/>
    </xf>
    <xf numFmtId="0" fontId="1" fillId="0" borderId="0"/>
    <xf numFmtId="0" fontId="9"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0" fontId="20" fillId="0" borderId="0">
      <alignment vertical="center"/>
    </xf>
    <xf numFmtId="0" fontId="58" fillId="0" borderId="0" applyNumberFormat="0" applyFill="0" applyBorder="0" applyAlignment="0" applyProtection="0">
      <alignment vertical="center"/>
    </xf>
    <xf numFmtId="0" fontId="5" fillId="0" borderId="0">
      <alignment vertical="center"/>
    </xf>
    <xf numFmtId="38" fontId="102" fillId="0" borderId="0" applyFont="0" applyFill="0" applyBorder="0" applyAlignment="0" applyProtection="0"/>
    <xf numFmtId="0" fontId="1" fillId="0" borderId="0">
      <alignment vertical="center"/>
    </xf>
    <xf numFmtId="0" fontId="121" fillId="0" borderId="0">
      <alignment vertical="center"/>
    </xf>
    <xf numFmtId="38" fontId="102" fillId="0" borderId="0" applyFont="0" applyFill="0" applyBorder="0" applyAlignment="0" applyProtection="0"/>
    <xf numFmtId="0" fontId="152" fillId="0" borderId="0">
      <alignment vertical="center"/>
    </xf>
  </cellStyleXfs>
  <cellXfs count="2729">
    <xf numFmtId="0" fontId="0" fillId="0" borderId="0" xfId="0">
      <alignment vertical="center"/>
    </xf>
    <xf numFmtId="0" fontId="4" fillId="0" borderId="0" xfId="6" applyFont="1">
      <alignment vertical="center"/>
    </xf>
    <xf numFmtId="0" fontId="5" fillId="0" borderId="0" xfId="6" applyFont="1">
      <alignment vertical="center"/>
    </xf>
    <xf numFmtId="0" fontId="5" fillId="0" borderId="16" xfId="6" applyFont="1" applyBorder="1" applyAlignment="1">
      <alignment horizontal="left" vertical="center" indent="1"/>
    </xf>
    <xf numFmtId="0" fontId="5" fillId="0" borderId="14" xfId="6" applyFont="1" applyBorder="1" applyAlignment="1">
      <alignment horizontal="left" vertical="center" indent="1"/>
    </xf>
    <xf numFmtId="0" fontId="5" fillId="0" borderId="1" xfId="6" applyFont="1" applyBorder="1" applyAlignment="1">
      <alignment horizontal="left" vertical="center" indent="1"/>
    </xf>
    <xf numFmtId="0" fontId="5" fillId="0" borderId="1" xfId="6" applyFont="1" applyBorder="1">
      <alignment vertical="center"/>
    </xf>
    <xf numFmtId="0" fontId="5" fillId="0" borderId="0" xfId="6" applyFont="1" applyBorder="1">
      <alignment vertical="center"/>
    </xf>
    <xf numFmtId="0" fontId="5" fillId="0" borderId="8" xfId="6" applyFont="1" applyBorder="1">
      <alignment vertical="center"/>
    </xf>
    <xf numFmtId="0" fontId="5" fillId="0" borderId="15" xfId="6" applyFont="1" applyBorder="1">
      <alignment vertical="center"/>
    </xf>
    <xf numFmtId="0" fontId="5" fillId="0" borderId="29" xfId="6" applyFont="1" applyBorder="1">
      <alignment vertical="center"/>
    </xf>
    <xf numFmtId="0" fontId="5" fillId="0" borderId="14" xfId="6" applyFont="1" applyBorder="1" applyAlignment="1">
      <alignment horizontal="center" vertical="center"/>
    </xf>
    <xf numFmtId="0" fontId="5" fillId="0" borderId="14" xfId="6" applyFont="1" applyBorder="1" applyAlignment="1">
      <alignment vertical="center" wrapText="1"/>
    </xf>
    <xf numFmtId="0" fontId="5" fillId="0" borderId="14" xfId="6" applyFont="1" applyBorder="1" applyAlignment="1">
      <alignment horizontal="right" vertical="center"/>
    </xf>
    <xf numFmtId="0" fontId="5" fillId="0" borderId="0" xfId="6" applyFont="1" applyBorder="1" applyAlignment="1">
      <alignment horizontal="right" vertical="center"/>
    </xf>
    <xf numFmtId="0" fontId="5" fillId="0" borderId="0" xfId="6" applyFont="1" applyBorder="1" applyAlignment="1">
      <alignment vertical="center" wrapText="1"/>
    </xf>
    <xf numFmtId="0" fontId="5" fillId="0" borderId="2" xfId="6" applyFont="1" applyBorder="1">
      <alignment vertical="center"/>
    </xf>
    <xf numFmtId="0" fontId="5" fillId="0" borderId="31" xfId="6" applyFont="1" applyBorder="1">
      <alignment vertical="center"/>
    </xf>
    <xf numFmtId="0" fontId="5" fillId="0" borderId="5" xfId="6" applyFont="1" applyBorder="1">
      <alignment vertical="center"/>
    </xf>
    <xf numFmtId="0" fontId="5" fillId="0" borderId="5" xfId="6" applyFont="1" applyBorder="1" applyAlignment="1">
      <alignment vertical="center" wrapText="1"/>
    </xf>
    <xf numFmtId="0" fontId="22" fillId="0" borderId="0" xfId="3" applyFont="1">
      <alignment vertical="center"/>
    </xf>
    <xf numFmtId="0" fontId="18" fillId="0" borderId="0" xfId="3" applyFont="1">
      <alignment vertical="center"/>
    </xf>
    <xf numFmtId="0" fontId="24" fillId="0" borderId="0" xfId="3" applyFont="1">
      <alignment vertical="center"/>
    </xf>
    <xf numFmtId="0" fontId="5" fillId="0" borderId="0" xfId="3" applyFont="1">
      <alignment vertical="center"/>
    </xf>
    <xf numFmtId="0" fontId="14" fillId="0" borderId="0" xfId="7" applyFont="1">
      <alignment vertical="center"/>
    </xf>
    <xf numFmtId="0" fontId="17" fillId="0" borderId="2" xfId="3" applyFont="1" applyFill="1" applyBorder="1" applyAlignment="1">
      <alignment horizontal="distributed" vertical="center"/>
    </xf>
    <xf numFmtId="0" fontId="23" fillId="0" borderId="118" xfId="7" applyFont="1" applyBorder="1" applyAlignment="1">
      <alignment horizontal="center" vertical="center" wrapText="1"/>
    </xf>
    <xf numFmtId="0" fontId="30" fillId="0" borderId="119" xfId="7" applyFont="1" applyBorder="1" applyAlignment="1">
      <alignment horizontal="center" vertical="center" wrapText="1"/>
    </xf>
    <xf numFmtId="0" fontId="30" fillId="0" borderId="120" xfId="7" applyFont="1" applyBorder="1" applyAlignment="1">
      <alignment horizontal="center" vertical="center" wrapText="1"/>
    </xf>
    <xf numFmtId="0" fontId="33" fillId="0" borderId="67" xfId="7" applyFont="1" applyBorder="1" applyAlignment="1">
      <alignment horizontal="center" vertical="center" wrapText="1"/>
    </xf>
    <xf numFmtId="0" fontId="34" fillId="0" borderId="67" xfId="7" applyFont="1" applyBorder="1" applyAlignment="1">
      <alignment horizontal="center" vertical="center" wrapText="1"/>
    </xf>
    <xf numFmtId="0" fontId="33" fillId="0" borderId="14" xfId="7" applyFont="1" applyBorder="1" applyAlignment="1">
      <alignment horizontal="center" vertical="center" wrapText="1"/>
    </xf>
    <xf numFmtId="0" fontId="35" fillId="0" borderId="14" xfId="7" applyFont="1" applyBorder="1" applyAlignment="1">
      <alignment horizontal="center" vertical="center" wrapText="1"/>
    </xf>
    <xf numFmtId="0" fontId="33" fillId="0" borderId="54" xfId="7" applyFont="1" applyBorder="1" applyAlignment="1">
      <alignment horizontal="center" vertical="center" wrapText="1"/>
    </xf>
    <xf numFmtId="0" fontId="40" fillId="0" borderId="14" xfId="7" applyFont="1" applyBorder="1" applyAlignment="1">
      <alignment horizontal="center" vertical="center" wrapText="1"/>
    </xf>
    <xf numFmtId="0" fontId="40" fillId="0" borderId="119" xfId="7" applyFont="1" applyBorder="1" applyAlignment="1">
      <alignment horizontal="center" vertical="center" wrapText="1"/>
    </xf>
    <xf numFmtId="0" fontId="40" fillId="0" borderId="120" xfId="7" applyFont="1" applyBorder="1" applyAlignment="1">
      <alignment horizontal="center" vertical="center" wrapText="1"/>
    </xf>
    <xf numFmtId="0" fontId="6" fillId="0" borderId="0" xfId="8" applyFont="1" applyAlignment="1">
      <alignment wrapText="1"/>
    </xf>
    <xf numFmtId="0" fontId="6" fillId="0" borderId="0" xfId="8" applyFont="1"/>
    <xf numFmtId="0" fontId="6" fillId="0" borderId="0" xfId="8" applyFont="1" applyAlignment="1">
      <alignment horizontal="right" wrapText="1"/>
    </xf>
    <xf numFmtId="0" fontId="6" fillId="0" borderId="14" xfId="8" applyFont="1" applyBorder="1" applyAlignment="1">
      <alignment horizontal="distributed" vertical="distributed" wrapText="1"/>
    </xf>
    <xf numFmtId="0" fontId="6" fillId="0" borderId="0" xfId="8" applyFont="1" applyBorder="1" applyAlignment="1">
      <alignment wrapText="1"/>
    </xf>
    <xf numFmtId="0" fontId="6" fillId="0" borderId="13" xfId="8" applyFont="1" applyBorder="1" applyAlignment="1">
      <alignment horizontal="center" vertical="center" wrapText="1"/>
    </xf>
    <xf numFmtId="0" fontId="6" fillId="0" borderId="0" xfId="8" applyFont="1" applyAlignment="1">
      <alignment vertical="center"/>
    </xf>
    <xf numFmtId="0" fontId="42" fillId="0" borderId="0" xfId="1" applyFont="1">
      <alignment vertical="center"/>
    </xf>
    <xf numFmtId="0" fontId="1" fillId="0" borderId="0" xfId="1">
      <alignment vertical="center"/>
    </xf>
    <xf numFmtId="0" fontId="42" fillId="0" borderId="0" xfId="1" applyFont="1" applyBorder="1" applyAlignment="1">
      <alignment vertical="center"/>
    </xf>
    <xf numFmtId="0" fontId="1" fillId="0" borderId="14" xfId="1" applyFont="1" applyBorder="1" applyAlignment="1">
      <alignment horizontal="center" vertical="center"/>
    </xf>
    <xf numFmtId="0" fontId="1" fillId="0" borderId="16" xfId="1" applyBorder="1" applyAlignment="1">
      <alignment horizontal="center" vertical="center"/>
    </xf>
    <xf numFmtId="0" fontId="1" fillId="0" borderId="0" xfId="1" applyBorder="1" applyAlignment="1">
      <alignment vertical="center"/>
    </xf>
    <xf numFmtId="0" fontId="5" fillId="0" borderId="0" xfId="1" applyFont="1">
      <alignment vertical="center"/>
    </xf>
    <xf numFmtId="0" fontId="1" fillId="0" borderId="0" xfId="1" applyFont="1">
      <alignment vertical="center"/>
    </xf>
    <xf numFmtId="0" fontId="36" fillId="0" borderId="0" xfId="1" applyFont="1">
      <alignment vertical="center"/>
    </xf>
    <xf numFmtId="0" fontId="1" fillId="0" borderId="14" xfId="1" applyFont="1" applyBorder="1" applyAlignment="1">
      <alignment horizontal="distributed" vertical="center"/>
    </xf>
    <xf numFmtId="0" fontId="1" fillId="0" borderId="16" xfId="1" applyFont="1" applyBorder="1" applyAlignment="1">
      <alignment horizontal="distributed" vertical="center"/>
    </xf>
    <xf numFmtId="0" fontId="1" fillId="0" borderId="54" xfId="1" applyFont="1" applyBorder="1" applyAlignment="1">
      <alignment horizontal="center" vertical="center"/>
    </xf>
    <xf numFmtId="0" fontId="21" fillId="0" borderId="0" xfId="1" applyFont="1">
      <alignment vertical="center"/>
    </xf>
    <xf numFmtId="0" fontId="44" fillId="0" borderId="0" xfId="9" applyFont="1">
      <alignment vertical="center"/>
    </xf>
    <xf numFmtId="0" fontId="10" fillId="0" borderId="0" xfId="9" applyFont="1">
      <alignment vertical="center"/>
    </xf>
    <xf numFmtId="0" fontId="10" fillId="5" borderId="132" xfId="9" applyFont="1" applyFill="1" applyBorder="1" applyAlignment="1">
      <alignment horizontal="right" vertical="center"/>
    </xf>
    <xf numFmtId="0" fontId="10" fillId="7" borderId="133" xfId="9" applyFont="1" applyFill="1" applyBorder="1" applyAlignment="1">
      <alignment horizontal="left" vertical="center"/>
    </xf>
    <xf numFmtId="0" fontId="10" fillId="6" borderId="134" xfId="9" applyFont="1" applyFill="1" applyBorder="1" applyAlignment="1">
      <alignment horizontal="center" vertical="center"/>
    </xf>
    <xf numFmtId="0" fontId="10" fillId="6" borderId="135" xfId="9" applyFont="1" applyFill="1" applyBorder="1" applyAlignment="1">
      <alignment horizontal="center" vertical="center"/>
    </xf>
    <xf numFmtId="0" fontId="10" fillId="6" borderId="136" xfId="9" applyFont="1" applyFill="1" applyBorder="1" applyAlignment="1">
      <alignment horizontal="center" vertical="center"/>
    </xf>
    <xf numFmtId="0" fontId="10" fillId="6" borderId="137" xfId="9" applyFont="1" applyFill="1" applyBorder="1" applyAlignment="1">
      <alignment horizontal="center" vertical="center"/>
    </xf>
    <xf numFmtId="0" fontId="10" fillId="6" borderId="138" xfId="9" applyFont="1" applyFill="1" applyBorder="1" applyAlignment="1">
      <alignment horizontal="center" vertical="center"/>
    </xf>
    <xf numFmtId="0" fontId="10" fillId="5" borderId="139" xfId="9" applyFont="1" applyFill="1" applyBorder="1" applyAlignment="1" applyProtection="1">
      <alignment horizontal="center" vertical="center"/>
    </xf>
    <xf numFmtId="0" fontId="10" fillId="5" borderId="140" xfId="9" applyFont="1" applyFill="1" applyBorder="1" applyAlignment="1" applyProtection="1">
      <alignment horizontal="center" vertical="center"/>
      <protection locked="0"/>
    </xf>
    <xf numFmtId="0" fontId="10" fillId="5" borderId="140" xfId="9" applyFont="1" applyFill="1" applyBorder="1" applyAlignment="1" applyProtection="1">
      <alignment horizontal="center" vertical="center"/>
    </xf>
    <xf numFmtId="0" fontId="10" fillId="5" borderId="141" xfId="9" applyFont="1" applyFill="1" applyBorder="1" applyAlignment="1" applyProtection="1">
      <alignment horizontal="center" vertical="center"/>
    </xf>
    <xf numFmtId="0" fontId="10" fillId="5" borderId="139" xfId="9" applyFont="1" applyFill="1" applyBorder="1" applyAlignment="1" applyProtection="1">
      <alignment horizontal="center" vertical="center"/>
      <protection locked="0"/>
    </xf>
    <xf numFmtId="0" fontId="10" fillId="5" borderId="141" xfId="9" applyFont="1" applyFill="1" applyBorder="1" applyAlignment="1" applyProtection="1">
      <alignment horizontal="center" vertical="center"/>
      <protection locked="0"/>
    </xf>
    <xf numFmtId="0" fontId="10" fillId="0" borderId="63" xfId="9" applyFont="1" applyFill="1" applyBorder="1" applyAlignment="1">
      <alignment vertical="center" shrinkToFit="1"/>
    </xf>
    <xf numFmtId="0" fontId="10" fillId="0" borderId="14" xfId="9" applyFont="1" applyFill="1" applyBorder="1" applyAlignment="1">
      <alignment vertical="center" shrinkToFit="1"/>
    </xf>
    <xf numFmtId="0" fontId="10" fillId="0" borderId="23" xfId="9" applyFont="1" applyFill="1" applyBorder="1" applyAlignment="1">
      <alignment horizontal="center" vertical="center"/>
    </xf>
    <xf numFmtId="0" fontId="10" fillId="0" borderId="2" xfId="9" applyFont="1" applyFill="1" applyBorder="1" applyAlignment="1">
      <alignment horizontal="center" vertical="center"/>
    </xf>
    <xf numFmtId="0" fontId="10" fillId="0" borderId="63" xfId="9" applyFont="1" applyFill="1" applyBorder="1" applyAlignment="1">
      <alignment horizontal="center" vertical="center"/>
    </xf>
    <xf numFmtId="0" fontId="10" fillId="0" borderId="142" xfId="9" applyFont="1" applyBorder="1" applyAlignment="1">
      <alignment horizontal="center" vertical="center"/>
    </xf>
    <xf numFmtId="0" fontId="10" fillId="0" borderId="143" xfId="9" applyFont="1" applyBorder="1" applyAlignment="1">
      <alignment horizontal="center" vertical="center"/>
    </xf>
    <xf numFmtId="0" fontId="10" fillId="0" borderId="144" xfId="9" applyFont="1" applyBorder="1" applyAlignment="1">
      <alignment horizontal="center" vertical="center"/>
    </xf>
    <xf numFmtId="0" fontId="10" fillId="0" borderId="145" xfId="9" applyFont="1" applyBorder="1" applyAlignment="1">
      <alignment horizontal="center" vertical="center"/>
    </xf>
    <xf numFmtId="2" fontId="10" fillId="7" borderId="59" xfId="9" applyNumberFormat="1" applyFont="1" applyFill="1" applyBorder="1" applyAlignment="1">
      <alignment horizontal="center" vertical="center"/>
    </xf>
    <xf numFmtId="2" fontId="10" fillId="7" borderId="67" xfId="10" applyNumberFormat="1" applyFont="1" applyFill="1" applyBorder="1" applyAlignment="1">
      <alignment horizontal="center" vertical="center"/>
    </xf>
    <xf numFmtId="2" fontId="10" fillId="7" borderId="107" xfId="9" applyNumberFormat="1" applyFont="1" applyFill="1" applyBorder="1" applyAlignment="1">
      <alignment horizontal="center" vertical="center"/>
    </xf>
    <xf numFmtId="0" fontId="10" fillId="0" borderId="61" xfId="9" applyFont="1" applyFill="1" applyBorder="1" applyAlignment="1">
      <alignment vertical="center" shrinkToFit="1"/>
    </xf>
    <xf numFmtId="0" fontId="10" fillId="0" borderId="14" xfId="9" applyFont="1" applyFill="1" applyBorder="1" applyAlignment="1">
      <alignment horizontal="center" vertical="center"/>
    </xf>
    <xf numFmtId="0" fontId="10" fillId="0" borderId="4" xfId="9" applyFont="1" applyFill="1" applyBorder="1" applyAlignment="1">
      <alignment horizontal="center" vertical="center"/>
    </xf>
    <xf numFmtId="0" fontId="10" fillId="0" borderId="61" xfId="9" applyFont="1" applyFill="1" applyBorder="1" applyAlignment="1">
      <alignment horizontal="center" vertical="center"/>
    </xf>
    <xf numFmtId="0" fontId="10" fillId="0" borderId="134" xfId="9" applyFont="1" applyBorder="1" applyAlignment="1">
      <alignment horizontal="center" vertical="center"/>
    </xf>
    <xf numFmtId="0" fontId="10" fillId="0" borderId="135" xfId="9" applyFont="1" applyBorder="1" applyAlignment="1">
      <alignment horizontal="center" vertical="center"/>
    </xf>
    <xf numFmtId="0" fontId="10" fillId="0" borderId="136" xfId="9" applyFont="1" applyBorder="1" applyAlignment="1">
      <alignment horizontal="center" vertical="center"/>
    </xf>
    <xf numFmtId="0" fontId="10" fillId="0" borderId="137" xfId="9" applyFont="1" applyBorder="1" applyAlignment="1">
      <alignment horizontal="center" vertical="center"/>
    </xf>
    <xf numFmtId="0" fontId="10" fillId="0" borderId="138" xfId="9" applyFont="1" applyBorder="1" applyAlignment="1">
      <alignment horizontal="center" vertical="center"/>
    </xf>
    <xf numFmtId="2" fontId="10" fillId="7" borderId="61" xfId="9" applyNumberFormat="1" applyFont="1" applyFill="1" applyBorder="1" applyAlignment="1">
      <alignment horizontal="center" vertical="center"/>
    </xf>
    <xf numFmtId="2" fontId="10" fillId="7" borderId="14" xfId="10" applyNumberFormat="1" applyFont="1" applyFill="1" applyBorder="1" applyAlignment="1">
      <alignment horizontal="center" vertical="center"/>
    </xf>
    <xf numFmtId="2" fontId="10" fillId="7" borderId="28" xfId="9" applyNumberFormat="1" applyFont="1" applyFill="1" applyBorder="1" applyAlignment="1">
      <alignment horizontal="center" vertical="center"/>
    </xf>
    <xf numFmtId="0" fontId="10" fillId="0" borderId="135" xfId="9" applyFont="1" applyBorder="1" applyAlignment="1" applyProtection="1">
      <alignment horizontal="center" vertical="center"/>
      <protection locked="0"/>
    </xf>
    <xf numFmtId="0" fontId="10" fillId="0" borderId="50" xfId="9" applyFont="1" applyFill="1" applyBorder="1" applyAlignment="1">
      <alignment vertical="center" shrinkToFit="1"/>
    </xf>
    <xf numFmtId="0" fontId="10" fillId="0" borderId="16" xfId="9" applyFont="1" applyFill="1" applyBorder="1" applyAlignment="1">
      <alignment vertical="center" shrinkToFit="1"/>
    </xf>
    <xf numFmtId="0" fontId="10" fillId="0" borderId="16" xfId="9" applyFont="1" applyFill="1" applyBorder="1" applyAlignment="1">
      <alignment horizontal="center" vertical="center"/>
    </xf>
    <xf numFmtId="0" fontId="10" fillId="0" borderId="8" xfId="9" applyFont="1" applyFill="1" applyBorder="1" applyAlignment="1">
      <alignment horizontal="center" vertical="center"/>
    </xf>
    <xf numFmtId="0" fontId="10" fillId="0" borderId="116" xfId="9" applyFont="1" applyFill="1" applyBorder="1" applyAlignment="1">
      <alignment horizontal="center" vertical="center"/>
    </xf>
    <xf numFmtId="0" fontId="10" fillId="0" borderId="146" xfId="9" applyFont="1" applyBorder="1" applyAlignment="1">
      <alignment horizontal="center" vertical="center"/>
    </xf>
    <xf numFmtId="0" fontId="10" fillId="0" borderId="147" xfId="9" applyFont="1" applyBorder="1" applyAlignment="1">
      <alignment horizontal="center" vertical="center"/>
    </xf>
    <xf numFmtId="0" fontId="10" fillId="0" borderId="148" xfId="9" applyFont="1" applyBorder="1" applyAlignment="1">
      <alignment horizontal="center" vertical="center"/>
    </xf>
    <xf numFmtId="0" fontId="10" fillId="0" borderId="149" xfId="9" applyFont="1" applyBorder="1" applyAlignment="1">
      <alignment horizontal="center" vertical="center"/>
    </xf>
    <xf numFmtId="0" fontId="10" fillId="0" borderId="150" xfId="9" applyFont="1" applyBorder="1" applyAlignment="1">
      <alignment horizontal="center" vertical="center"/>
    </xf>
    <xf numFmtId="2" fontId="10" fillId="7" borderId="50" xfId="9" applyNumberFormat="1" applyFont="1" applyFill="1" applyBorder="1" applyAlignment="1">
      <alignment horizontal="center" vertical="center"/>
    </xf>
    <xf numFmtId="2" fontId="10" fillId="7" borderId="16" xfId="10" applyNumberFormat="1" applyFont="1" applyFill="1" applyBorder="1" applyAlignment="1">
      <alignment horizontal="center" vertical="center"/>
    </xf>
    <xf numFmtId="2" fontId="10" fillId="7" borderId="62" xfId="9" applyNumberFormat="1" applyFont="1" applyFill="1" applyBorder="1" applyAlignment="1">
      <alignment horizontal="center" vertical="center"/>
    </xf>
    <xf numFmtId="0" fontId="10" fillId="7" borderId="151" xfId="9" applyFont="1" applyFill="1" applyBorder="1" applyAlignment="1">
      <alignment horizontal="center" vertical="center"/>
    </xf>
    <xf numFmtId="0" fontId="10" fillId="7" borderId="152" xfId="9" applyFont="1" applyFill="1" applyBorder="1" applyAlignment="1">
      <alignment horizontal="center" vertical="center"/>
    </xf>
    <xf numFmtId="0" fontId="10" fillId="7" borderId="153" xfId="9" applyFont="1" applyFill="1" applyBorder="1" applyAlignment="1">
      <alignment horizontal="center" vertical="center"/>
    </xf>
    <xf numFmtId="0" fontId="10" fillId="7" borderId="154" xfId="9" applyFont="1" applyFill="1" applyBorder="1" applyAlignment="1">
      <alignment horizontal="center" vertical="center"/>
    </xf>
    <xf numFmtId="0" fontId="10" fillId="7" borderId="155" xfId="9" applyFont="1" applyFill="1" applyBorder="1" applyAlignment="1">
      <alignment horizontal="center" vertical="center"/>
    </xf>
    <xf numFmtId="2" fontId="10" fillId="7" borderId="156" xfId="9" applyNumberFormat="1" applyFont="1" applyFill="1" applyBorder="1" applyAlignment="1">
      <alignment horizontal="center" vertical="center"/>
    </xf>
    <xf numFmtId="2" fontId="10" fillId="7" borderId="157" xfId="9" applyNumberFormat="1" applyFont="1" applyFill="1" applyBorder="1" applyAlignment="1">
      <alignment horizontal="center" vertical="center"/>
    </xf>
    <xf numFmtId="2" fontId="10" fillId="7" borderId="158" xfId="9" applyNumberFormat="1" applyFont="1" applyFill="1" applyBorder="1" applyAlignment="1">
      <alignment horizontal="center" vertical="center"/>
    </xf>
    <xf numFmtId="0" fontId="45" fillId="0" borderId="0" xfId="9" applyFont="1">
      <alignment vertical="center"/>
    </xf>
    <xf numFmtId="0" fontId="10" fillId="0" borderId="5" xfId="9" applyFont="1" applyBorder="1" applyAlignment="1">
      <alignment vertical="center"/>
    </xf>
    <xf numFmtId="0" fontId="5" fillId="0" borderId="0" xfId="6" applyFont="1" applyAlignment="1">
      <alignment horizontal="left" vertical="center"/>
    </xf>
    <xf numFmtId="0" fontId="20" fillId="0" borderId="0" xfId="6" applyAlignment="1">
      <alignment horizontal="right" vertical="center"/>
    </xf>
    <xf numFmtId="0" fontId="4" fillId="0" borderId="0" xfId="6" applyFont="1" applyBorder="1" applyAlignment="1">
      <alignment horizontal="center" vertical="center"/>
    </xf>
    <xf numFmtId="0" fontId="5" fillId="0" borderId="4" xfId="6" applyFont="1" applyBorder="1" applyAlignment="1">
      <alignment horizontal="left" vertical="center"/>
    </xf>
    <xf numFmtId="0" fontId="13" fillId="0" borderId="0" xfId="6" applyFont="1" applyFill="1" applyAlignment="1">
      <alignment horizontal="left" vertical="center"/>
    </xf>
    <xf numFmtId="0" fontId="26" fillId="0" borderId="0" xfId="3" applyFont="1" applyFill="1" applyAlignment="1">
      <alignment horizontal="left" vertical="center" wrapText="1"/>
    </xf>
    <xf numFmtId="0" fontId="13" fillId="5" borderId="0" xfId="5" applyFont="1" applyFill="1">
      <alignment vertical="center"/>
    </xf>
    <xf numFmtId="0" fontId="14" fillId="5" borderId="0" xfId="1" applyFont="1" applyFill="1">
      <alignment vertical="center"/>
    </xf>
    <xf numFmtId="0" fontId="18" fillId="5" borderId="0" xfId="5" applyFont="1" applyFill="1">
      <alignment vertical="center"/>
    </xf>
    <xf numFmtId="0" fontId="46" fillId="5" borderId="0" xfId="5" applyFont="1" applyFill="1">
      <alignment vertical="center"/>
    </xf>
    <xf numFmtId="0" fontId="5" fillId="0" borderId="6" xfId="6" applyFont="1" applyBorder="1">
      <alignment vertical="center"/>
    </xf>
    <xf numFmtId="0" fontId="13" fillId="0" borderId="0" xfId="6" applyFont="1" applyAlignment="1">
      <alignment horizontal="left" vertical="center"/>
    </xf>
    <xf numFmtId="0" fontId="42" fillId="0" borderId="0" xfId="6" applyFont="1">
      <alignment vertical="center"/>
    </xf>
    <xf numFmtId="0" fontId="20" fillId="0" borderId="0" xfId="6">
      <alignment vertical="center"/>
    </xf>
    <xf numFmtId="0" fontId="20" fillId="0" borderId="0" xfId="6" applyBorder="1">
      <alignment vertical="center"/>
    </xf>
    <xf numFmtId="0" fontId="42" fillId="0" borderId="0" xfId="6" applyFont="1" applyBorder="1" applyAlignment="1">
      <alignment horizontal="center" vertical="center"/>
    </xf>
    <xf numFmtId="0" fontId="1" fillId="0" borderId="4" xfId="6" applyFont="1" applyBorder="1" applyAlignment="1">
      <alignment horizontal="center" vertical="center"/>
    </xf>
    <xf numFmtId="0" fontId="20" fillId="0" borderId="16" xfId="6" applyBorder="1" applyAlignment="1">
      <alignment horizontal="left" vertical="center" indent="1"/>
    </xf>
    <xf numFmtId="0" fontId="20" fillId="0" borderId="4" xfId="6" applyBorder="1" applyAlignment="1">
      <alignment horizontal="left" vertical="center" wrapText="1" indent="1"/>
    </xf>
    <xf numFmtId="0" fontId="33" fillId="0" borderId="0" xfId="6" applyFont="1">
      <alignment vertical="center"/>
    </xf>
    <xf numFmtId="0" fontId="37" fillId="0" borderId="0" xfId="6" applyFont="1" applyAlignment="1">
      <alignment vertical="center"/>
    </xf>
    <xf numFmtId="0" fontId="40" fillId="0" borderId="14" xfId="3" applyFont="1" applyFill="1" applyBorder="1" applyAlignment="1">
      <alignment horizontal="center" vertical="center" shrinkToFit="1"/>
    </xf>
    <xf numFmtId="0" fontId="40" fillId="0" borderId="28" xfId="3" applyFont="1" applyFill="1" applyBorder="1" applyAlignment="1">
      <alignment horizontal="center" vertical="center" shrinkToFit="1"/>
    </xf>
    <xf numFmtId="0" fontId="40" fillId="0" borderId="26" xfId="3" applyFont="1" applyFill="1" applyBorder="1" applyAlignment="1">
      <alignment horizontal="center" vertical="center" shrinkToFit="1"/>
    </xf>
    <xf numFmtId="0" fontId="50" fillId="0" borderId="14" xfId="3" applyFont="1" applyFill="1" applyBorder="1" applyAlignment="1">
      <alignment horizontal="center" vertical="center" shrinkToFit="1"/>
    </xf>
    <xf numFmtId="0" fontId="50" fillId="0" borderId="26" xfId="3" applyFont="1" applyFill="1" applyBorder="1" applyAlignment="1">
      <alignment horizontal="center" vertical="center" shrinkToFit="1"/>
    </xf>
    <xf numFmtId="0" fontId="50" fillId="0" borderId="54" xfId="3" applyFont="1" applyFill="1" applyBorder="1" applyAlignment="1">
      <alignment horizontal="center" vertical="center" shrinkToFit="1"/>
    </xf>
    <xf numFmtId="0" fontId="50" fillId="0" borderId="58" xfId="3" applyFont="1" applyFill="1" applyBorder="1" applyAlignment="1">
      <alignment horizontal="center" vertical="center" shrinkToFit="1"/>
    </xf>
    <xf numFmtId="0" fontId="50" fillId="0" borderId="0" xfId="3" applyFont="1" applyFill="1" applyBorder="1" applyAlignment="1">
      <alignment horizontal="center" vertical="center" shrinkToFit="1"/>
    </xf>
    <xf numFmtId="0" fontId="50" fillId="0" borderId="48" xfId="3" applyFont="1" applyFill="1" applyBorder="1" applyAlignment="1">
      <alignment horizontal="center" vertical="center" wrapText="1"/>
    </xf>
    <xf numFmtId="0" fontId="50" fillId="0" borderId="28" xfId="3" applyFont="1" applyFill="1" applyBorder="1" applyAlignment="1">
      <alignment horizontal="center" vertical="center" wrapText="1"/>
    </xf>
    <xf numFmtId="0" fontId="50" fillId="0" borderId="57" xfId="3" applyFont="1" applyFill="1" applyBorder="1" applyAlignment="1">
      <alignment horizontal="center" vertical="center" wrapText="1" shrinkToFit="1"/>
    </xf>
    <xf numFmtId="0" fontId="50" fillId="0" borderId="109" xfId="3" applyFont="1" applyFill="1" applyBorder="1" applyAlignment="1">
      <alignment horizontal="center" vertical="center" wrapText="1" shrinkToFit="1"/>
    </xf>
    <xf numFmtId="0" fontId="50" fillId="0" borderId="0" xfId="6" applyFont="1" applyBorder="1" applyAlignment="1">
      <alignment horizontal="center" vertical="center" shrinkToFit="1"/>
    </xf>
    <xf numFmtId="0" fontId="50" fillId="0" borderId="0" xfId="3" applyFont="1" applyFill="1" applyBorder="1" applyAlignment="1">
      <alignment horizontal="center" vertical="center" wrapText="1" shrinkToFit="1"/>
    </xf>
    <xf numFmtId="0" fontId="34" fillId="0" borderId="0" xfId="3" applyFont="1" applyFill="1" applyBorder="1" applyAlignment="1">
      <alignment horizontal="left" vertical="center" wrapText="1"/>
    </xf>
    <xf numFmtId="0" fontId="50" fillId="0" borderId="0" xfId="6" applyFont="1" applyAlignment="1">
      <alignment horizontal="left" vertical="center" wrapText="1"/>
    </xf>
    <xf numFmtId="0" fontId="20" fillId="0" borderId="8" xfId="6" applyBorder="1" applyAlignment="1">
      <alignment horizontal="left" vertical="center" wrapText="1"/>
    </xf>
    <xf numFmtId="0" fontId="20" fillId="0" borderId="3" xfId="6" applyBorder="1" applyAlignment="1">
      <alignment horizontal="left" vertical="center"/>
    </xf>
    <xf numFmtId="0" fontId="20" fillId="0" borderId="31" xfId="6" applyBorder="1" applyAlignment="1">
      <alignment horizontal="left" vertical="center"/>
    </xf>
    <xf numFmtId="0" fontId="20" fillId="0" borderId="7" xfId="6" applyBorder="1" applyAlignment="1">
      <alignment horizontal="left" vertical="center" wrapText="1"/>
    </xf>
    <xf numFmtId="0" fontId="20" fillId="0" borderId="14" xfId="6" applyBorder="1" applyAlignment="1">
      <alignment horizontal="center" vertical="center"/>
    </xf>
    <xf numFmtId="0" fontId="20" fillId="0" borderId="7" xfId="6" applyBorder="1" applyAlignment="1">
      <alignment horizontal="left" vertical="center"/>
    </xf>
    <xf numFmtId="0" fontId="20" fillId="0" borderId="2" xfId="6" applyBorder="1" applyAlignment="1">
      <alignment horizontal="left" vertical="center" wrapText="1"/>
    </xf>
    <xf numFmtId="0" fontId="20" fillId="0" borderId="6" xfId="6" applyBorder="1" applyAlignment="1">
      <alignment horizontal="left" vertical="center"/>
    </xf>
    <xf numFmtId="0" fontId="37" fillId="0" borderId="0" xfId="6" applyFont="1">
      <alignment vertical="center"/>
    </xf>
    <xf numFmtId="0" fontId="20" fillId="0" borderId="14" xfId="6" applyBorder="1" applyAlignment="1">
      <alignment horizontal="left" vertical="center"/>
    </xf>
    <xf numFmtId="0" fontId="19" fillId="5" borderId="0" xfId="5" applyFont="1" applyFill="1" applyAlignment="1">
      <alignment vertical="center"/>
    </xf>
    <xf numFmtId="0" fontId="5" fillId="0" borderId="25" xfId="5" applyFont="1" applyFill="1" applyBorder="1" applyAlignment="1">
      <alignment vertical="center" shrinkToFit="1"/>
    </xf>
    <xf numFmtId="0" fontId="5" fillId="0" borderId="43" xfId="5" applyFont="1" applyFill="1" applyBorder="1" applyAlignment="1">
      <alignment vertical="center" shrinkToFit="1"/>
    </xf>
    <xf numFmtId="0" fontId="17" fillId="5" borderId="25" xfId="5" applyFont="1" applyFill="1" applyBorder="1" applyAlignment="1">
      <alignment horizontal="left" vertical="center"/>
    </xf>
    <xf numFmtId="0" fontId="17" fillId="5" borderId="25" xfId="5" applyFont="1" applyFill="1" applyBorder="1" applyAlignment="1">
      <alignment horizontal="left" vertical="center" wrapText="1" shrinkToFit="1"/>
    </xf>
    <xf numFmtId="0" fontId="17" fillId="5" borderId="0" xfId="5" applyFont="1" applyFill="1">
      <alignment vertical="center"/>
    </xf>
    <xf numFmtId="0" fontId="42" fillId="0" borderId="0" xfId="1" applyFont="1" applyFill="1">
      <alignment vertical="center"/>
    </xf>
    <xf numFmtId="0" fontId="42" fillId="0" borderId="0" xfId="1" applyFont="1" applyFill="1" applyAlignment="1">
      <alignment vertical="top"/>
    </xf>
    <xf numFmtId="0" fontId="42" fillId="0" borderId="0" xfId="1" applyFont="1" applyFill="1" applyAlignment="1">
      <alignment horizontal="left" vertical="center"/>
    </xf>
    <xf numFmtId="0" fontId="1" fillId="0" borderId="0" xfId="1" applyFont="1" applyFill="1">
      <alignment vertical="center"/>
    </xf>
    <xf numFmtId="0" fontId="23" fillId="0" borderId="54" xfId="7" applyFont="1" applyBorder="1" applyAlignment="1">
      <alignment horizontal="center" vertical="center" wrapText="1"/>
    </xf>
    <xf numFmtId="0" fontId="23" fillId="0" borderId="14" xfId="7" applyFont="1" applyBorder="1" applyAlignment="1">
      <alignment horizontal="center" vertical="center" wrapText="1"/>
    </xf>
    <xf numFmtId="0" fontId="25" fillId="0" borderId="14" xfId="7" applyFont="1" applyBorder="1" applyAlignment="1">
      <alignment horizontal="center" vertical="center" wrapText="1"/>
    </xf>
    <xf numFmtId="0" fontId="25" fillId="0" borderId="4" xfId="7" applyFont="1" applyBorder="1" applyAlignment="1">
      <alignment horizontal="center" vertical="center" wrapText="1"/>
    </xf>
    <xf numFmtId="0" fontId="1" fillId="0" borderId="14" xfId="1" applyBorder="1" applyAlignment="1">
      <alignment horizontal="center" vertical="center"/>
    </xf>
    <xf numFmtId="0" fontId="42" fillId="0" borderId="0" xfId="1" applyFont="1" applyBorder="1" applyAlignment="1">
      <alignment horizontal="center" vertical="center"/>
    </xf>
    <xf numFmtId="0" fontId="50" fillId="0" borderId="14" xfId="3" applyFont="1" applyFill="1" applyBorder="1" applyAlignment="1">
      <alignment horizontal="center" vertical="center" shrinkToFit="1"/>
    </xf>
    <xf numFmtId="0" fontId="50" fillId="0" borderId="54" xfId="3" applyFont="1" applyFill="1" applyBorder="1" applyAlignment="1">
      <alignment horizontal="center" vertical="center" shrinkToFit="1"/>
    </xf>
    <xf numFmtId="0" fontId="34" fillId="0" borderId="0" xfId="3" applyFont="1" applyFill="1" applyBorder="1" applyAlignment="1">
      <alignment horizontal="left" vertical="center" wrapText="1"/>
    </xf>
    <xf numFmtId="0" fontId="40" fillId="0" borderId="14" xfId="3" applyFont="1" applyFill="1" applyBorder="1" applyAlignment="1">
      <alignment horizontal="center" vertical="center" shrinkToFit="1"/>
    </xf>
    <xf numFmtId="0" fontId="16" fillId="0" borderId="0" xfId="12" applyFont="1" applyFill="1" applyBorder="1" applyAlignment="1">
      <alignment horizontal="left" vertical="center"/>
    </xf>
    <xf numFmtId="0" fontId="16" fillId="0" borderId="0" xfId="12" applyFont="1" applyFill="1" applyBorder="1" applyAlignment="1">
      <alignment horizontal="left" vertical="center" wrapText="1" shrinkToFit="1"/>
    </xf>
    <xf numFmtId="0" fontId="4" fillId="0" borderId="0" xfId="12" applyFont="1" applyFill="1" applyBorder="1" applyAlignment="1">
      <alignment horizontal="left" vertical="center"/>
    </xf>
    <xf numFmtId="0" fontId="4" fillId="0" borderId="0" xfId="12" applyFont="1" applyFill="1" applyBorder="1" applyAlignment="1">
      <alignment horizontal="left" vertical="center" wrapText="1" shrinkToFit="1"/>
    </xf>
    <xf numFmtId="0" fontId="17" fillId="0" borderId="0" xfId="12" applyFont="1" applyFill="1">
      <alignment vertical="center"/>
    </xf>
    <xf numFmtId="0" fontId="14" fillId="0" borderId="0" xfId="1" applyFont="1" applyFill="1">
      <alignment vertical="center"/>
    </xf>
    <xf numFmtId="0" fontId="15" fillId="0" borderId="0" xfId="1" applyFont="1" applyFill="1">
      <alignment vertical="center"/>
    </xf>
    <xf numFmtId="0" fontId="14" fillId="0" borderId="0" xfId="1" applyFont="1" applyFill="1" applyAlignment="1">
      <alignment vertical="center"/>
    </xf>
    <xf numFmtId="0" fontId="47" fillId="0" borderId="0" xfId="1" applyFont="1" applyFill="1" applyAlignment="1">
      <alignment vertical="center"/>
    </xf>
    <xf numFmtId="0" fontId="4" fillId="0" borderId="0" xfId="12" applyFont="1" applyFill="1" applyAlignment="1">
      <alignment horizontal="left" vertical="center"/>
    </xf>
    <xf numFmtId="0" fontId="42" fillId="0" borderId="0" xfId="12" applyFont="1" applyFill="1" applyAlignment="1">
      <alignment horizontal="left" vertical="center"/>
    </xf>
    <xf numFmtId="0" fontId="52" fillId="0" borderId="10" xfId="3" applyFont="1" applyFill="1" applyBorder="1" applyAlignment="1">
      <alignment horizontal="distributed" vertical="center"/>
    </xf>
    <xf numFmtId="0" fontId="30" fillId="0" borderId="111" xfId="7" applyFont="1" applyBorder="1" applyAlignment="1">
      <alignment horizontal="center" vertical="center" wrapText="1"/>
    </xf>
    <xf numFmtId="0" fontId="30" fillId="0" borderId="174" xfId="7" applyFont="1" applyBorder="1" applyAlignment="1">
      <alignment horizontal="center" vertical="center" wrapText="1"/>
    </xf>
    <xf numFmtId="0" fontId="30" fillId="0" borderId="175" xfId="7" applyFont="1" applyBorder="1" applyAlignment="1">
      <alignment horizontal="center" vertical="center" wrapText="1"/>
    </xf>
    <xf numFmtId="0" fontId="30" fillId="0" borderId="176" xfId="7" applyFont="1" applyBorder="1" applyAlignment="1">
      <alignment horizontal="center" vertical="center" wrapText="1"/>
    </xf>
    <xf numFmtId="0" fontId="40" fillId="0" borderId="174" xfId="7" applyFont="1" applyBorder="1" applyAlignment="1">
      <alignment horizontal="center" vertical="center" wrapText="1"/>
    </xf>
    <xf numFmtId="0" fontId="40" fillId="0" borderId="177" xfId="7" applyFont="1" applyBorder="1" applyAlignment="1">
      <alignment vertical="center" wrapText="1"/>
    </xf>
    <xf numFmtId="0" fontId="40" fillId="0" borderId="136" xfId="7" applyFont="1" applyBorder="1" applyAlignment="1">
      <alignment vertical="center" wrapText="1"/>
    </xf>
    <xf numFmtId="0" fontId="40" fillId="0" borderId="26" xfId="7" applyFont="1" applyBorder="1" applyAlignment="1">
      <alignment horizontal="center" vertical="center" wrapText="1"/>
    </xf>
    <xf numFmtId="0" fontId="40" fillId="0" borderId="16" xfId="7" applyFont="1" applyBorder="1" applyAlignment="1">
      <alignment horizontal="center" vertical="center" wrapText="1"/>
    </xf>
    <xf numFmtId="0" fontId="40" fillId="0" borderId="178" xfId="7" applyFont="1" applyBorder="1" applyAlignment="1">
      <alignment horizontal="center" vertical="center" wrapText="1"/>
    </xf>
    <xf numFmtId="0" fontId="40" fillId="0" borderId="179" xfId="7" applyFont="1" applyBorder="1" applyAlignment="1">
      <alignment horizontal="center" vertical="center" wrapText="1"/>
    </xf>
    <xf numFmtId="0" fontId="40" fillId="0" borderId="180" xfId="7" applyFont="1" applyBorder="1" applyAlignment="1">
      <alignment horizontal="center" vertical="center" wrapText="1"/>
    </xf>
    <xf numFmtId="0" fontId="40" fillId="0" borderId="177" xfId="7" applyFont="1" applyBorder="1" applyAlignment="1">
      <alignment horizontal="center" vertical="center" wrapText="1"/>
    </xf>
    <xf numFmtId="0" fontId="40" fillId="0" borderId="136" xfId="7" applyFont="1" applyBorder="1" applyAlignment="1">
      <alignment horizontal="center" vertical="center" wrapText="1"/>
    </xf>
    <xf numFmtId="0" fontId="40" fillId="0" borderId="54" xfId="7" applyFont="1" applyBorder="1" applyAlignment="1">
      <alignment horizontal="center" vertical="center" wrapText="1"/>
    </xf>
    <xf numFmtId="0" fontId="40" fillId="0" borderId="121" xfId="7" applyFont="1" applyBorder="1" applyAlignment="1">
      <alignment horizontal="center" vertical="center" wrapText="1"/>
    </xf>
    <xf numFmtId="0" fontId="40" fillId="0" borderId="122" xfId="7" applyFont="1" applyBorder="1" applyAlignment="1">
      <alignment horizontal="center" vertical="center" wrapText="1"/>
    </xf>
    <xf numFmtId="0" fontId="40" fillId="0" borderId="123" xfId="7" applyFont="1" applyBorder="1" applyAlignment="1">
      <alignment horizontal="center" vertical="center" wrapText="1"/>
    </xf>
    <xf numFmtId="0" fontId="40" fillId="0" borderId="140" xfId="7" applyFont="1" applyBorder="1" applyAlignment="1">
      <alignment horizontal="center" vertical="center" wrapText="1"/>
    </xf>
    <xf numFmtId="0" fontId="40" fillId="0" borderId="141" xfId="7" applyFont="1" applyBorder="1" applyAlignment="1">
      <alignment horizontal="center" vertical="center" wrapText="1"/>
    </xf>
    <xf numFmtId="0" fontId="29" fillId="0" borderId="181" xfId="7" applyFont="1" applyBorder="1" applyAlignment="1">
      <alignment vertical="center" wrapText="1"/>
    </xf>
    <xf numFmtId="0" fontId="23" fillId="0" borderId="60" xfId="7" applyFont="1" applyBorder="1" applyAlignment="1">
      <alignment horizontal="center" vertical="center" wrapText="1"/>
    </xf>
    <xf numFmtId="0" fontId="23" fillId="0" borderId="67" xfId="7" applyFont="1" applyBorder="1" applyAlignment="1">
      <alignment horizontal="center" vertical="center" wrapText="1"/>
    </xf>
    <xf numFmtId="0" fontId="23" fillId="0" borderId="21" xfId="7" applyFont="1" applyBorder="1" applyAlignment="1">
      <alignment horizontal="center" vertical="center" wrapText="1"/>
    </xf>
    <xf numFmtId="0" fontId="53" fillId="0" borderId="22" xfId="7" applyFont="1" applyBorder="1" applyAlignment="1">
      <alignment horizontal="center" vertical="center" wrapText="1"/>
    </xf>
    <xf numFmtId="0" fontId="23" fillId="0" borderId="4" xfId="7" applyFont="1" applyBorder="1" applyAlignment="1">
      <alignment vertical="center" wrapText="1"/>
    </xf>
    <xf numFmtId="0" fontId="23" fillId="0" borderId="23" xfId="7" applyFont="1" applyBorder="1" applyAlignment="1">
      <alignment horizontal="center" vertical="center" wrapText="1"/>
    </xf>
    <xf numFmtId="0" fontId="23" fillId="0" borderId="16" xfId="7" applyFont="1" applyBorder="1" applyAlignment="1">
      <alignment horizontal="center" vertical="center" wrapText="1"/>
    </xf>
    <xf numFmtId="0" fontId="23" fillId="0" borderId="0" xfId="7" applyFont="1">
      <alignment vertical="center"/>
    </xf>
    <xf numFmtId="0" fontId="42" fillId="0" borderId="0" xfId="14" applyFont="1">
      <alignment vertical="center"/>
    </xf>
    <xf numFmtId="0" fontId="20" fillId="0" borderId="0" xfId="14">
      <alignment vertical="center"/>
    </xf>
    <xf numFmtId="0" fontId="42" fillId="0" borderId="0" xfId="14" applyFont="1" applyBorder="1" applyAlignment="1">
      <alignment horizontal="center" vertical="center"/>
    </xf>
    <xf numFmtId="0" fontId="1" fillId="0" borderId="4" xfId="14" applyFont="1" applyBorder="1" applyAlignment="1">
      <alignment horizontal="center" vertical="center"/>
    </xf>
    <xf numFmtId="0" fontId="20" fillId="0" borderId="16" xfId="14" applyBorder="1" applyAlignment="1">
      <alignment horizontal="left" vertical="center" indent="1"/>
    </xf>
    <xf numFmtId="0" fontId="20" fillId="0" borderId="8" xfId="14" applyBorder="1" applyAlignment="1">
      <alignment horizontal="left" vertical="center" wrapText="1"/>
    </xf>
    <xf numFmtId="0" fontId="20" fillId="0" borderId="3" xfId="14" applyBorder="1" applyAlignment="1">
      <alignment horizontal="left" vertical="center"/>
    </xf>
    <xf numFmtId="0" fontId="20" fillId="0" borderId="31" xfId="14" applyBorder="1" applyAlignment="1">
      <alignment horizontal="left" vertical="center"/>
    </xf>
    <xf numFmtId="0" fontId="20" fillId="0" borderId="7" xfId="14" applyBorder="1" applyAlignment="1">
      <alignment horizontal="left" vertical="center" wrapText="1"/>
    </xf>
    <xf numFmtId="0" fontId="20" fillId="0" borderId="14" xfId="14" applyBorder="1" applyAlignment="1">
      <alignment horizontal="center" vertical="center"/>
    </xf>
    <xf numFmtId="0" fontId="20" fillId="0" borderId="7" xfId="14" applyBorder="1" applyAlignment="1">
      <alignment horizontal="left" vertical="center"/>
    </xf>
    <xf numFmtId="0" fontId="20" fillId="0" borderId="14" xfId="14" applyBorder="1" applyAlignment="1">
      <alignment horizontal="right" vertical="center"/>
    </xf>
    <xf numFmtId="0" fontId="20" fillId="0" borderId="16" xfId="14" applyBorder="1" applyAlignment="1">
      <alignment horizontal="right" vertical="center"/>
    </xf>
    <xf numFmtId="0" fontId="20" fillId="0" borderId="29" xfId="14" applyBorder="1" applyAlignment="1">
      <alignment horizontal="left" vertical="center" wrapText="1"/>
    </xf>
    <xf numFmtId="0" fontId="20" fillId="0" borderId="14" xfId="14" applyBorder="1" applyAlignment="1">
      <alignment horizontal="center" vertical="center" wrapText="1"/>
    </xf>
    <xf numFmtId="0" fontId="20" fillId="0" borderId="4" xfId="14" applyBorder="1" applyAlignment="1">
      <alignment horizontal="right" vertical="center"/>
    </xf>
    <xf numFmtId="0" fontId="20" fillId="0" borderId="168" xfId="14" applyBorder="1" applyAlignment="1">
      <alignment horizontal="right" vertical="center"/>
    </xf>
    <xf numFmtId="0" fontId="20" fillId="0" borderId="5" xfId="14" applyBorder="1" applyAlignment="1">
      <alignment horizontal="left" vertical="center"/>
    </xf>
    <xf numFmtId="0" fontId="20" fillId="0" borderId="2" xfId="14" applyBorder="1" applyAlignment="1">
      <alignment horizontal="left" vertical="center" wrapText="1"/>
    </xf>
    <xf numFmtId="0" fontId="20" fillId="0" borderId="1" xfId="14" applyBorder="1" applyAlignment="1">
      <alignment horizontal="left" vertical="center"/>
    </xf>
    <xf numFmtId="0" fontId="20" fillId="0" borderId="6" xfId="14" applyBorder="1" applyAlignment="1">
      <alignment horizontal="left" vertical="center"/>
    </xf>
    <xf numFmtId="0" fontId="20" fillId="0" borderId="15" xfId="14" applyBorder="1" applyAlignment="1">
      <alignment vertical="center"/>
    </xf>
    <xf numFmtId="0" fontId="20" fillId="0" borderId="31" xfId="14" applyBorder="1" applyAlignment="1">
      <alignment vertical="center"/>
    </xf>
    <xf numFmtId="0" fontId="20" fillId="0" borderId="29" xfId="14" applyBorder="1" applyAlignment="1">
      <alignment horizontal="left" vertical="center"/>
    </xf>
    <xf numFmtId="0" fontId="20" fillId="0" borderId="0" xfId="14" applyAlignment="1">
      <alignment vertical="center"/>
    </xf>
    <xf numFmtId="0" fontId="20" fillId="0" borderId="14" xfId="14" applyBorder="1" applyAlignment="1">
      <alignment vertical="center"/>
    </xf>
    <xf numFmtId="0" fontId="20" fillId="0" borderId="5" xfId="14" applyBorder="1" applyAlignment="1">
      <alignment vertical="center"/>
    </xf>
    <xf numFmtId="0" fontId="20" fillId="0" borderId="2" xfId="14" applyBorder="1" applyAlignment="1">
      <alignment vertical="center"/>
    </xf>
    <xf numFmtId="0" fontId="20" fillId="0" borderId="1" xfId="14" applyBorder="1" applyAlignment="1">
      <alignment vertical="center"/>
    </xf>
    <xf numFmtId="0" fontId="20" fillId="0" borderId="6" xfId="14" applyBorder="1" applyAlignment="1">
      <alignment vertical="center"/>
    </xf>
    <xf numFmtId="0" fontId="37" fillId="0" borderId="0" xfId="14" applyFont="1">
      <alignment vertical="center"/>
    </xf>
    <xf numFmtId="0" fontId="33" fillId="0" borderId="0" xfId="14" applyFont="1">
      <alignment vertical="center"/>
    </xf>
    <xf numFmtId="0" fontId="37" fillId="0" borderId="0" xfId="14" applyFont="1" applyAlignment="1">
      <alignment vertical="center"/>
    </xf>
    <xf numFmtId="0" fontId="50" fillId="0" borderId="0" xfId="14" applyFont="1" applyBorder="1" applyAlignment="1">
      <alignment horizontal="center" vertical="center" shrinkToFit="1"/>
    </xf>
    <xf numFmtId="0" fontId="50" fillId="0" borderId="0" xfId="14" applyFont="1" applyAlignment="1">
      <alignment horizontal="left" vertical="center" wrapText="1"/>
    </xf>
    <xf numFmtId="0" fontId="14" fillId="5" borderId="14" xfId="1" applyFont="1" applyFill="1" applyBorder="1" applyAlignment="1">
      <alignment horizontal="center" vertical="center"/>
    </xf>
    <xf numFmtId="0" fontId="55" fillId="0" borderId="0" xfId="4" applyFont="1">
      <alignment vertical="center"/>
    </xf>
    <xf numFmtId="0" fontId="56" fillId="0" borderId="0" xfId="4" applyFont="1">
      <alignment vertical="center"/>
    </xf>
    <xf numFmtId="0" fontId="56" fillId="2" borderId="74" xfId="4" applyFont="1" applyFill="1" applyBorder="1">
      <alignment vertical="center"/>
    </xf>
    <xf numFmtId="0" fontId="56" fillId="2" borderId="75" xfId="4" applyFont="1" applyFill="1" applyBorder="1">
      <alignment vertical="center"/>
    </xf>
    <xf numFmtId="0" fontId="56" fillId="2" borderId="76" xfId="4" applyFont="1" applyFill="1" applyBorder="1">
      <alignment vertical="center"/>
    </xf>
    <xf numFmtId="0" fontId="56" fillId="2" borderId="98" xfId="4" applyFont="1" applyFill="1" applyBorder="1">
      <alignment vertical="center"/>
    </xf>
    <xf numFmtId="0" fontId="56" fillId="2" borderId="80" xfId="4" applyFont="1" applyFill="1" applyBorder="1" applyAlignment="1">
      <alignment horizontal="center" textRotation="255"/>
    </xf>
    <xf numFmtId="0" fontId="56" fillId="2" borderId="81" xfId="4" applyFont="1" applyFill="1" applyBorder="1">
      <alignment vertical="center"/>
    </xf>
    <xf numFmtId="0" fontId="56" fillId="2" borderId="80" xfId="4" applyFont="1" applyFill="1" applyBorder="1" applyAlignment="1">
      <alignment vertical="distributed" textRotation="255"/>
    </xf>
    <xf numFmtId="0" fontId="56" fillId="2" borderId="82" xfId="4" applyFont="1" applyFill="1" applyBorder="1" applyAlignment="1">
      <alignment vertical="distributed" textRotation="255"/>
    </xf>
    <xf numFmtId="0" fontId="56" fillId="2" borderId="99" xfId="4" applyFont="1" applyFill="1" applyBorder="1" applyAlignment="1">
      <alignment vertical="distributed" textRotation="255"/>
    </xf>
    <xf numFmtId="0" fontId="56" fillId="2" borderId="81" xfId="4" applyFont="1" applyFill="1" applyBorder="1" applyAlignment="1">
      <alignment vertical="distributed" textRotation="255"/>
    </xf>
    <xf numFmtId="0" fontId="56" fillId="0" borderId="83" xfId="4" applyFont="1" applyBorder="1" applyAlignment="1">
      <alignment horizontal="center" vertical="center" textRotation="255"/>
    </xf>
    <xf numFmtId="0" fontId="56" fillId="0" borderId="85" xfId="4" applyFont="1" applyBorder="1" applyAlignment="1">
      <alignment horizontal="center" vertical="center"/>
    </xf>
    <xf numFmtId="0" fontId="56" fillId="0" borderId="85" xfId="4" applyFont="1" applyFill="1" applyBorder="1" applyAlignment="1">
      <alignment horizontal="center" vertical="center"/>
    </xf>
    <xf numFmtId="0" fontId="56" fillId="0" borderId="100" xfId="4" applyFont="1" applyFill="1" applyBorder="1" applyAlignment="1">
      <alignment horizontal="center" vertical="center"/>
    </xf>
    <xf numFmtId="0" fontId="56" fillId="0" borderId="93" xfId="4" applyFont="1" applyBorder="1" applyAlignment="1">
      <alignment horizontal="center" vertical="center" textRotation="255"/>
    </xf>
    <xf numFmtId="0" fontId="56" fillId="0" borderId="91" xfId="4" applyFont="1" applyBorder="1" applyAlignment="1">
      <alignment horizontal="center" vertical="center"/>
    </xf>
    <xf numFmtId="0" fontId="56" fillId="0" borderId="89" xfId="4" applyFont="1" applyFill="1" applyBorder="1" applyAlignment="1">
      <alignment horizontal="center" vertical="center"/>
    </xf>
    <xf numFmtId="0" fontId="56" fillId="0" borderId="91" xfId="4" applyFont="1" applyFill="1" applyBorder="1" applyAlignment="1">
      <alignment horizontal="center" vertical="center"/>
    </xf>
    <xf numFmtId="0" fontId="56" fillId="0" borderId="101" xfId="4" applyFont="1" applyFill="1" applyBorder="1" applyAlignment="1">
      <alignment horizontal="center" vertical="center"/>
    </xf>
    <xf numFmtId="0" fontId="56" fillId="0" borderId="87" xfId="4" applyFont="1" applyBorder="1" applyAlignment="1">
      <alignment horizontal="center" vertical="center"/>
    </xf>
    <xf numFmtId="0" fontId="56" fillId="0" borderId="88" xfId="4" applyFont="1" applyBorder="1">
      <alignment vertical="center"/>
    </xf>
    <xf numFmtId="0" fontId="56" fillId="0" borderId="93" xfId="4" applyFont="1" applyBorder="1" applyAlignment="1">
      <alignment horizontal="center" vertical="center"/>
    </xf>
    <xf numFmtId="0" fontId="57" fillId="0" borderId="101" xfId="4" applyFont="1" applyFill="1" applyBorder="1" applyAlignment="1">
      <alignment horizontal="center" vertical="center"/>
    </xf>
    <xf numFmtId="0" fontId="57" fillId="0" borderId="0" xfId="4" applyFont="1">
      <alignment vertical="center"/>
    </xf>
    <xf numFmtId="0" fontId="56" fillId="0" borderId="93" xfId="4" applyFont="1" applyFill="1" applyBorder="1" applyAlignment="1">
      <alignment horizontal="center" vertical="center"/>
    </xf>
    <xf numFmtId="0" fontId="56" fillId="0" borderId="0" xfId="4" applyFont="1" applyFill="1">
      <alignment vertical="center"/>
    </xf>
    <xf numFmtId="0" fontId="57" fillId="3" borderId="93" xfId="4" applyFont="1" applyFill="1" applyBorder="1" applyAlignment="1">
      <alignment horizontal="center" vertical="center"/>
    </xf>
    <xf numFmtId="0" fontId="57" fillId="3" borderId="88" xfId="4" applyFont="1" applyFill="1" applyBorder="1">
      <alignment vertical="center"/>
    </xf>
    <xf numFmtId="0" fontId="57" fillId="3" borderId="91" xfId="4" applyFont="1" applyFill="1" applyBorder="1" applyAlignment="1">
      <alignment horizontal="center" vertical="center"/>
    </xf>
    <xf numFmtId="0" fontId="57" fillId="3" borderId="101" xfId="4" applyFont="1" applyFill="1" applyBorder="1" applyAlignment="1">
      <alignment horizontal="center" vertical="center"/>
    </xf>
    <xf numFmtId="0" fontId="57" fillId="3" borderId="92" xfId="4" applyFont="1" applyFill="1" applyBorder="1" applyAlignment="1">
      <alignment horizontal="center" vertical="center"/>
    </xf>
    <xf numFmtId="0" fontId="56" fillId="0" borderId="94" xfId="4" applyFont="1" applyFill="1" applyBorder="1" applyAlignment="1">
      <alignment horizontal="center" vertical="center"/>
    </xf>
    <xf numFmtId="0" fontId="56" fillId="0" borderId="96" xfId="4" applyFont="1" applyFill="1" applyBorder="1" applyAlignment="1">
      <alignment horizontal="center" vertical="center"/>
    </xf>
    <xf numFmtId="0" fontId="56" fillId="0" borderId="0" xfId="4" applyFont="1" applyFill="1" applyBorder="1" applyAlignment="1">
      <alignment horizontal="center" vertical="center"/>
    </xf>
    <xf numFmtId="0" fontId="56" fillId="0" borderId="0" xfId="4" applyFont="1" applyFill="1" applyBorder="1" applyAlignment="1">
      <alignment horizontal="left" vertical="center" wrapText="1"/>
    </xf>
    <xf numFmtId="0" fontId="56" fillId="0" borderId="92" xfId="4" applyFont="1" applyBorder="1" applyAlignment="1">
      <alignment horizontal="center" vertical="center"/>
    </xf>
    <xf numFmtId="0" fontId="56" fillId="0" borderId="0" xfId="4" applyFont="1" applyBorder="1" applyAlignment="1">
      <alignment horizontal="center" vertical="center"/>
    </xf>
    <xf numFmtId="0" fontId="56" fillId="0" borderId="0" xfId="4" applyFont="1" applyFill="1" applyBorder="1">
      <alignment vertical="center"/>
    </xf>
    <xf numFmtId="0" fontId="56" fillId="0" borderId="0" xfId="4" applyFont="1" applyFill="1" applyBorder="1" applyAlignment="1">
      <alignment vertical="distributed" textRotation="255"/>
    </xf>
    <xf numFmtId="0" fontId="42" fillId="0" borderId="0" xfId="1" applyFont="1" applyFill="1" applyAlignment="1">
      <alignment vertical="center"/>
    </xf>
    <xf numFmtId="0" fontId="5" fillId="5" borderId="4" xfId="5" applyFont="1" applyFill="1" applyBorder="1" applyAlignment="1">
      <alignment horizontal="left" vertical="center" shrinkToFit="1"/>
    </xf>
    <xf numFmtId="0" fontId="5" fillId="5" borderId="3" xfId="5" applyFont="1" applyFill="1" applyBorder="1" applyAlignment="1">
      <alignment horizontal="left" vertical="center" shrinkToFit="1"/>
    </xf>
    <xf numFmtId="0" fontId="5" fillId="5" borderId="26" xfId="5" applyFont="1" applyFill="1" applyBorder="1" applyAlignment="1">
      <alignment horizontal="left" vertical="center" shrinkToFit="1"/>
    </xf>
    <xf numFmtId="0" fontId="62" fillId="0" borderId="0" xfId="4" applyFont="1" applyAlignment="1">
      <alignment horizontal="right" vertical="center"/>
    </xf>
    <xf numFmtId="0" fontId="20" fillId="0" borderId="0" xfId="6" applyFont="1" applyAlignment="1">
      <alignment vertical="center"/>
    </xf>
    <xf numFmtId="0" fontId="1" fillId="0" borderId="0" xfId="1" applyAlignment="1">
      <alignment vertical="center"/>
    </xf>
    <xf numFmtId="0" fontId="24" fillId="0" borderId="0" xfId="3" applyFont="1" applyAlignment="1">
      <alignment horizontal="left" vertical="center"/>
    </xf>
    <xf numFmtId="0" fontId="63" fillId="0" borderId="0" xfId="3" applyFont="1" applyAlignment="1">
      <alignment horizontal="right" vertical="center"/>
    </xf>
    <xf numFmtId="0" fontId="4" fillId="0" borderId="0" xfId="3" applyFont="1" applyAlignment="1">
      <alignment horizontal="center" vertical="center"/>
    </xf>
    <xf numFmtId="49" fontId="1" fillId="0" borderId="0" xfId="1" applyNumberFormat="1" applyAlignment="1">
      <alignment vertical="center"/>
    </xf>
    <xf numFmtId="49" fontId="1" fillId="0" borderId="0" xfId="1" applyNumberFormat="1" applyFont="1" applyAlignment="1">
      <alignment vertical="center"/>
    </xf>
    <xf numFmtId="0" fontId="5" fillId="0" borderId="0" xfId="1" applyFont="1" applyAlignment="1">
      <alignment vertical="center"/>
    </xf>
    <xf numFmtId="0" fontId="64" fillId="0" borderId="0" xfId="1" applyNumberFormat="1" applyFont="1" applyBorder="1" applyAlignment="1">
      <alignment horizontal="center" vertical="center"/>
    </xf>
    <xf numFmtId="0" fontId="24" fillId="0" borderId="0" xfId="1" applyFont="1" applyAlignment="1">
      <alignment vertical="center"/>
    </xf>
    <xf numFmtId="0" fontId="1" fillId="0" borderId="0" xfId="1" applyFont="1" applyAlignment="1">
      <alignment vertical="center"/>
    </xf>
    <xf numFmtId="0" fontId="33" fillId="0" borderId="0" xfId="1" applyFont="1" applyAlignment="1">
      <alignment horizontal="center" vertical="center"/>
    </xf>
    <xf numFmtId="0" fontId="37" fillId="0" borderId="0" xfId="1" applyFont="1" applyAlignment="1">
      <alignment horizontal="center" vertical="center"/>
    </xf>
    <xf numFmtId="0" fontId="35" fillId="0" borderId="0" xfId="1" applyFont="1" applyAlignment="1">
      <alignment horizontal="distributed" vertical="center"/>
    </xf>
    <xf numFmtId="0" fontId="65" fillId="0" borderId="0" xfId="1" applyFont="1" applyFill="1" applyAlignment="1">
      <alignment vertical="center" wrapText="1"/>
    </xf>
    <xf numFmtId="0" fontId="33" fillId="0" borderId="0" xfId="1" applyFont="1" applyFill="1" applyAlignment="1">
      <alignment horizontal="left" vertical="center" wrapText="1"/>
    </xf>
    <xf numFmtId="49" fontId="67" fillId="0" borderId="20" xfId="3" applyNumberFormat="1" applyFont="1" applyBorder="1" applyAlignment="1">
      <alignment horizontal="center" vertical="top" wrapText="1"/>
    </xf>
    <xf numFmtId="0" fontId="24" fillId="0" borderId="0" xfId="3" applyFont="1" applyAlignment="1">
      <alignment horizontal="left" vertical="top" wrapText="1"/>
    </xf>
    <xf numFmtId="0" fontId="21" fillId="0" borderId="194" xfId="1" applyFont="1" applyBorder="1" applyAlignment="1">
      <alignment vertical="center"/>
    </xf>
    <xf numFmtId="0" fontId="21" fillId="0" borderId="195" xfId="1" applyFont="1" applyBorder="1" applyAlignment="1">
      <alignment vertical="center"/>
    </xf>
    <xf numFmtId="0" fontId="21" fillId="0" borderId="15" xfId="1" applyFont="1" applyBorder="1" applyAlignment="1">
      <alignment vertical="center"/>
    </xf>
    <xf numFmtId="0" fontId="39" fillId="0" borderId="15" xfId="1" applyFont="1" applyBorder="1" applyAlignment="1">
      <alignment vertical="center"/>
    </xf>
    <xf numFmtId="0" fontId="1" fillId="0" borderId="15" xfId="1" applyBorder="1" applyAlignment="1">
      <alignment vertical="center"/>
    </xf>
    <xf numFmtId="0" fontId="1" fillId="0" borderId="51" xfId="1" applyBorder="1" applyAlignment="1">
      <alignment vertical="center"/>
    </xf>
    <xf numFmtId="0" fontId="4" fillId="0" borderId="19" xfId="1" applyFont="1" applyBorder="1" applyAlignment="1">
      <alignment vertical="center"/>
    </xf>
    <xf numFmtId="0" fontId="4" fillId="0" borderId="20" xfId="1" applyFont="1" applyBorder="1" applyAlignment="1">
      <alignment vertical="center"/>
    </xf>
    <xf numFmtId="0" fontId="69" fillId="0" borderId="20" xfId="1" applyFont="1" applyBorder="1" applyAlignment="1">
      <alignment horizontal="right" vertical="center" shrinkToFit="1"/>
    </xf>
    <xf numFmtId="0" fontId="21" fillId="0" borderId="20" xfId="1" applyFont="1" applyBorder="1" applyAlignment="1">
      <alignment horizontal="center" vertical="center"/>
    </xf>
    <xf numFmtId="0" fontId="64" fillId="0" borderId="20" xfId="1" applyFont="1" applyBorder="1" applyAlignment="1">
      <alignment vertical="center" wrapText="1"/>
    </xf>
    <xf numFmtId="0" fontId="5" fillId="0" borderId="20" xfId="1" applyFont="1" applyBorder="1" applyAlignment="1">
      <alignment vertical="center" wrapText="1"/>
    </xf>
    <xf numFmtId="0" fontId="5" fillId="0" borderId="70" xfId="1" applyFont="1" applyBorder="1" applyAlignment="1">
      <alignment vertical="center" wrapText="1"/>
    </xf>
    <xf numFmtId="0" fontId="8" fillId="0" borderId="0" xfId="1" applyFont="1" applyBorder="1" applyAlignment="1">
      <alignment horizontal="center" vertical="center"/>
    </xf>
    <xf numFmtId="0" fontId="4" fillId="0" borderId="0" xfId="1" applyFont="1" applyBorder="1" applyAlignment="1">
      <alignment horizontal="center" vertical="center"/>
    </xf>
    <xf numFmtId="0" fontId="68" fillId="0" borderId="0" xfId="1" applyFont="1">
      <alignment vertical="center"/>
    </xf>
    <xf numFmtId="0" fontId="5" fillId="0" borderId="8" xfId="3" applyFont="1" applyFill="1" applyBorder="1" applyAlignment="1">
      <alignment horizontal="center" vertical="center" wrapText="1"/>
    </xf>
    <xf numFmtId="0" fontId="5" fillId="0" borderId="15" xfId="3" applyFont="1" applyFill="1" applyBorder="1" applyAlignment="1">
      <alignment horizontal="center" vertical="center" wrapText="1"/>
    </xf>
    <xf numFmtId="0" fontId="5" fillId="0" borderId="31" xfId="3" applyFont="1" applyFill="1" applyBorder="1" applyAlignment="1">
      <alignment horizontal="center" vertical="center" wrapText="1"/>
    </xf>
    <xf numFmtId="0" fontId="5" fillId="0" borderId="200" xfId="3" applyFont="1" applyFill="1" applyBorder="1" applyAlignment="1">
      <alignment horizontal="center" vertical="center" wrapText="1"/>
    </xf>
    <xf numFmtId="0" fontId="5" fillId="0" borderId="201" xfId="3" applyFont="1" applyFill="1" applyBorder="1" applyAlignment="1">
      <alignment horizontal="center" vertical="center" wrapText="1"/>
    </xf>
    <xf numFmtId="0" fontId="5" fillId="0" borderId="202" xfId="3" applyFont="1" applyFill="1" applyBorder="1" applyAlignment="1">
      <alignment horizontal="center" vertical="center" wrapText="1"/>
    </xf>
    <xf numFmtId="0" fontId="5" fillId="0" borderId="203" xfId="3" applyFont="1" applyFill="1" applyBorder="1" applyAlignment="1">
      <alignment horizontal="center" vertical="center" wrapText="1"/>
    </xf>
    <xf numFmtId="0" fontId="5" fillId="0" borderId="204" xfId="3" applyFont="1" applyFill="1" applyBorder="1" applyAlignment="1">
      <alignment horizontal="center" vertical="center" wrapText="1"/>
    </xf>
    <xf numFmtId="0" fontId="5" fillId="0" borderId="205" xfId="3" applyFont="1" applyFill="1" applyBorder="1" applyAlignment="1">
      <alignment horizontal="center" vertical="center" wrapText="1"/>
    </xf>
    <xf numFmtId="0" fontId="5" fillId="0" borderId="2" xfId="3" applyFont="1" applyFill="1" applyBorder="1" applyAlignment="1">
      <alignment horizontal="center" vertical="center" wrapText="1"/>
    </xf>
    <xf numFmtId="0" fontId="5" fillId="0" borderId="1" xfId="3" applyFont="1" applyFill="1" applyBorder="1" applyAlignment="1">
      <alignment horizontal="center" vertical="center" wrapText="1"/>
    </xf>
    <xf numFmtId="0" fontId="5" fillId="0" borderId="6" xfId="3" applyFont="1" applyFill="1" applyBorder="1" applyAlignment="1">
      <alignment horizontal="center" vertical="center" wrapText="1"/>
    </xf>
    <xf numFmtId="0" fontId="5" fillId="0" borderId="29"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5" xfId="3" applyFont="1" applyFill="1" applyBorder="1" applyAlignment="1">
      <alignment horizontal="center" vertical="center" wrapText="1"/>
    </xf>
    <xf numFmtId="0" fontId="5" fillId="0" borderId="0" xfId="3" applyFont="1" applyFill="1" applyBorder="1" applyAlignment="1">
      <alignment horizontal="center" vertical="distributed" textRotation="255" indent="2" shrinkToFit="1"/>
    </xf>
    <xf numFmtId="0" fontId="17" fillId="0" borderId="0" xfId="3" applyFont="1" applyFill="1" applyBorder="1" applyAlignment="1">
      <alignment horizontal="distributed" vertical="center" shrinkToFit="1"/>
    </xf>
    <xf numFmtId="0" fontId="5" fillId="0" borderId="0" xfId="3" applyFont="1" applyFill="1" applyBorder="1" applyAlignment="1">
      <alignment horizontal="center" vertical="center"/>
    </xf>
    <xf numFmtId="0" fontId="70" fillId="0" borderId="0" xfId="3" applyFont="1" applyFill="1" applyBorder="1" applyAlignment="1">
      <alignment horizontal="right" vertical="center"/>
    </xf>
    <xf numFmtId="0" fontId="5" fillId="0" borderId="201" xfId="3" applyFont="1" applyFill="1" applyBorder="1" applyAlignment="1">
      <alignment vertical="center"/>
    </xf>
    <xf numFmtId="0" fontId="5" fillId="0" borderId="1" xfId="3" applyFont="1" applyFill="1" applyBorder="1" applyAlignment="1">
      <alignment vertical="center"/>
    </xf>
    <xf numFmtId="0" fontId="24" fillId="0" borderId="0" xfId="1" applyFont="1">
      <alignment vertical="center"/>
    </xf>
    <xf numFmtId="0" fontId="74" fillId="0" borderId="0" xfId="3" applyFont="1" applyAlignment="1">
      <alignment horizontal="right" vertical="center"/>
    </xf>
    <xf numFmtId="0" fontId="65" fillId="0" borderId="0" xfId="1" applyFont="1" applyAlignment="1">
      <alignment vertical="center" wrapText="1"/>
    </xf>
    <xf numFmtId="0" fontId="33" fillId="0" borderId="0" xfId="1" applyFont="1" applyAlignment="1">
      <alignment horizontal="left" vertical="center" wrapText="1"/>
    </xf>
    <xf numFmtId="0" fontId="74" fillId="0" borderId="0" xfId="6" applyFont="1">
      <alignment vertical="center"/>
    </xf>
    <xf numFmtId="0" fontId="84" fillId="0" borderId="0" xfId="7" applyFont="1">
      <alignment vertical="center"/>
    </xf>
    <xf numFmtId="0" fontId="27" fillId="0" borderId="0" xfId="1" applyFont="1" applyAlignment="1">
      <alignment vertical="center"/>
    </xf>
    <xf numFmtId="0" fontId="85" fillId="0" borderId="0" xfId="1" applyFont="1" applyAlignment="1">
      <alignment horizontal="center" vertical="center"/>
    </xf>
    <xf numFmtId="0" fontId="86" fillId="0" borderId="0" xfId="8" applyFont="1" applyAlignment="1">
      <alignment wrapText="1"/>
    </xf>
    <xf numFmtId="0" fontId="82" fillId="0" borderId="0" xfId="8" applyFont="1" applyAlignment="1">
      <alignment wrapText="1"/>
    </xf>
    <xf numFmtId="0" fontId="87" fillId="0" borderId="0" xfId="8" applyFont="1" applyAlignment="1"/>
    <xf numFmtId="0" fontId="88" fillId="0" borderId="0" xfId="1" applyFont="1" applyAlignment="1">
      <alignment vertical="center"/>
    </xf>
    <xf numFmtId="0" fontId="87" fillId="0" borderId="0" xfId="8" applyFont="1" applyAlignment="1">
      <alignment vertical="center"/>
    </xf>
    <xf numFmtId="0" fontId="81" fillId="0" borderId="0" xfId="6" applyFont="1" applyAlignment="1">
      <alignment horizontal="center" vertical="center"/>
    </xf>
    <xf numFmtId="0" fontId="89" fillId="0" borderId="0" xfId="14" applyFont="1">
      <alignment vertical="center"/>
    </xf>
    <xf numFmtId="20" fontId="10" fillId="11" borderId="4" xfId="9" applyNumberFormat="1" applyFont="1" applyFill="1" applyBorder="1" applyAlignment="1">
      <alignment horizontal="center" vertical="center"/>
    </xf>
    <xf numFmtId="20" fontId="10" fillId="0" borderId="13" xfId="9" applyNumberFormat="1" applyFont="1" applyFill="1" applyBorder="1" applyAlignment="1">
      <alignment horizontal="center" vertical="center"/>
    </xf>
    <xf numFmtId="179" fontId="10" fillId="0" borderId="4" xfId="9" applyNumberFormat="1" applyFont="1" applyFill="1" applyBorder="1" applyAlignment="1">
      <alignment vertical="center"/>
    </xf>
    <xf numFmtId="0" fontId="10" fillId="11" borderId="13" xfId="9" applyNumberFormat="1" applyFont="1" applyFill="1" applyBorder="1" applyAlignment="1">
      <alignment vertical="center"/>
    </xf>
    <xf numFmtId="0" fontId="4" fillId="0" borderId="0" xfId="3" applyFont="1" applyAlignment="1">
      <alignment horizontal="center" vertical="center"/>
    </xf>
    <xf numFmtId="0" fontId="56" fillId="0" borderId="83" xfId="4" applyFont="1" applyFill="1" applyBorder="1" applyAlignment="1">
      <alignment horizontal="center" vertical="center"/>
    </xf>
    <xf numFmtId="0" fontId="91" fillId="0" borderId="84" xfId="4" applyFont="1" applyBorder="1">
      <alignment vertical="center"/>
    </xf>
    <xf numFmtId="0" fontId="91" fillId="5" borderId="88" xfId="4" applyFont="1" applyFill="1" applyBorder="1">
      <alignment vertical="center"/>
    </xf>
    <xf numFmtId="0" fontId="91" fillId="5" borderId="90" xfId="4" applyFont="1" applyFill="1" applyBorder="1">
      <alignment vertical="center"/>
    </xf>
    <xf numFmtId="0" fontId="91" fillId="0" borderId="90" xfId="4" applyFont="1" applyFill="1" applyBorder="1">
      <alignment vertical="center"/>
    </xf>
    <xf numFmtId="0" fontId="91" fillId="0" borderId="88" xfId="4" applyFont="1" applyBorder="1">
      <alignment vertical="center"/>
    </xf>
    <xf numFmtId="0" fontId="91" fillId="0" borderId="88" xfId="4" applyFont="1" applyFill="1" applyBorder="1">
      <alignment vertical="center"/>
    </xf>
    <xf numFmtId="0" fontId="91" fillId="0" borderId="88" xfId="0" applyFont="1" applyBorder="1" applyAlignment="1">
      <alignment vertical="center"/>
    </xf>
    <xf numFmtId="0" fontId="56" fillId="0" borderId="87" xfId="4" applyFont="1" applyFill="1" applyBorder="1" applyAlignment="1">
      <alignment horizontal="center" vertical="center"/>
    </xf>
    <xf numFmtId="0" fontId="56" fillId="0" borderId="101" xfId="4" applyFont="1" applyBorder="1" applyAlignment="1">
      <alignment horizontal="center" vertical="center"/>
    </xf>
    <xf numFmtId="0" fontId="57" fillId="3" borderId="93" xfId="4" applyFont="1" applyFill="1" applyBorder="1" applyAlignment="1">
      <alignment horizontal="center" vertical="center" textRotation="255"/>
    </xf>
    <xf numFmtId="0" fontId="57" fillId="3" borderId="94" xfId="4" applyFont="1" applyFill="1" applyBorder="1" applyAlignment="1">
      <alignment horizontal="center" vertical="center"/>
    </xf>
    <xf numFmtId="0" fontId="57" fillId="3" borderId="95" xfId="4" applyFont="1" applyFill="1" applyBorder="1">
      <alignment vertical="center"/>
    </xf>
    <xf numFmtId="0" fontId="57" fillId="3" borderId="94" xfId="4" applyFont="1" applyFill="1" applyBorder="1" applyAlignment="1">
      <alignment horizontal="center" vertical="center" textRotation="255"/>
    </xf>
    <xf numFmtId="0" fontId="57" fillId="3" borderId="96" xfId="4" applyFont="1" applyFill="1" applyBorder="1" applyAlignment="1">
      <alignment horizontal="center" vertical="center"/>
    </xf>
    <xf numFmtId="0" fontId="57" fillId="3" borderId="102" xfId="4" applyFont="1" applyFill="1" applyBorder="1" applyAlignment="1">
      <alignment horizontal="center" vertical="center"/>
    </xf>
    <xf numFmtId="0" fontId="57" fillId="3" borderId="97" xfId="4" applyFont="1" applyFill="1" applyBorder="1" applyAlignment="1">
      <alignment horizontal="center" vertical="center"/>
    </xf>
    <xf numFmtId="0" fontId="59" fillId="2" borderId="99" xfId="4" applyFont="1" applyFill="1" applyBorder="1" applyAlignment="1">
      <alignment vertical="distributed" textRotation="255"/>
    </xf>
    <xf numFmtId="0" fontId="59" fillId="2" borderId="81" xfId="4" applyFont="1" applyFill="1" applyBorder="1" applyAlignment="1">
      <alignment vertical="distributed" textRotation="255"/>
    </xf>
    <xf numFmtId="0" fontId="56" fillId="0" borderId="100" xfId="4" applyFont="1" applyBorder="1" applyAlignment="1">
      <alignment horizontal="center" vertical="center"/>
    </xf>
    <xf numFmtId="0" fontId="56" fillId="0" borderId="86" xfId="4" applyFont="1" applyBorder="1" applyAlignment="1">
      <alignment horizontal="center" vertical="center"/>
    </xf>
    <xf numFmtId="0" fontId="57" fillId="0" borderId="101" xfId="4" applyFont="1" applyBorder="1" applyAlignment="1">
      <alignment horizontal="center" vertical="center"/>
    </xf>
    <xf numFmtId="0" fontId="57" fillId="0" borderId="92" xfId="4" applyFont="1" applyBorder="1" applyAlignment="1">
      <alignment horizontal="center" vertical="center"/>
    </xf>
    <xf numFmtId="0" fontId="91" fillId="0" borderId="93" xfId="4" applyFont="1" applyFill="1" applyBorder="1" applyAlignment="1">
      <alignment horizontal="center" vertical="center"/>
    </xf>
    <xf numFmtId="0" fontId="91" fillId="0" borderId="91" xfId="4" applyFont="1" applyFill="1" applyBorder="1" applyAlignment="1">
      <alignment horizontal="center" vertical="center"/>
    </xf>
    <xf numFmtId="0" fontId="91" fillId="0" borderId="0" xfId="4" applyFont="1" applyFill="1">
      <alignment vertical="center"/>
    </xf>
    <xf numFmtId="0" fontId="1" fillId="5" borderId="0" xfId="1" applyFill="1">
      <alignment vertical="center"/>
    </xf>
    <xf numFmtId="0" fontId="4" fillId="5" borderId="0" xfId="1" applyFont="1" applyFill="1">
      <alignment vertical="center"/>
    </xf>
    <xf numFmtId="0" fontId="37" fillId="5" borderId="25" xfId="5" applyFont="1" applyFill="1" applyBorder="1" applyAlignment="1">
      <alignment horizontal="left" vertical="center" wrapText="1" shrinkToFit="1"/>
    </xf>
    <xf numFmtId="0" fontId="37" fillId="5" borderId="25" xfId="5" applyFont="1" applyFill="1" applyBorder="1" applyAlignment="1">
      <alignment horizontal="left" vertical="center"/>
    </xf>
    <xf numFmtId="0" fontId="5" fillId="5" borderId="43" xfId="5" applyFont="1" applyFill="1" applyBorder="1" applyAlignment="1">
      <alignment vertical="center" shrinkToFit="1"/>
    </xf>
    <xf numFmtId="0" fontId="5" fillId="5" borderId="25" xfId="5" applyFont="1" applyFill="1" applyBorder="1" applyAlignment="1">
      <alignment vertical="center" shrinkToFit="1"/>
    </xf>
    <xf numFmtId="0" fontId="19" fillId="5" borderId="0" xfId="5" applyFont="1" applyFill="1">
      <alignment vertical="center"/>
    </xf>
    <xf numFmtId="0" fontId="18" fillId="5" borderId="0" xfId="1" applyFont="1" applyFill="1">
      <alignment vertical="center"/>
    </xf>
    <xf numFmtId="0" fontId="42" fillId="5" borderId="0" xfId="12" applyFont="1" applyFill="1" applyAlignment="1">
      <alignment horizontal="left" vertical="center"/>
    </xf>
    <xf numFmtId="0" fontId="42" fillId="5" borderId="0" xfId="16" applyFont="1" applyFill="1">
      <alignment vertical="center"/>
    </xf>
    <xf numFmtId="0" fontId="42" fillId="5" borderId="0" xfId="16" applyFont="1" applyFill="1" applyAlignment="1">
      <alignment vertical="top"/>
    </xf>
    <xf numFmtId="0" fontId="15" fillId="5" borderId="0" xfId="12" applyFont="1" applyFill="1" applyAlignment="1">
      <alignment horizontal="left" vertical="center"/>
    </xf>
    <xf numFmtId="0" fontId="15" fillId="5" borderId="0" xfId="16" applyFont="1" applyFill="1">
      <alignment vertical="center"/>
    </xf>
    <xf numFmtId="0" fontId="15" fillId="5" borderId="0" xfId="16" applyFont="1" applyFill="1" applyAlignment="1">
      <alignment horizontal="left" vertical="center"/>
    </xf>
    <xf numFmtId="0" fontId="5" fillId="5" borderId="0" xfId="16" applyFill="1">
      <alignment vertical="center"/>
    </xf>
    <xf numFmtId="0" fontId="42" fillId="0" borderId="0" xfId="12" applyFont="1" applyAlignment="1">
      <alignment horizontal="left" vertical="center"/>
    </xf>
    <xf numFmtId="0" fontId="42" fillId="0" borderId="0" xfId="16" applyFont="1" applyAlignment="1">
      <alignment horizontal="left" vertical="center"/>
    </xf>
    <xf numFmtId="0" fontId="42" fillId="5" borderId="0" xfId="16" applyFont="1" applyFill="1" applyAlignment="1">
      <alignment horizontal="left" vertical="center"/>
    </xf>
    <xf numFmtId="0" fontId="14" fillId="5" borderId="0" xfId="16" applyFont="1" applyFill="1">
      <alignment vertical="center"/>
    </xf>
    <xf numFmtId="0" fontId="92" fillId="3" borderId="0" xfId="12" applyFont="1" applyFill="1" applyAlignment="1">
      <alignment horizontal="left" vertical="center"/>
    </xf>
    <xf numFmtId="0" fontId="93" fillId="3" borderId="0" xfId="16" applyFont="1" applyFill="1">
      <alignment vertical="center"/>
    </xf>
    <xf numFmtId="0" fontId="92" fillId="3" borderId="0" xfId="16" applyFont="1" applyFill="1">
      <alignment vertical="center"/>
    </xf>
    <xf numFmtId="0" fontId="92" fillId="3" borderId="0" xfId="12" applyFont="1" applyFill="1" applyAlignment="1">
      <alignment horizontal="left" vertical="top"/>
    </xf>
    <xf numFmtId="0" fontId="93" fillId="3" borderId="0" xfId="16" applyFont="1" applyFill="1" applyAlignment="1">
      <alignment vertical="top"/>
    </xf>
    <xf numFmtId="0" fontId="92" fillId="3" borderId="0" xfId="16" applyFont="1" applyFill="1" applyAlignment="1">
      <alignment vertical="top"/>
    </xf>
    <xf numFmtId="0" fontId="91" fillId="0" borderId="91" xfId="4" applyFont="1" applyFill="1" applyBorder="1">
      <alignment vertical="center"/>
    </xf>
    <xf numFmtId="0" fontId="56" fillId="0" borderId="91" xfId="4" applyFont="1" applyBorder="1">
      <alignment vertical="center"/>
    </xf>
    <xf numFmtId="0" fontId="56" fillId="0" borderId="96" xfId="4" applyFont="1" applyFill="1" applyBorder="1">
      <alignment vertical="center"/>
    </xf>
    <xf numFmtId="0" fontId="56" fillId="0" borderId="96" xfId="4" applyFont="1" applyBorder="1">
      <alignment vertical="center"/>
    </xf>
    <xf numFmtId="0" fontId="91" fillId="0" borderId="101" xfId="4" applyFont="1" applyFill="1" applyBorder="1">
      <alignment vertical="center"/>
    </xf>
    <xf numFmtId="0" fontId="57" fillId="3" borderId="101" xfId="4" applyFont="1" applyFill="1" applyBorder="1" applyAlignment="1">
      <alignment vertical="center" shrinkToFit="1"/>
    </xf>
    <xf numFmtId="0" fontId="56" fillId="0" borderId="102" xfId="4" applyFont="1" applyFill="1" applyBorder="1">
      <alignment vertical="center"/>
    </xf>
    <xf numFmtId="0" fontId="56" fillId="0" borderId="102" xfId="4" applyFont="1" applyBorder="1">
      <alignment vertical="center"/>
    </xf>
    <xf numFmtId="0" fontId="94" fillId="0" borderId="0" xfId="3" applyFont="1">
      <alignment vertical="center"/>
    </xf>
    <xf numFmtId="0" fontId="95" fillId="0" borderId="0" xfId="3" applyFont="1">
      <alignment vertical="center"/>
    </xf>
    <xf numFmtId="0" fontId="98" fillId="0" borderId="0" xfId="1" applyFont="1" applyAlignment="1">
      <alignment horizontal="center" vertical="center"/>
    </xf>
    <xf numFmtId="0" fontId="99" fillId="0" borderId="0" xfId="1" applyFont="1">
      <alignment vertical="center"/>
    </xf>
    <xf numFmtId="180" fontId="95" fillId="0" borderId="217" xfId="3" applyNumberFormat="1" applyFont="1" applyBorder="1">
      <alignment vertical="center"/>
    </xf>
    <xf numFmtId="180" fontId="95" fillId="0" borderId="218" xfId="3" applyNumberFormat="1" applyFont="1" applyBorder="1">
      <alignment vertical="center"/>
    </xf>
    <xf numFmtId="181" fontId="95" fillId="0" borderId="0" xfId="3" applyNumberFormat="1" applyFont="1">
      <alignment vertical="center"/>
    </xf>
    <xf numFmtId="0" fontId="95" fillId="0" borderId="216" xfId="3" applyFont="1" applyBorder="1">
      <alignment vertical="center"/>
    </xf>
    <xf numFmtId="177" fontId="95" fillId="0" borderId="222" xfId="3" applyNumberFormat="1" applyFont="1" applyBorder="1">
      <alignment vertical="center"/>
    </xf>
    <xf numFmtId="177" fontId="95" fillId="0" borderId="226" xfId="3" applyNumberFormat="1" applyFont="1" applyBorder="1">
      <alignment vertical="center"/>
    </xf>
    <xf numFmtId="0" fontId="95" fillId="0" borderId="215" xfId="3" applyFont="1" applyBorder="1" applyAlignment="1">
      <alignment vertical="center" shrinkToFit="1"/>
    </xf>
    <xf numFmtId="0" fontId="95" fillId="0" borderId="0" xfId="3" applyFont="1" applyAlignment="1">
      <alignment vertical="center" shrinkToFit="1"/>
    </xf>
    <xf numFmtId="0" fontId="95" fillId="0" borderId="0" xfId="3" applyFont="1" applyAlignment="1">
      <alignment horizontal="center" vertical="center"/>
    </xf>
    <xf numFmtId="176" fontId="95" fillId="0" borderId="229" xfId="3" applyNumberFormat="1" applyFont="1" applyBorder="1">
      <alignment vertical="center"/>
    </xf>
    <xf numFmtId="176" fontId="95" fillId="0" borderId="230" xfId="3" applyNumberFormat="1" applyFont="1" applyBorder="1">
      <alignment vertical="center"/>
    </xf>
    <xf numFmtId="176" fontId="95" fillId="0" borderId="226" xfId="3" applyNumberFormat="1" applyFont="1" applyBorder="1">
      <alignment vertical="center"/>
    </xf>
    <xf numFmtId="176" fontId="95" fillId="0" borderId="231" xfId="3" applyNumberFormat="1" applyFont="1" applyBorder="1">
      <alignment vertical="center"/>
    </xf>
    <xf numFmtId="0" fontId="103" fillId="0" borderId="0" xfId="3" applyFont="1" applyAlignment="1">
      <alignment vertical="center" wrapText="1"/>
    </xf>
    <xf numFmtId="0" fontId="103" fillId="0" borderId="0" xfId="3" applyFont="1">
      <alignment vertical="center"/>
    </xf>
    <xf numFmtId="0" fontId="103" fillId="0" borderId="0" xfId="3" applyFont="1" applyAlignment="1">
      <alignment horizontal="right" vertical="center"/>
    </xf>
    <xf numFmtId="0" fontId="104" fillId="0" borderId="0" xfId="1" applyFont="1">
      <alignment vertical="center"/>
    </xf>
    <xf numFmtId="181" fontId="94" fillId="0" borderId="0" xfId="3" applyNumberFormat="1" applyFont="1">
      <alignment vertical="center"/>
    </xf>
    <xf numFmtId="0" fontId="105" fillId="0" borderId="0" xfId="3" applyFont="1" applyAlignment="1">
      <alignment vertical="center" wrapText="1"/>
    </xf>
    <xf numFmtId="0" fontId="105" fillId="0" borderId="0" xfId="3" applyFont="1">
      <alignment vertical="center"/>
    </xf>
    <xf numFmtId="0" fontId="105" fillId="0" borderId="0" xfId="3" applyFont="1" applyAlignment="1">
      <alignment horizontal="right" vertical="center"/>
    </xf>
    <xf numFmtId="0" fontId="107" fillId="0" borderId="0" xfId="3" applyFont="1">
      <alignment vertical="center"/>
    </xf>
    <xf numFmtId="0" fontId="106" fillId="0" borderId="0" xfId="3" applyFont="1">
      <alignment vertical="center"/>
    </xf>
    <xf numFmtId="0" fontId="107" fillId="0" borderId="0" xfId="3" applyFont="1" applyAlignment="1">
      <alignment horizontal="center" vertical="center" shrinkToFit="1"/>
    </xf>
    <xf numFmtId="0" fontId="107" fillId="0" borderId="0" xfId="3" applyFont="1" applyAlignment="1">
      <alignment horizontal="center" vertical="center"/>
    </xf>
    <xf numFmtId="0" fontId="107" fillId="0" borderId="0" xfId="3" applyFont="1" applyAlignment="1">
      <alignment horizontal="distributed" vertical="center" indent="1"/>
    </xf>
    <xf numFmtId="0" fontId="110" fillId="0" borderId="0" xfId="1" applyFont="1" applyAlignment="1">
      <alignment horizontal="center" vertical="center"/>
    </xf>
    <xf numFmtId="0" fontId="114" fillId="0" borderId="14" xfId="1" applyFont="1" applyBorder="1">
      <alignment vertical="center"/>
    </xf>
    <xf numFmtId="0" fontId="110" fillId="0" borderId="0" xfId="1" applyFont="1">
      <alignment vertical="center"/>
    </xf>
    <xf numFmtId="0" fontId="110" fillId="0" borderId="4" xfId="1" applyFont="1" applyBorder="1" applyAlignment="1">
      <alignment horizontal="center" vertical="center"/>
    </xf>
    <xf numFmtId="0" fontId="110" fillId="0" borderId="236" xfId="1" applyFont="1" applyBorder="1">
      <alignment vertical="center"/>
    </xf>
    <xf numFmtId="0" fontId="110" fillId="0" borderId="237" xfId="1" applyFont="1" applyBorder="1">
      <alignment vertical="center"/>
    </xf>
    <xf numFmtId="0" fontId="110" fillId="0" borderId="238" xfId="1" applyFont="1" applyBorder="1">
      <alignment vertical="center"/>
    </xf>
    <xf numFmtId="0" fontId="110" fillId="0" borderId="239" xfId="1" applyFont="1" applyBorder="1">
      <alignment vertical="center"/>
    </xf>
    <xf numFmtId="0" fontId="110" fillId="0" borderId="2" xfId="1" applyFont="1" applyBorder="1" applyAlignment="1">
      <alignment horizontal="center" vertical="center"/>
    </xf>
    <xf numFmtId="0" fontId="110" fillId="0" borderId="240" xfId="1" applyFont="1" applyBorder="1">
      <alignment vertical="center"/>
    </xf>
    <xf numFmtId="0" fontId="110" fillId="0" borderId="241" xfId="1" applyFont="1" applyBorder="1">
      <alignment vertical="center"/>
    </xf>
    <xf numFmtId="0" fontId="110" fillId="0" borderId="0" xfId="1" applyFont="1" applyAlignment="1">
      <alignment horizontal="left" vertical="center" wrapText="1"/>
    </xf>
    <xf numFmtId="0" fontId="115" fillId="0" borderId="14" xfId="1" applyFont="1" applyBorder="1" applyAlignment="1">
      <alignment horizontal="center" vertical="center" wrapText="1"/>
    </xf>
    <xf numFmtId="0" fontId="110" fillId="0" borderId="4" xfId="1" applyFont="1" applyBorder="1">
      <alignment vertical="center"/>
    </xf>
    <xf numFmtId="0" fontId="110" fillId="0" borderId="13" xfId="1" applyFont="1" applyBorder="1">
      <alignment vertical="center"/>
    </xf>
    <xf numFmtId="0" fontId="115" fillId="0" borderId="23" xfId="1" applyFont="1" applyBorder="1" applyAlignment="1">
      <alignment horizontal="center" vertical="center" wrapText="1"/>
    </xf>
    <xf numFmtId="0" fontId="110" fillId="0" borderId="0" xfId="1" applyFont="1" applyAlignment="1">
      <alignment vertical="center" textRotation="255" wrapText="1"/>
    </xf>
    <xf numFmtId="0" fontId="114" fillId="0" borderId="0" xfId="1" applyFont="1">
      <alignment vertical="center"/>
    </xf>
    <xf numFmtId="0" fontId="10" fillId="0" borderId="0" xfId="18" applyFont="1">
      <alignment vertical="center"/>
    </xf>
    <xf numFmtId="0" fontId="118" fillId="0" borderId="29" xfId="14" applyFont="1" applyBorder="1" applyAlignment="1">
      <alignment horizontal="left" vertical="center"/>
    </xf>
    <xf numFmtId="0" fontId="118" fillId="0" borderId="0" xfId="14" applyFont="1" applyAlignment="1">
      <alignment horizontal="left" vertical="center"/>
    </xf>
    <xf numFmtId="0" fontId="45" fillId="0" borderId="0" xfId="18" applyFont="1">
      <alignment vertical="center"/>
    </xf>
    <xf numFmtId="0" fontId="45" fillId="0" borderId="59" xfId="14" applyFont="1" applyBorder="1" applyAlignment="1">
      <alignment horizontal="center" vertical="center" wrapText="1"/>
    </xf>
    <xf numFmtId="0" fontId="117" fillId="0" borderId="65" xfId="14" applyFont="1" applyBorder="1" applyAlignment="1">
      <alignment horizontal="center" vertical="center"/>
    </xf>
    <xf numFmtId="0" fontId="45" fillId="0" borderId="0" xfId="18" applyFont="1" applyAlignment="1">
      <alignment horizontal="left"/>
    </xf>
    <xf numFmtId="0" fontId="45" fillId="0" borderId="0" xfId="18" applyFont="1" applyAlignment="1">
      <alignment vertical="center" wrapText="1"/>
    </xf>
    <xf numFmtId="0" fontId="45" fillId="0" borderId="242" xfId="18" applyFont="1" applyBorder="1" applyAlignment="1">
      <alignment horizontal="center" vertical="center"/>
    </xf>
    <xf numFmtId="0" fontId="45" fillId="0" borderId="43" xfId="18" applyFont="1" applyBorder="1" applyAlignment="1">
      <alignment horizontal="center" vertical="center"/>
    </xf>
    <xf numFmtId="0" fontId="45" fillId="0" borderId="242" xfId="18" applyFont="1" applyBorder="1" applyAlignment="1">
      <alignment horizontal="center" vertical="center" wrapText="1"/>
    </xf>
    <xf numFmtId="0" fontId="45" fillId="0" borderId="243" xfId="18" applyFont="1" applyBorder="1" applyAlignment="1">
      <alignment horizontal="center" vertical="center"/>
    </xf>
    <xf numFmtId="0" fontId="45" fillId="0" borderId="48" xfId="18" applyFont="1" applyBorder="1" applyAlignment="1">
      <alignment horizontal="center" vertical="center"/>
    </xf>
    <xf numFmtId="0" fontId="45" fillId="0" borderId="244" xfId="18" applyFont="1" applyBorder="1" applyAlignment="1">
      <alignment horizontal="center" vertical="center" wrapText="1"/>
    </xf>
    <xf numFmtId="0" fontId="45" fillId="0" borderId="244" xfId="18" applyFont="1" applyBorder="1" applyAlignment="1">
      <alignment horizontal="center" vertical="center"/>
    </xf>
    <xf numFmtId="0" fontId="45" fillId="0" borderId="26" xfId="18" applyFont="1" applyBorder="1" applyAlignment="1">
      <alignment horizontal="center" vertical="center"/>
    </xf>
    <xf numFmtId="0" fontId="45" fillId="0" borderId="245" xfId="18" applyFont="1" applyBorder="1" applyAlignment="1">
      <alignment horizontal="center" vertical="center" wrapText="1"/>
    </xf>
    <xf numFmtId="0" fontId="45" fillId="0" borderId="246" xfId="18" applyFont="1" applyBorder="1" applyAlignment="1">
      <alignment horizontal="center" vertical="center"/>
    </xf>
    <xf numFmtId="0" fontId="45" fillId="0" borderId="58" xfId="18" applyFont="1" applyBorder="1" applyAlignment="1">
      <alignment horizontal="center" vertical="center"/>
    </xf>
    <xf numFmtId="0" fontId="45" fillId="0" borderId="245" xfId="18" applyFont="1" applyBorder="1" applyAlignment="1">
      <alignment horizontal="center" vertical="center"/>
    </xf>
    <xf numFmtId="0" fontId="45" fillId="0" borderId="70" xfId="18" applyFont="1" applyBorder="1" applyAlignment="1">
      <alignment horizontal="center" vertical="center"/>
    </xf>
    <xf numFmtId="0" fontId="45" fillId="0" borderId="0" xfId="18" applyFont="1" applyAlignment="1">
      <alignment horizontal="center" vertical="center" wrapText="1"/>
    </xf>
    <xf numFmtId="0" fontId="45" fillId="0" borderId="0" xfId="18" applyFont="1" applyAlignment="1">
      <alignment horizontal="left" vertical="center" wrapText="1"/>
    </xf>
    <xf numFmtId="0" fontId="122" fillId="0" borderId="0" xfId="19" applyFont="1" applyAlignment="1">
      <alignment horizontal="right" vertical="center"/>
    </xf>
    <xf numFmtId="0" fontId="45" fillId="0" borderId="0" xfId="18" applyFont="1" applyAlignment="1">
      <alignment horizontal="center" vertical="center"/>
    </xf>
    <xf numFmtId="0" fontId="45" fillId="0" borderId="43" xfId="18" applyFont="1" applyBorder="1" applyAlignment="1">
      <alignment horizontal="center" vertical="center" wrapText="1"/>
    </xf>
    <xf numFmtId="0" fontId="45" fillId="0" borderId="52" xfId="18" applyFont="1" applyBorder="1" applyAlignment="1">
      <alignment horizontal="center" vertical="center" wrapText="1"/>
    </xf>
    <xf numFmtId="0" fontId="45" fillId="0" borderId="70" xfId="18" applyFont="1" applyBorder="1" applyAlignment="1">
      <alignment horizontal="center" vertical="center" wrapText="1"/>
    </xf>
    <xf numFmtId="0" fontId="123" fillId="0" borderId="0" xfId="19" applyFont="1">
      <alignment vertical="center"/>
    </xf>
    <xf numFmtId="0" fontId="17" fillId="0" borderId="0" xfId="19" applyFont="1">
      <alignment vertical="center"/>
    </xf>
    <xf numFmtId="0" fontId="17" fillId="0" borderId="0" xfId="19" applyFont="1" applyAlignment="1">
      <alignment horizontal="center" vertical="center"/>
    </xf>
    <xf numFmtId="0" fontId="126" fillId="0" borderId="0" xfId="19" applyFont="1" applyAlignment="1">
      <alignment horizontal="left" vertical="center"/>
    </xf>
    <xf numFmtId="0" fontId="127" fillId="0" borderId="0" xfId="19" applyFont="1" applyAlignment="1">
      <alignment horizontal="left" vertical="center"/>
    </xf>
    <xf numFmtId="0" fontId="128" fillId="0" borderId="0" xfId="19" applyFont="1">
      <alignment vertical="center"/>
    </xf>
    <xf numFmtId="0" fontId="129" fillId="0" borderId="0" xfId="19" applyFont="1">
      <alignment vertical="center"/>
    </xf>
    <xf numFmtId="0" fontId="125" fillId="0" borderId="0" xfId="19" applyFont="1">
      <alignment vertical="center"/>
    </xf>
    <xf numFmtId="0" fontId="83" fillId="0" borderId="0" xfId="19" applyFont="1" applyAlignment="1">
      <alignment horizontal="left" vertical="center"/>
    </xf>
    <xf numFmtId="0" fontId="130" fillId="0" borderId="0" xfId="19" applyFont="1">
      <alignment vertical="center"/>
    </xf>
    <xf numFmtId="0" fontId="17" fillId="0" borderId="15" xfId="19" applyFont="1" applyBorder="1">
      <alignment vertical="center"/>
    </xf>
    <xf numFmtId="0" fontId="131" fillId="0" borderId="15" xfId="19" applyFont="1" applyBorder="1" applyAlignment="1">
      <alignment horizontal="right" vertical="center"/>
    </xf>
    <xf numFmtId="0" fontId="17" fillId="0" borderId="0" xfId="19" applyFont="1" applyAlignment="1">
      <alignment vertical="center" shrinkToFit="1"/>
    </xf>
    <xf numFmtId="0" fontId="126" fillId="0" borderId="0" xfId="19" applyFont="1">
      <alignment vertical="center"/>
    </xf>
    <xf numFmtId="0" fontId="133" fillId="0" borderId="0" xfId="19" applyFont="1" applyAlignment="1">
      <alignment horizontal="right" vertical="center"/>
    </xf>
    <xf numFmtId="184" fontId="125" fillId="0" borderId="0" xfId="19" applyNumberFormat="1" applyFont="1" applyProtection="1">
      <alignment vertical="center"/>
      <protection locked="0"/>
    </xf>
    <xf numFmtId="0" fontId="135" fillId="0" borderId="0" xfId="1" applyFont="1">
      <alignment vertical="center"/>
    </xf>
    <xf numFmtId="0" fontId="135" fillId="0" borderId="0" xfId="1" applyFont="1" applyAlignment="1">
      <alignment horizontal="center" vertical="center"/>
    </xf>
    <xf numFmtId="0" fontId="114" fillId="0" borderId="4" xfId="1" applyFont="1" applyBorder="1" applyAlignment="1">
      <alignment horizontal="left" vertical="center"/>
    </xf>
    <xf numFmtId="0" fontId="135" fillId="0" borderId="4" xfId="1" applyFont="1" applyBorder="1" applyAlignment="1">
      <alignment horizontal="center" vertical="center"/>
    </xf>
    <xf numFmtId="0" fontId="135" fillId="0" borderId="3" xfId="1" applyFont="1" applyBorder="1" applyAlignment="1">
      <alignment horizontal="center" vertical="center"/>
    </xf>
    <xf numFmtId="0" fontId="135" fillId="0" borderId="13" xfId="1" applyFont="1" applyBorder="1" applyAlignment="1">
      <alignment horizontal="center" vertical="center"/>
    </xf>
    <xf numFmtId="0" fontId="114" fillId="0" borderId="16" xfId="1" applyFont="1" applyBorder="1" applyAlignment="1">
      <alignment horizontal="left" vertical="center"/>
    </xf>
    <xf numFmtId="0" fontId="114" fillId="0" borderId="16" xfId="1" applyFont="1" applyBorder="1">
      <alignment vertical="center"/>
    </xf>
    <xf numFmtId="0" fontId="114" fillId="0" borderId="4" xfId="1" applyFont="1" applyBorder="1">
      <alignment vertical="center"/>
    </xf>
    <xf numFmtId="0" fontId="114" fillId="0" borderId="5" xfId="1" applyFont="1" applyBorder="1">
      <alignment vertical="center"/>
    </xf>
    <xf numFmtId="0" fontId="114" fillId="0" borderId="5" xfId="1" applyFont="1" applyBorder="1" applyAlignment="1">
      <alignment horizontal="center" vertical="center" wrapText="1" justifyLastLine="1"/>
    </xf>
    <xf numFmtId="0" fontId="114" fillId="11" borderId="14" xfId="1" applyFont="1" applyFill="1" applyBorder="1" applyAlignment="1">
      <alignment horizontal="right" vertical="center" indent="1"/>
    </xf>
    <xf numFmtId="0" fontId="114" fillId="0" borderId="14" xfId="1" applyFont="1" applyBorder="1" applyAlignment="1">
      <alignment horizontal="right" vertical="center" indent="1"/>
    </xf>
    <xf numFmtId="0" fontId="136" fillId="0" borderId="1" xfId="1" applyFont="1" applyBorder="1" applyAlignment="1">
      <alignment horizontal="centerContinuous" vertical="center"/>
    </xf>
    <xf numFmtId="0" fontId="114" fillId="0" borderId="1" xfId="1" applyFont="1" applyBorder="1">
      <alignment vertical="center"/>
    </xf>
    <xf numFmtId="0" fontId="114" fillId="0" borderId="6" xfId="1" applyFont="1" applyBorder="1">
      <alignment vertical="center"/>
    </xf>
    <xf numFmtId="0" fontId="114" fillId="0" borderId="8" xfId="1" applyFont="1" applyBorder="1">
      <alignment vertical="center"/>
    </xf>
    <xf numFmtId="0" fontId="114" fillId="0" borderId="15" xfId="1" applyFont="1" applyBorder="1">
      <alignment vertical="center"/>
    </xf>
    <xf numFmtId="0" fontId="114" fillId="0" borderId="31" xfId="1" applyFont="1" applyBorder="1">
      <alignment vertical="center"/>
    </xf>
    <xf numFmtId="0" fontId="114" fillId="12" borderId="14" xfId="1" applyFont="1" applyFill="1" applyBorder="1">
      <alignment vertical="center"/>
    </xf>
    <xf numFmtId="0" fontId="114" fillId="12" borderId="14" xfId="1" applyFont="1" applyFill="1" applyBorder="1" applyAlignment="1">
      <alignment horizontal="center" vertical="center"/>
    </xf>
    <xf numFmtId="0" fontId="114" fillId="12" borderId="59" xfId="1" applyFont="1" applyFill="1" applyBorder="1" applyAlignment="1">
      <alignment horizontal="center" vertical="center"/>
    </xf>
    <xf numFmtId="0" fontId="114" fillId="12" borderId="107" xfId="1" applyFont="1" applyFill="1" applyBorder="1" applyAlignment="1">
      <alignment horizontal="center" vertical="center"/>
    </xf>
    <xf numFmtId="0" fontId="136" fillId="12" borderId="14" xfId="1" applyFont="1" applyFill="1" applyBorder="1" applyAlignment="1">
      <alignment horizontal="center" vertical="center"/>
    </xf>
    <xf numFmtId="0" fontId="114" fillId="0" borderId="28" xfId="1" applyFont="1" applyBorder="1" applyAlignment="1">
      <alignment horizontal="center" vertical="center"/>
    </xf>
    <xf numFmtId="0" fontId="136" fillId="12" borderId="14" xfId="1" applyFont="1" applyFill="1" applyBorder="1" applyAlignment="1">
      <alignment horizontal="center" vertical="center" wrapText="1"/>
    </xf>
    <xf numFmtId="0" fontId="114" fillId="0" borderId="4" xfId="1" applyFont="1" applyBorder="1" applyAlignment="1">
      <alignment horizontal="right" vertical="center" indent="1"/>
    </xf>
    <xf numFmtId="0" fontId="114" fillId="0" borderId="109" xfId="1" applyFont="1" applyBorder="1" applyAlignment="1">
      <alignment horizontal="right" vertical="center" indent="1"/>
    </xf>
    <xf numFmtId="0" fontId="114" fillId="0" borderId="0" xfId="1" applyFont="1" applyAlignment="1">
      <alignment horizontal="right" vertical="center" indent="1"/>
    </xf>
    <xf numFmtId="0" fontId="114" fillId="12" borderId="59" xfId="1" applyFont="1" applyFill="1" applyBorder="1">
      <alignment vertical="center"/>
    </xf>
    <xf numFmtId="0" fontId="114" fillId="12" borderId="67" xfId="1" applyFont="1" applyFill="1" applyBorder="1" applyAlignment="1">
      <alignment horizontal="center" vertical="center"/>
    </xf>
    <xf numFmtId="0" fontId="114" fillId="12" borderId="107" xfId="1" applyFont="1" applyFill="1" applyBorder="1">
      <alignment vertical="center"/>
    </xf>
    <xf numFmtId="0" fontId="114" fillId="0" borderId="0" xfId="1" applyFont="1" applyAlignment="1">
      <alignment horizontal="center" vertical="center"/>
    </xf>
    <xf numFmtId="0" fontId="136" fillId="12" borderId="61" xfId="1" applyFont="1" applyFill="1" applyBorder="1" applyAlignment="1">
      <alignment horizontal="center" vertical="center"/>
    </xf>
    <xf numFmtId="0" fontId="114" fillId="11" borderId="14" xfId="1" applyFont="1" applyFill="1" applyBorder="1" applyAlignment="1">
      <alignment horizontal="center" vertical="center"/>
    </xf>
    <xf numFmtId="0" fontId="136" fillId="12" borderId="65" xfId="1" applyFont="1" applyFill="1" applyBorder="1" applyAlignment="1">
      <alignment horizontal="center" vertical="center" wrapText="1"/>
    </xf>
    <xf numFmtId="0" fontId="114" fillId="11" borderId="54" xfId="1" applyFont="1" applyFill="1" applyBorder="1" applyAlignment="1">
      <alignment horizontal="center" vertical="center"/>
    </xf>
    <xf numFmtId="0" fontId="136" fillId="0" borderId="0" xfId="1" applyFont="1" applyAlignment="1">
      <alignment horizontal="center" vertical="center" wrapText="1"/>
    </xf>
    <xf numFmtId="0" fontId="114" fillId="0" borderId="250" xfId="1" applyFont="1" applyBorder="1">
      <alignment vertical="center"/>
    </xf>
    <xf numFmtId="0" fontId="110" fillId="0" borderId="251" xfId="1" applyFont="1" applyBorder="1">
      <alignment vertical="center"/>
    </xf>
    <xf numFmtId="0" fontId="114" fillId="0" borderId="251" xfId="1" applyFont="1" applyBorder="1" applyAlignment="1">
      <alignment horizontal="right" vertical="center" indent="1"/>
    </xf>
    <xf numFmtId="0" fontId="114" fillId="0" borderId="207" xfId="1" applyFont="1" applyBorder="1">
      <alignment vertical="center"/>
    </xf>
    <xf numFmtId="0" fontId="114" fillId="12" borderId="243" xfId="1" applyFont="1" applyFill="1" applyBorder="1">
      <alignment vertical="center"/>
    </xf>
    <xf numFmtId="0" fontId="136" fillId="0" borderId="0" xfId="1" applyFont="1" applyAlignment="1">
      <alignment horizontal="center" vertical="center"/>
    </xf>
    <xf numFmtId="0" fontId="136" fillId="12" borderId="252" xfId="1" applyFont="1" applyFill="1" applyBorder="1" applyAlignment="1">
      <alignment horizontal="center" vertical="center"/>
    </xf>
    <xf numFmtId="0" fontId="114" fillId="11" borderId="13" xfId="1" applyFont="1" applyFill="1" applyBorder="1" applyAlignment="1">
      <alignment horizontal="right" vertical="center" indent="1"/>
    </xf>
    <xf numFmtId="0" fontId="136" fillId="12" borderId="246" xfId="1" applyFont="1" applyFill="1" applyBorder="1" applyAlignment="1">
      <alignment horizontal="center" vertical="center" wrapText="1"/>
    </xf>
    <xf numFmtId="0" fontId="114" fillId="11" borderId="56" xfId="1" applyFont="1" applyFill="1" applyBorder="1" applyAlignment="1">
      <alignment horizontal="right" vertical="center" indent="1"/>
    </xf>
    <xf numFmtId="0" fontId="114" fillId="0" borderId="55" xfId="1" applyFont="1" applyBorder="1" applyAlignment="1">
      <alignment horizontal="right" vertical="center" indent="1"/>
    </xf>
    <xf numFmtId="0" fontId="114" fillId="0" borderId="0" xfId="1" applyFont="1" applyAlignment="1">
      <alignment vertical="top" wrapText="1"/>
    </xf>
    <xf numFmtId="0" fontId="5" fillId="0" borderId="0" xfId="1" applyFont="1" applyAlignment="1">
      <alignment horizontal="left" vertical="center"/>
    </xf>
    <xf numFmtId="0" fontId="24" fillId="0" borderId="0" xfId="3" applyFont="1" applyAlignment="1">
      <alignment vertical="center" textRotation="255" shrinkToFit="1"/>
    </xf>
    <xf numFmtId="0" fontId="22" fillId="0" borderId="0" xfId="19" applyFont="1">
      <alignment vertical="center"/>
    </xf>
    <xf numFmtId="0" fontId="123" fillId="0" borderId="0" xfId="19" applyFont="1" applyAlignment="1" applyProtection="1">
      <alignment vertical="center" shrinkToFit="1"/>
      <protection locked="0"/>
    </xf>
    <xf numFmtId="0" fontId="24" fillId="13" borderId="253" xfId="3" applyFont="1" applyFill="1" applyBorder="1" applyAlignment="1">
      <alignment vertical="center" textRotation="255" shrinkToFit="1"/>
    </xf>
    <xf numFmtId="0" fontId="24" fillId="13" borderId="0" xfId="3" applyFont="1" applyFill="1" applyAlignment="1">
      <alignment horizontal="centerContinuous" vertical="center"/>
    </xf>
    <xf numFmtId="0" fontId="24" fillId="13" borderId="0" xfId="3" applyFont="1" applyFill="1" applyAlignment="1">
      <alignment horizontal="center" vertical="center"/>
    </xf>
    <xf numFmtId="0" fontId="24" fillId="13" borderId="0" xfId="3" applyFont="1" applyFill="1">
      <alignment vertical="center"/>
    </xf>
    <xf numFmtId="0" fontId="1" fillId="13" borderId="0" xfId="18" applyFill="1">
      <alignment vertical="center"/>
    </xf>
    <xf numFmtId="0" fontId="24" fillId="13" borderId="255" xfId="3" applyFont="1" applyFill="1" applyBorder="1" applyAlignment="1">
      <alignment vertical="center" shrinkToFit="1"/>
    </xf>
    <xf numFmtId="0" fontId="24" fillId="0" borderId="0" xfId="3" applyFont="1" applyAlignment="1">
      <alignment vertical="center" shrinkToFit="1"/>
    </xf>
    <xf numFmtId="0" fontId="43" fillId="0" borderId="0" xfId="18" applyFont="1">
      <alignment vertical="center"/>
    </xf>
    <xf numFmtId="0" fontId="37" fillId="0" borderId="0" xfId="3" applyFont="1">
      <alignment vertical="center"/>
    </xf>
    <xf numFmtId="0" fontId="24" fillId="0" borderId="0" xfId="3" applyFont="1" applyAlignment="1">
      <alignment horizontal="center" vertical="center"/>
    </xf>
    <xf numFmtId="0" fontId="21" fillId="0" borderId="0" xfId="3" applyFont="1" applyAlignment="1">
      <alignment horizontal="center" vertical="center" wrapText="1"/>
    </xf>
    <xf numFmtId="0" fontId="24" fillId="0" borderId="0" xfId="3" applyFont="1" applyAlignment="1">
      <alignment horizontal="center" vertical="center" wrapText="1"/>
    </xf>
    <xf numFmtId="0" fontId="140" fillId="0" borderId="0" xfId="3" applyFont="1" applyAlignment="1">
      <alignment horizontal="center" vertical="center" wrapText="1"/>
    </xf>
    <xf numFmtId="185" fontId="24" fillId="0" borderId="0" xfId="3" applyNumberFormat="1" applyFont="1">
      <alignment vertical="center"/>
    </xf>
    <xf numFmtId="0" fontId="139" fillId="0" borderId="0" xfId="3" applyFont="1">
      <alignment vertical="center"/>
    </xf>
    <xf numFmtId="0" fontId="24" fillId="13" borderId="0" xfId="3" applyFont="1" applyFill="1" applyAlignment="1">
      <alignment horizontal="left" vertical="center"/>
    </xf>
    <xf numFmtId="0" fontId="24" fillId="0" borderId="23" xfId="3" applyFont="1" applyBorder="1" applyAlignment="1">
      <alignment vertical="center" shrinkToFit="1"/>
    </xf>
    <xf numFmtId="0" fontId="24" fillId="13" borderId="253" xfId="3" applyFont="1" applyFill="1" applyBorder="1" applyAlignment="1">
      <alignment vertical="center" shrinkToFit="1"/>
    </xf>
    <xf numFmtId="0" fontId="54" fillId="13" borderId="0" xfId="3" applyFont="1" applyFill="1" applyAlignment="1">
      <alignment horizontal="center" vertical="center"/>
    </xf>
    <xf numFmtId="0" fontId="24" fillId="13" borderId="0" xfId="3" applyFont="1" applyFill="1" applyAlignment="1">
      <alignment vertical="center" shrinkToFit="1"/>
    </xf>
    <xf numFmtId="0" fontId="24" fillId="13" borderId="255" xfId="3" applyFont="1" applyFill="1" applyBorder="1">
      <alignment vertical="center"/>
    </xf>
    <xf numFmtId="0" fontId="141" fillId="0" borderId="15" xfId="19" applyFont="1" applyBorder="1" applyAlignment="1">
      <alignment horizontal="right" vertical="center"/>
    </xf>
    <xf numFmtId="0" fontId="142" fillId="13" borderId="0" xfId="19" applyFont="1" applyFill="1">
      <alignment vertical="center"/>
    </xf>
    <xf numFmtId="0" fontId="17" fillId="13" borderId="0" xfId="19" applyFont="1" applyFill="1">
      <alignment vertical="center"/>
    </xf>
    <xf numFmtId="0" fontId="139" fillId="13" borderId="255" xfId="3" applyFont="1" applyFill="1" applyBorder="1">
      <alignment vertical="center"/>
    </xf>
    <xf numFmtId="188" fontId="21" fillId="0" borderId="0" xfId="3" applyNumberFormat="1" applyFont="1">
      <alignment vertical="center"/>
    </xf>
    <xf numFmtId="0" fontId="21" fillId="0" borderId="0" xfId="3" applyFont="1" applyAlignment="1">
      <alignment vertical="center" wrapText="1"/>
    </xf>
    <xf numFmtId="0" fontId="24" fillId="13" borderId="255" xfId="3" applyFont="1" applyFill="1" applyBorder="1" applyAlignment="1">
      <alignment horizontal="left" vertical="center"/>
    </xf>
    <xf numFmtId="188" fontId="24" fillId="0" borderId="0" xfId="3" applyNumberFormat="1" applyFont="1">
      <alignment vertical="center"/>
    </xf>
    <xf numFmtId="187" fontId="24" fillId="0" borderId="0" xfId="3" applyNumberFormat="1" applyFont="1">
      <alignment vertical="center"/>
    </xf>
    <xf numFmtId="0" fontId="24" fillId="13" borderId="259" xfId="3" applyFont="1" applyFill="1" applyBorder="1" applyAlignment="1">
      <alignment vertical="center" shrinkToFit="1"/>
    </xf>
    <xf numFmtId="0" fontId="24" fillId="13" borderId="260" xfId="3" applyFont="1" applyFill="1" applyBorder="1" applyAlignment="1">
      <alignment horizontal="center" vertical="center"/>
    </xf>
    <xf numFmtId="0" fontId="54" fillId="13" borderId="260" xfId="3" applyFont="1" applyFill="1" applyBorder="1" applyAlignment="1">
      <alignment horizontal="center" vertical="center"/>
    </xf>
    <xf numFmtId="0" fontId="24" fillId="13" borderId="260" xfId="3" applyFont="1" applyFill="1" applyBorder="1" applyAlignment="1">
      <alignment vertical="center" shrinkToFit="1"/>
    </xf>
    <xf numFmtId="0" fontId="24" fillId="13" borderId="261" xfId="3" applyFont="1" applyFill="1" applyBorder="1">
      <alignment vertical="center"/>
    </xf>
    <xf numFmtId="0" fontId="37" fillId="0" borderId="0" xfId="3" applyFont="1" applyAlignment="1">
      <alignment horizontal="centerContinuous" vertical="center" wrapText="1"/>
    </xf>
    <xf numFmtId="0" fontId="140" fillId="0" borderId="0" xfId="3" applyFont="1" applyAlignment="1">
      <alignment vertical="center" wrapText="1"/>
    </xf>
    <xf numFmtId="185" fontId="139" fillId="0" borderId="0" xfId="3" applyNumberFormat="1" applyFont="1">
      <alignment vertical="center"/>
    </xf>
    <xf numFmtId="1" fontId="139" fillId="0" borderId="0" xfId="3" applyNumberFormat="1" applyFont="1">
      <alignment vertical="center"/>
    </xf>
    <xf numFmtId="0" fontId="37" fillId="0" borderId="0" xfId="3" applyFont="1" applyAlignment="1">
      <alignment horizontal="center" vertical="center" wrapText="1"/>
    </xf>
    <xf numFmtId="0" fontId="37" fillId="0" borderId="0" xfId="3" applyFont="1" applyAlignment="1">
      <alignment horizontal="centerContinuous" vertical="center"/>
    </xf>
    <xf numFmtId="0" fontId="139" fillId="0" borderId="0" xfId="3" applyFont="1" applyAlignment="1">
      <alignment horizontal="center" vertical="center"/>
    </xf>
    <xf numFmtId="185" fontId="139" fillId="0" borderId="0" xfId="3" applyNumberFormat="1" applyFont="1" applyAlignment="1">
      <alignment horizontal="right" vertical="center"/>
    </xf>
    <xf numFmtId="1" fontId="24" fillId="0" borderId="0" xfId="3" applyNumberFormat="1" applyFont="1" applyAlignment="1">
      <alignment horizontal="center" vertical="center"/>
    </xf>
    <xf numFmtId="189" fontId="24" fillId="0" borderId="0" xfId="3" applyNumberFormat="1" applyFont="1">
      <alignment vertical="center"/>
    </xf>
    <xf numFmtId="190" fontId="24" fillId="0" borderId="0" xfId="3" applyNumberFormat="1" applyFont="1">
      <alignment vertical="center"/>
    </xf>
    <xf numFmtId="0" fontId="24" fillId="0" borderId="46" xfId="3" applyFont="1" applyBorder="1" applyAlignment="1">
      <alignment vertical="center" shrinkToFit="1"/>
    </xf>
    <xf numFmtId="0" fontId="24" fillId="0" borderId="25" xfId="3" applyFont="1" applyBorder="1" applyAlignment="1">
      <alignment vertical="center" shrinkToFit="1"/>
    </xf>
    <xf numFmtId="0" fontId="24" fillId="0" borderId="25" xfId="3" applyFont="1" applyBorder="1" applyAlignment="1">
      <alignment horizontal="center" vertical="center"/>
    </xf>
    <xf numFmtId="0" fontId="139" fillId="0" borderId="25" xfId="3" applyFont="1" applyBorder="1" applyAlignment="1">
      <alignment horizontal="center" vertical="center"/>
    </xf>
    <xf numFmtId="185" fontId="139" fillId="0" borderId="25" xfId="3" applyNumberFormat="1" applyFont="1" applyBorder="1" applyAlignment="1">
      <alignment horizontal="right" vertical="center"/>
    </xf>
    <xf numFmtId="0" fontId="24" fillId="0" borderId="25" xfId="3" applyFont="1" applyBorder="1">
      <alignment vertical="center"/>
    </xf>
    <xf numFmtId="1" fontId="24" fillId="0" borderId="25" xfId="3" applyNumberFormat="1" applyFont="1" applyBorder="1" applyAlignment="1">
      <alignment horizontal="center" vertical="center"/>
    </xf>
    <xf numFmtId="0" fontId="140" fillId="0" borderId="25" xfId="3" applyFont="1" applyBorder="1" applyAlignment="1">
      <alignment vertical="center" wrapText="1"/>
    </xf>
    <xf numFmtId="189" fontId="24" fillId="0" borderId="25" xfId="3" applyNumberFormat="1" applyFont="1" applyBorder="1">
      <alignment vertical="center"/>
    </xf>
    <xf numFmtId="190" fontId="24" fillId="0" borderId="25" xfId="3" applyNumberFormat="1" applyFont="1" applyBorder="1">
      <alignment vertical="center"/>
    </xf>
    <xf numFmtId="190" fontId="24" fillId="0" borderId="43" xfId="3" applyNumberFormat="1" applyFont="1" applyBorder="1">
      <alignment vertical="center"/>
    </xf>
    <xf numFmtId="0" fontId="24" fillId="0" borderId="104" xfId="3" applyFont="1" applyBorder="1" applyAlignment="1">
      <alignment vertical="center" shrinkToFit="1"/>
    </xf>
    <xf numFmtId="0" fontId="37" fillId="0" borderId="0" xfId="3" applyFont="1" applyAlignment="1">
      <alignment vertical="center" wrapText="1"/>
    </xf>
    <xf numFmtId="0" fontId="21" fillId="0" borderId="0" xfId="3" applyFont="1">
      <alignment vertical="center"/>
    </xf>
    <xf numFmtId="0" fontId="5" fillId="0" borderId="8" xfId="3" applyFont="1" applyBorder="1">
      <alignment vertical="center"/>
    </xf>
    <xf numFmtId="0" fontId="5" fillId="0" borderId="15" xfId="3" applyFont="1" applyBorder="1" applyAlignment="1">
      <alignment vertical="center" wrapText="1"/>
    </xf>
    <xf numFmtId="0" fontId="37" fillId="0" borderId="52" xfId="3" applyFont="1" applyBorder="1" applyAlignment="1">
      <alignment horizontal="center" vertical="center" wrapText="1"/>
    </xf>
    <xf numFmtId="0" fontId="24" fillId="0" borderId="29" xfId="3" applyFont="1" applyBorder="1">
      <alignment vertical="center"/>
    </xf>
    <xf numFmtId="0" fontId="5" fillId="0" borderId="29" xfId="3" applyFont="1" applyBorder="1">
      <alignment vertical="center"/>
    </xf>
    <xf numFmtId="0" fontId="5" fillId="0" borderId="0" xfId="3" applyFont="1" applyAlignment="1">
      <alignment vertical="center" wrapText="1"/>
    </xf>
    <xf numFmtId="49" fontId="24" fillId="0" borderId="0" xfId="3" applyNumberFormat="1" applyFont="1">
      <alignment vertical="center"/>
    </xf>
    <xf numFmtId="0" fontId="123" fillId="0" borderId="0" xfId="19" applyFont="1" applyAlignment="1">
      <alignment vertical="center" shrinkToFit="1"/>
    </xf>
    <xf numFmtId="0" fontId="5" fillId="0" borderId="2" xfId="3" applyFont="1" applyBorder="1">
      <alignment vertical="center"/>
    </xf>
    <xf numFmtId="190" fontId="5" fillId="0" borderId="1" xfId="3" applyNumberFormat="1" applyFont="1" applyBorder="1">
      <alignment vertical="center"/>
    </xf>
    <xf numFmtId="0" fontId="4" fillId="0" borderId="0" xfId="3" applyFont="1">
      <alignment vertical="center"/>
    </xf>
    <xf numFmtId="190" fontId="4" fillId="0" borderId="0" xfId="3" applyNumberFormat="1" applyFont="1">
      <alignment vertical="center"/>
    </xf>
    <xf numFmtId="0" fontId="4" fillId="0" borderId="0" xfId="3" applyFont="1" applyAlignment="1">
      <alignment horizontal="left" vertical="top" wrapText="1"/>
    </xf>
    <xf numFmtId="0" fontId="24" fillId="15" borderId="8" xfId="3" applyFont="1" applyFill="1" applyBorder="1" applyAlignment="1">
      <alignment vertical="center" shrinkToFit="1"/>
    </xf>
    <xf numFmtId="190" fontId="24" fillId="15" borderId="31" xfId="3" applyNumberFormat="1" applyFont="1" applyFill="1" applyBorder="1">
      <alignment vertical="center"/>
    </xf>
    <xf numFmtId="190" fontId="24" fillId="16" borderId="8" xfId="3" applyNumberFormat="1" applyFont="1" applyFill="1" applyBorder="1">
      <alignment vertical="center"/>
    </xf>
    <xf numFmtId="0" fontId="37" fillId="16" borderId="31" xfId="3" applyFont="1" applyFill="1" applyBorder="1" applyAlignment="1">
      <alignment horizontal="center" vertical="center" wrapText="1"/>
    </xf>
    <xf numFmtId="0" fontId="24" fillId="0" borderId="29" xfId="3" applyFont="1" applyBorder="1" applyAlignment="1">
      <alignment vertical="center" shrinkToFit="1"/>
    </xf>
    <xf numFmtId="0" fontId="5" fillId="0" borderId="14" xfId="3" applyFont="1" applyBorder="1" applyAlignment="1">
      <alignment horizontal="centerContinuous" vertical="center" wrapText="1"/>
    </xf>
    <xf numFmtId="0" fontId="5" fillId="0" borderId="0" xfId="3" applyFont="1" applyAlignment="1">
      <alignment horizontal="center" vertical="center"/>
    </xf>
    <xf numFmtId="0" fontId="5" fillId="0" borderId="5" xfId="3" applyFont="1" applyBorder="1" applyAlignment="1">
      <alignment horizontal="center" vertical="center"/>
    </xf>
    <xf numFmtId="0" fontId="5" fillId="0" borderId="29" xfId="3" applyFont="1" applyBorder="1" applyAlignment="1">
      <alignment horizontal="center" vertical="center"/>
    </xf>
    <xf numFmtId="0" fontId="5" fillId="0" borderId="0" xfId="3" applyFont="1" applyAlignment="1">
      <alignment horizontal="center" vertical="center" wrapText="1"/>
    </xf>
    <xf numFmtId="188" fontId="5" fillId="0" borderId="0" xfId="3" applyNumberFormat="1" applyFont="1">
      <alignment vertical="center"/>
    </xf>
    <xf numFmtId="190" fontId="24" fillId="0" borderId="5" xfId="3" applyNumberFormat="1" applyFont="1" applyBorder="1">
      <alignment vertical="center"/>
    </xf>
    <xf numFmtId="190" fontId="24" fillId="0" borderId="52" xfId="3" applyNumberFormat="1" applyFont="1" applyBorder="1">
      <alignment vertical="center"/>
    </xf>
    <xf numFmtId="189" fontId="5" fillId="0" borderId="0" xfId="3" applyNumberFormat="1" applyFont="1">
      <alignment vertical="center"/>
    </xf>
    <xf numFmtId="191" fontId="5" fillId="0" borderId="0" xfId="3" applyNumberFormat="1" applyFont="1">
      <alignment vertical="center"/>
    </xf>
    <xf numFmtId="193" fontId="5" fillId="0" borderId="0" xfId="3" applyNumberFormat="1" applyFont="1">
      <alignment vertical="center"/>
    </xf>
    <xf numFmtId="188" fontId="21" fillId="0" borderId="0" xfId="3" applyNumberFormat="1" applyFont="1" applyAlignment="1">
      <alignment horizontal="center" vertical="center"/>
    </xf>
    <xf numFmtId="189" fontId="24" fillId="0" borderId="0" xfId="3" applyNumberFormat="1" applyFont="1" applyAlignment="1">
      <alignment horizontal="center" vertical="center"/>
    </xf>
    <xf numFmtId="0" fontId="24" fillId="0" borderId="5" xfId="3" applyFont="1" applyBorder="1" applyAlignment="1">
      <alignment horizontal="center" vertical="center"/>
    </xf>
    <xf numFmtId="0" fontId="24" fillId="0" borderId="29" xfId="3" applyFont="1" applyBorder="1" applyAlignment="1">
      <alignment horizontal="center" vertical="center"/>
    </xf>
    <xf numFmtId="0" fontId="24" fillId="0" borderId="2" xfId="3" applyFont="1" applyBorder="1" applyAlignment="1">
      <alignment vertical="center" shrinkToFit="1"/>
    </xf>
    <xf numFmtId="188" fontId="21" fillId="0" borderId="1" xfId="3" applyNumberFormat="1" applyFont="1" applyBorder="1" applyAlignment="1">
      <alignment horizontal="center" vertical="center"/>
    </xf>
    <xf numFmtId="189" fontId="24" fillId="0" borderId="1" xfId="3" applyNumberFormat="1" applyFont="1" applyBorder="1" applyAlignment="1">
      <alignment horizontal="center" vertical="center"/>
    </xf>
    <xf numFmtId="0" fontId="24" fillId="0" borderId="1" xfId="3" applyFont="1" applyBorder="1" applyAlignment="1">
      <alignment horizontal="center" vertical="center"/>
    </xf>
    <xf numFmtId="0" fontId="24" fillId="0" borderId="6" xfId="3" applyFont="1" applyBorder="1" applyAlignment="1">
      <alignment horizontal="center" vertical="center"/>
    </xf>
    <xf numFmtId="0" fontId="24" fillId="0" borderId="2" xfId="3" applyFont="1" applyBorder="1" applyAlignment="1">
      <alignment horizontal="center" vertical="center"/>
    </xf>
    <xf numFmtId="189" fontId="24" fillId="0" borderId="1" xfId="3" applyNumberFormat="1" applyFont="1" applyBorder="1">
      <alignment vertical="center"/>
    </xf>
    <xf numFmtId="188" fontId="21" fillId="0" borderId="1" xfId="3" applyNumberFormat="1" applyFont="1" applyBorder="1">
      <alignment vertical="center"/>
    </xf>
    <xf numFmtId="190" fontId="24" fillId="0" borderId="6" xfId="3" applyNumberFormat="1" applyFont="1" applyBorder="1">
      <alignment vertical="center"/>
    </xf>
    <xf numFmtId="0" fontId="24" fillId="0" borderId="199" xfId="3" applyFont="1" applyBorder="1" applyAlignment="1">
      <alignment vertical="center" shrinkToFit="1"/>
    </xf>
    <xf numFmtId="0" fontId="24" fillId="0" borderId="20" xfId="3" applyFont="1" applyBorder="1" applyAlignment="1">
      <alignment vertical="center" shrinkToFit="1"/>
    </xf>
    <xf numFmtId="188" fontId="21" fillId="0" borderId="20" xfId="3" applyNumberFormat="1" applyFont="1" applyBorder="1" applyAlignment="1">
      <alignment horizontal="center" vertical="center"/>
    </xf>
    <xf numFmtId="189" fontId="24" fillId="0" borderId="20" xfId="3" applyNumberFormat="1" applyFont="1" applyBorder="1" applyAlignment="1">
      <alignment horizontal="center" vertical="center"/>
    </xf>
    <xf numFmtId="0" fontId="24" fillId="0" borderId="20" xfId="3" applyFont="1" applyBorder="1" applyAlignment="1">
      <alignment horizontal="center" vertical="center"/>
    </xf>
    <xf numFmtId="189" fontId="24" fillId="0" borderId="20" xfId="3" applyNumberFormat="1" applyFont="1" applyBorder="1">
      <alignment vertical="center"/>
    </xf>
    <xf numFmtId="188" fontId="21" fillId="0" borderId="20" xfId="3" applyNumberFormat="1" applyFont="1" applyBorder="1">
      <alignment vertical="center"/>
    </xf>
    <xf numFmtId="190" fontId="24" fillId="0" borderId="20" xfId="3" applyNumberFormat="1" applyFont="1" applyBorder="1">
      <alignment vertical="center"/>
    </xf>
    <xf numFmtId="190" fontId="24" fillId="0" borderId="70" xfId="3" applyNumberFormat="1" applyFont="1" applyBorder="1">
      <alignment vertical="center"/>
    </xf>
    <xf numFmtId="0" fontId="24" fillId="0" borderId="242" xfId="3" applyFont="1" applyBorder="1" applyAlignment="1">
      <alignment horizontal="center" vertical="center"/>
    </xf>
    <xf numFmtId="0" fontId="24" fillId="0" borderId="244" xfId="3" applyFont="1" applyBorder="1" applyAlignment="1">
      <alignment horizontal="center" vertical="center"/>
    </xf>
    <xf numFmtId="0" fontId="24" fillId="0" borderId="50" xfId="3" applyFont="1" applyBorder="1" applyAlignment="1">
      <alignment horizontal="center" vertical="center" shrinkToFit="1"/>
    </xf>
    <xf numFmtId="0" fontId="24" fillId="0" borderId="16" xfId="3" applyFont="1" applyBorder="1" applyAlignment="1">
      <alignment vertical="center" shrinkToFit="1"/>
    </xf>
    <xf numFmtId="0" fontId="24" fillId="0" borderId="62" xfId="3" applyFont="1" applyBorder="1" applyAlignment="1">
      <alignment vertical="center" shrinkToFit="1"/>
    </xf>
    <xf numFmtId="0" fontId="24" fillId="0" borderId="69" xfId="3" applyFont="1" applyBorder="1" applyAlignment="1">
      <alignment horizontal="center" vertical="center" shrinkToFit="1"/>
    </xf>
    <xf numFmtId="0" fontId="24" fillId="0" borderId="60" xfId="3" applyFont="1" applyBorder="1" applyAlignment="1">
      <alignment vertical="center" shrinkToFit="1"/>
    </xf>
    <xf numFmtId="0" fontId="24" fillId="0" borderId="108" xfId="3" applyFont="1" applyBorder="1" applyAlignment="1">
      <alignment vertical="center" shrinkToFit="1"/>
    </xf>
    <xf numFmtId="0" fontId="5" fillId="0" borderId="263" xfId="3" applyFont="1" applyBorder="1" applyAlignment="1">
      <alignment horizontal="center" vertical="center" textRotation="255"/>
    </xf>
    <xf numFmtId="0" fontId="68" fillId="11" borderId="59" xfId="3" applyFont="1" applyFill="1" applyBorder="1">
      <alignment vertical="center"/>
    </xf>
    <xf numFmtId="0" fontId="68" fillId="11" borderId="67" xfId="3" applyFont="1" applyFill="1" applyBorder="1">
      <alignment vertical="center"/>
    </xf>
    <xf numFmtId="0" fontId="68" fillId="11" borderId="107" xfId="3" applyFont="1" applyFill="1" applyBorder="1">
      <alignment vertical="center"/>
    </xf>
    <xf numFmtId="0" fontId="24" fillId="0" borderId="0" xfId="3" applyFont="1" applyAlignment="1">
      <alignment vertical="center" wrapText="1"/>
    </xf>
    <xf numFmtId="0" fontId="68" fillId="11" borderId="61" xfId="3" applyFont="1" applyFill="1" applyBorder="1">
      <alignment vertical="center"/>
    </xf>
    <xf numFmtId="0" fontId="68" fillId="11" borderId="14" xfId="3" applyFont="1" applyFill="1" applyBorder="1">
      <alignment vertical="center"/>
    </xf>
    <xf numFmtId="0" fontId="68" fillId="11" borderId="28" xfId="3" applyFont="1" applyFill="1" applyBorder="1">
      <alignment vertical="center"/>
    </xf>
    <xf numFmtId="0" fontId="68" fillId="11" borderId="24" xfId="3" applyFont="1" applyFill="1" applyBorder="1">
      <alignment vertical="center"/>
    </xf>
    <xf numFmtId="194" fontId="24" fillId="0" borderId="0" xfId="3" applyNumberFormat="1" applyFont="1">
      <alignment vertical="center"/>
    </xf>
    <xf numFmtId="0" fontId="68" fillId="11" borderId="13" xfId="3" applyFont="1" applyFill="1" applyBorder="1">
      <alignment vertical="center"/>
    </xf>
    <xf numFmtId="0" fontId="68" fillId="11" borderId="65" xfId="3" applyFont="1" applyFill="1" applyBorder="1">
      <alignment vertical="center"/>
    </xf>
    <xf numFmtId="0" fontId="68" fillId="11" borderId="54" xfId="3" applyFont="1" applyFill="1" applyBorder="1">
      <alignment vertical="center"/>
    </xf>
    <xf numFmtId="0" fontId="68" fillId="11" borderId="109" xfId="3" applyFont="1" applyFill="1" applyBorder="1">
      <alignment vertical="center"/>
    </xf>
    <xf numFmtId="0" fontId="68" fillId="11" borderId="56" xfId="3" applyFont="1" applyFill="1" applyBorder="1">
      <alignment vertical="center"/>
    </xf>
    <xf numFmtId="0" fontId="68" fillId="11" borderId="63" xfId="3" applyFont="1" applyFill="1" applyBorder="1">
      <alignment vertical="center"/>
    </xf>
    <xf numFmtId="0" fontId="68" fillId="11" borderId="23" xfId="3" applyFont="1" applyFill="1" applyBorder="1">
      <alignment vertical="center"/>
    </xf>
    <xf numFmtId="0" fontId="68" fillId="11" borderId="30" xfId="3" applyFont="1" applyFill="1" applyBorder="1">
      <alignment vertical="center"/>
    </xf>
    <xf numFmtId="0" fontId="64" fillId="0" borderId="131" xfId="3" applyFont="1" applyBorder="1">
      <alignment vertical="center"/>
    </xf>
    <xf numFmtId="0" fontId="64" fillId="0" borderId="73" xfId="3" applyFont="1" applyBorder="1">
      <alignment vertical="center"/>
    </xf>
    <xf numFmtId="0" fontId="64" fillId="0" borderId="133" xfId="3" applyFont="1" applyBorder="1">
      <alignment vertical="center"/>
    </xf>
    <xf numFmtId="0" fontId="68" fillId="0" borderId="131" xfId="3" applyFont="1" applyBorder="1" applyAlignment="1">
      <alignment vertical="center" shrinkToFit="1"/>
    </xf>
    <xf numFmtId="0" fontId="68" fillId="0" borderId="105" xfId="3" applyFont="1" applyBorder="1" applyAlignment="1">
      <alignment vertical="center" shrinkToFit="1"/>
    </xf>
    <xf numFmtId="0" fontId="68" fillId="0" borderId="106" xfId="3" applyFont="1" applyBorder="1" applyAlignment="1">
      <alignment vertical="center" shrinkToFit="1"/>
    </xf>
    <xf numFmtId="0" fontId="24" fillId="0" borderId="199" xfId="3" applyFont="1" applyBorder="1">
      <alignment vertical="center"/>
    </xf>
    <xf numFmtId="0" fontId="24" fillId="0" borderId="20" xfId="3" applyFont="1" applyBorder="1">
      <alignment vertical="center"/>
    </xf>
    <xf numFmtId="0" fontId="24" fillId="0" borderId="72" xfId="3" applyFont="1" applyBorder="1">
      <alignment vertical="center"/>
    </xf>
    <xf numFmtId="0" fontId="24" fillId="0" borderId="72" xfId="3" applyFont="1" applyBorder="1" applyAlignment="1">
      <alignment horizontal="center" vertical="center"/>
    </xf>
    <xf numFmtId="0" fontId="24" fillId="0" borderId="44" xfId="3" applyFont="1" applyBorder="1" applyAlignment="1">
      <alignment vertical="center" shrinkToFit="1"/>
    </xf>
    <xf numFmtId="0" fontId="68" fillId="11" borderId="6" xfId="3" applyFont="1" applyFill="1" applyBorder="1">
      <alignment vertical="center"/>
    </xf>
    <xf numFmtId="0" fontId="24" fillId="11" borderId="28" xfId="3" applyFont="1" applyFill="1" applyBorder="1">
      <alignment vertical="center"/>
    </xf>
    <xf numFmtId="0" fontId="123" fillId="0" borderId="0" xfId="19" applyFont="1" applyProtection="1">
      <alignment vertical="center"/>
      <protection locked="0"/>
    </xf>
    <xf numFmtId="183" fontId="125" fillId="0" borderId="0" xfId="19" applyNumberFormat="1" applyFont="1">
      <alignment vertical="center"/>
    </xf>
    <xf numFmtId="0" fontId="52" fillId="0" borderId="0" xfId="19" applyFont="1" applyAlignment="1">
      <alignment horizontal="left" vertical="center"/>
    </xf>
    <xf numFmtId="184" fontId="125" fillId="0" borderId="0" xfId="19" applyNumberFormat="1" applyFont="1" applyAlignment="1">
      <alignment horizontal="right" vertical="center" shrinkToFit="1"/>
    </xf>
    <xf numFmtId="0" fontId="123" fillId="0" borderId="0" xfId="19" applyFont="1" applyAlignment="1">
      <alignment horizontal="center" vertical="center"/>
    </xf>
    <xf numFmtId="0" fontId="123" fillId="0" borderId="0" xfId="19" applyFont="1" applyAlignment="1">
      <alignment horizontal="center" vertical="center" shrinkToFit="1"/>
    </xf>
    <xf numFmtId="0" fontId="52" fillId="0" borderId="0" xfId="19" applyFont="1">
      <alignment vertical="center"/>
    </xf>
    <xf numFmtId="0" fontId="147" fillId="0" borderId="0" xfId="19" applyFont="1">
      <alignment vertical="center"/>
    </xf>
    <xf numFmtId="0" fontId="135" fillId="0" borderId="0" xfId="14" applyFont="1">
      <alignment vertical="center"/>
    </xf>
    <xf numFmtId="0" fontId="116" fillId="0" borderId="0" xfId="14" applyFont="1">
      <alignment vertical="center"/>
    </xf>
    <xf numFmtId="0" fontId="114" fillId="0" borderId="0" xfId="14" applyFont="1">
      <alignment vertical="center"/>
    </xf>
    <xf numFmtId="0" fontId="14" fillId="0" borderId="0" xfId="14" applyFont="1">
      <alignment vertical="center"/>
    </xf>
    <xf numFmtId="0" fontId="114" fillId="0" borderId="0" xfId="14" applyFont="1" applyAlignment="1">
      <alignment horizontal="right" vertical="center"/>
    </xf>
    <xf numFmtId="0" fontId="135" fillId="0" borderId="0" xfId="14" applyFont="1" applyAlignment="1">
      <alignment horizontal="center" vertical="center"/>
    </xf>
    <xf numFmtId="0" fontId="114" fillId="0" borderId="4" xfId="14" applyFont="1" applyBorder="1">
      <alignment vertical="center"/>
    </xf>
    <xf numFmtId="0" fontId="114" fillId="0" borderId="16" xfId="14" applyFont="1" applyBorder="1">
      <alignment vertical="center"/>
    </xf>
    <xf numFmtId="0" fontId="14" fillId="0" borderId="29" xfId="14" applyFont="1" applyBorder="1">
      <alignment vertical="center"/>
    </xf>
    <xf numFmtId="0" fontId="114" fillId="0" borderId="14" xfId="14" applyFont="1" applyBorder="1" applyAlignment="1">
      <alignment horizontal="center" vertical="center" wrapText="1"/>
    </xf>
    <xf numFmtId="0" fontId="115" fillId="0" borderId="14" xfId="14" applyFont="1" applyBorder="1" applyAlignment="1">
      <alignment horizontal="center" vertical="center" wrapText="1"/>
    </xf>
    <xf numFmtId="0" fontId="114" fillId="0" borderId="14" xfId="14" applyFont="1" applyBorder="1" applyAlignment="1">
      <alignment vertical="center" wrapText="1"/>
    </xf>
    <xf numFmtId="0" fontId="114" fillId="0" borderId="14" xfId="14" applyFont="1" applyBorder="1">
      <alignment vertical="center"/>
    </xf>
    <xf numFmtId="0" fontId="114" fillId="0" borderId="14" xfId="14" applyFont="1" applyBorder="1" applyAlignment="1">
      <alignment horizontal="center" vertical="center"/>
    </xf>
    <xf numFmtId="0" fontId="10" fillId="0" borderId="0" xfId="2" applyFont="1" applyAlignment="1">
      <alignment horizontal="left" vertical="center"/>
    </xf>
    <xf numFmtId="0" fontId="10" fillId="0" borderId="0" xfId="2" applyFont="1" applyAlignment="1">
      <alignment horizontal="right" vertical="center"/>
    </xf>
    <xf numFmtId="0" fontId="149" fillId="0" borderId="4" xfId="2" applyFont="1" applyBorder="1" applyAlignment="1">
      <alignment horizontal="left" vertical="center"/>
    </xf>
    <xf numFmtId="0" fontId="149" fillId="0" borderId="3" xfId="2" applyFont="1" applyBorder="1" applyAlignment="1">
      <alignment horizontal="left" vertical="center"/>
    </xf>
    <xf numFmtId="0" fontId="149" fillId="0" borderId="13" xfId="2" applyFont="1" applyBorder="1" applyAlignment="1">
      <alignment horizontal="left" vertical="center"/>
    </xf>
    <xf numFmtId="0" fontId="10" fillId="0" borderId="0" xfId="2" applyFont="1"/>
    <xf numFmtId="0" fontId="10" fillId="0" borderId="8" xfId="2" applyFont="1" applyBorder="1" applyAlignment="1">
      <alignment horizontal="center" vertical="center"/>
    </xf>
    <xf numFmtId="0" fontId="1" fillId="0" borderId="0" xfId="2"/>
    <xf numFmtId="0" fontId="10" fillId="0" borderId="15" xfId="2" applyFont="1" applyBorder="1" applyAlignment="1">
      <alignment horizontal="center" vertical="center"/>
    </xf>
    <xf numFmtId="0" fontId="10" fillId="0" borderId="15" xfId="2" applyFont="1" applyBorder="1" applyAlignment="1">
      <alignment horizontal="left" vertical="center"/>
    </xf>
    <xf numFmtId="0" fontId="149" fillId="0" borderId="15" xfId="2" applyFont="1" applyBorder="1" applyAlignment="1">
      <alignment vertical="center"/>
    </xf>
    <xf numFmtId="0" fontId="149" fillId="0" borderId="31" xfId="2" applyFont="1" applyBorder="1" applyAlignment="1">
      <alignment vertical="center"/>
    </xf>
    <xf numFmtId="0" fontId="10" fillId="0" borderId="29" xfId="2" applyFont="1" applyBorder="1" applyAlignment="1">
      <alignment horizontal="center" vertical="center"/>
    </xf>
    <xf numFmtId="0" fontId="10" fillId="0" borderId="0" xfId="2" applyFont="1" applyAlignment="1">
      <alignment vertical="center"/>
    </xf>
    <xf numFmtId="0" fontId="10" fillId="0" borderId="1" xfId="2" applyFont="1" applyBorder="1" applyAlignment="1">
      <alignment vertical="center"/>
    </xf>
    <xf numFmtId="0" fontId="10" fillId="0" borderId="0" xfId="2" applyFont="1" applyAlignment="1">
      <alignment horizontal="center" vertical="center"/>
    </xf>
    <xf numFmtId="0" fontId="149" fillId="0" borderId="0" xfId="2" applyFont="1" applyAlignment="1">
      <alignment vertical="center"/>
    </xf>
    <xf numFmtId="0" fontId="149" fillId="0" borderId="5" xfId="2" applyFont="1" applyBorder="1" applyAlignment="1">
      <alignment vertical="center"/>
    </xf>
    <xf numFmtId="0" fontId="10" fillId="0" borderId="15" xfId="2" applyFont="1" applyBorder="1" applyAlignment="1">
      <alignment vertical="center"/>
    </xf>
    <xf numFmtId="0" fontId="10" fillId="0" borderId="2" xfId="2" applyFont="1" applyBorder="1" applyAlignment="1">
      <alignment horizontal="center" vertical="center"/>
    </xf>
    <xf numFmtId="0" fontId="10" fillId="0" borderId="1" xfId="2" applyFont="1" applyBorder="1" applyAlignment="1">
      <alignment horizontal="left" vertical="center"/>
    </xf>
    <xf numFmtId="0" fontId="149" fillId="0" borderId="1" xfId="2" applyFont="1" applyBorder="1" applyAlignment="1">
      <alignment vertical="center"/>
    </xf>
    <xf numFmtId="0" fontId="149" fillId="0" borderId="6" xfId="2" applyFont="1" applyBorder="1" applyAlignment="1">
      <alignment vertical="center"/>
    </xf>
    <xf numFmtId="0" fontId="10" fillId="0" borderId="8" xfId="2" applyFont="1" applyBorder="1" applyAlignment="1">
      <alignment horizontal="left" vertical="center"/>
    </xf>
    <xf numFmtId="0" fontId="10" fillId="0" borderId="29" xfId="2" applyFont="1" applyBorder="1" applyAlignment="1">
      <alignment horizontal="left" vertical="center"/>
    </xf>
    <xf numFmtId="0" fontId="10" fillId="0" borderId="29" xfId="2" applyFont="1" applyBorder="1" applyAlignment="1">
      <alignment vertical="center" wrapText="1"/>
    </xf>
    <xf numFmtId="0" fontId="150" fillId="0" borderId="0" xfId="2" applyFont="1" applyAlignment="1">
      <alignment wrapText="1"/>
    </xf>
    <xf numFmtId="0" fontId="149" fillId="0" borderId="16" xfId="2" applyFont="1" applyBorder="1" applyAlignment="1">
      <alignment vertical="center"/>
    </xf>
    <xf numFmtId="0" fontId="10" fillId="0" borderId="15" xfId="2" applyFont="1" applyBorder="1" applyAlignment="1">
      <alignment horizontal="center" vertical="center" wrapText="1"/>
    </xf>
    <xf numFmtId="0" fontId="150" fillId="0" borderId="0" xfId="2" applyFont="1" applyAlignment="1">
      <alignment horizontal="left" wrapText="1"/>
    </xf>
    <xf numFmtId="0" fontId="10" fillId="0" borderId="6" xfId="2" applyFont="1" applyBorder="1" applyAlignment="1">
      <alignment vertical="center"/>
    </xf>
    <xf numFmtId="0" fontId="10" fillId="0" borderId="23" xfId="2" applyFont="1" applyBorder="1" applyAlignment="1">
      <alignment vertical="center"/>
    </xf>
    <xf numFmtId="0" fontId="149" fillId="0" borderId="29" xfId="2" applyFont="1" applyBorder="1" applyAlignment="1">
      <alignment vertical="center"/>
    </xf>
    <xf numFmtId="0" fontId="10" fillId="0" borderId="29" xfId="2" applyFont="1" applyBorder="1" applyAlignment="1">
      <alignment vertical="center"/>
    </xf>
    <xf numFmtId="0" fontId="149" fillId="0" borderId="14" xfId="2" applyFont="1" applyBorder="1" applyAlignment="1">
      <alignment vertical="center"/>
    </xf>
    <xf numFmtId="0" fontId="149" fillId="0" borderId="5" xfId="2" applyFont="1" applyBorder="1" applyAlignment="1">
      <alignment horizontal="center" vertical="center"/>
    </xf>
    <xf numFmtId="0" fontId="1" fillId="0" borderId="15" xfId="2" applyBorder="1"/>
    <xf numFmtId="0" fontId="10" fillId="0" borderId="31" xfId="2" applyFont="1" applyBorder="1" applyAlignment="1">
      <alignment vertical="center"/>
    </xf>
    <xf numFmtId="0" fontId="10" fillId="0" borderId="1" xfId="2" applyFont="1" applyBorder="1" applyAlignment="1">
      <alignment horizontal="center" vertical="center"/>
    </xf>
    <xf numFmtId="0" fontId="1" fillId="0" borderId="1" xfId="2" applyBorder="1"/>
    <xf numFmtId="0" fontId="10" fillId="0" borderId="1" xfId="2" applyFont="1" applyBorder="1" applyAlignment="1">
      <alignment horizontal="center" vertical="center" wrapText="1"/>
    </xf>
    <xf numFmtId="0" fontId="10" fillId="0" borderId="5" xfId="2" applyFont="1" applyBorder="1" applyAlignment="1">
      <alignment vertical="center"/>
    </xf>
    <xf numFmtId="0" fontId="10" fillId="0" borderId="2" xfId="2" applyFont="1" applyBorder="1" applyAlignment="1">
      <alignment horizontal="left" vertical="center"/>
    </xf>
    <xf numFmtId="0" fontId="10" fillId="0" borderId="6" xfId="2" applyFont="1" applyBorder="1" applyAlignment="1">
      <alignment horizontal="left" vertical="center"/>
    </xf>
    <xf numFmtId="0" fontId="10" fillId="0" borderId="31" xfId="2" applyFont="1" applyBorder="1" applyAlignment="1">
      <alignment horizontal="left" vertical="center"/>
    </xf>
    <xf numFmtId="0" fontId="10" fillId="0" borderId="7" xfId="2" applyFont="1" applyBorder="1" applyAlignment="1">
      <alignment vertical="center" wrapText="1"/>
    </xf>
    <xf numFmtId="0" fontId="149" fillId="0" borderId="7" xfId="2" applyFont="1" applyBorder="1" applyAlignment="1">
      <alignment vertical="center"/>
    </xf>
    <xf numFmtId="0" fontId="10" fillId="0" borderId="7" xfId="2" applyFont="1" applyBorder="1" applyAlignment="1">
      <alignment vertical="center"/>
    </xf>
    <xf numFmtId="0" fontId="149" fillId="0" borderId="13" xfId="2" applyFont="1" applyBorder="1" applyAlignment="1">
      <alignment vertical="center"/>
    </xf>
    <xf numFmtId="0" fontId="149" fillId="0" borderId="4" xfId="2" applyFont="1" applyBorder="1" applyAlignment="1">
      <alignment vertical="center"/>
    </xf>
    <xf numFmtId="0" fontId="10" fillId="0" borderId="0" xfId="2" applyFont="1" applyAlignment="1">
      <alignment horizontal="center" vertical="center" wrapText="1"/>
    </xf>
    <xf numFmtId="195" fontId="10" fillId="0" borderId="3" xfId="2" applyNumberFormat="1" applyFont="1" applyBorder="1" applyAlignment="1">
      <alignment horizontal="center" vertical="center"/>
    </xf>
    <xf numFmtId="195" fontId="10" fillId="0" borderId="13" xfId="2" applyNumberFormat="1" applyFont="1" applyBorder="1" applyAlignment="1">
      <alignment horizontal="center" vertical="center"/>
    </xf>
    <xf numFmtId="195" fontId="10" fillId="0" borderId="5" xfId="2" applyNumberFormat="1" applyFont="1" applyBorder="1" applyAlignment="1">
      <alignment vertical="center"/>
    </xf>
    <xf numFmtId="0" fontId="10" fillId="0" borderId="2" xfId="2" applyFont="1" applyBorder="1" applyAlignment="1">
      <alignment vertical="center" wrapText="1"/>
    </xf>
    <xf numFmtId="195" fontId="10" fillId="0" borderId="1" xfId="2" applyNumberFormat="1" applyFont="1" applyBorder="1" applyAlignment="1">
      <alignment horizontal="center" vertical="center"/>
    </xf>
    <xf numFmtId="195" fontId="10" fillId="0" borderId="6" xfId="2" applyNumberFormat="1" applyFont="1" applyBorder="1" applyAlignment="1">
      <alignment vertical="center"/>
    </xf>
    <xf numFmtId="196" fontId="10" fillId="0" borderId="0" xfId="2" applyNumberFormat="1" applyFont="1" applyAlignment="1">
      <alignment vertical="center"/>
    </xf>
    <xf numFmtId="0" fontId="151" fillId="0" borderId="0" xfId="2" applyFont="1" applyAlignment="1">
      <alignment vertical="top"/>
    </xf>
    <xf numFmtId="0" fontId="151" fillId="0" borderId="0" xfId="2" applyFont="1" applyAlignment="1">
      <alignment vertical="top" wrapText="1"/>
    </xf>
    <xf numFmtId="0" fontId="151" fillId="0" borderId="0" xfId="2" applyFont="1" applyAlignment="1">
      <alignment horizontal="left" vertical="top"/>
    </xf>
    <xf numFmtId="0" fontId="10" fillId="0" borderId="0" xfId="2" applyFont="1" applyAlignment="1">
      <alignment horizontal="left" vertical="top"/>
    </xf>
    <xf numFmtId="0" fontId="10" fillId="0" borderId="0" xfId="2" applyFont="1" applyAlignment="1">
      <alignment horizontal="left"/>
    </xf>
    <xf numFmtId="0" fontId="151" fillId="0" borderId="0" xfId="2" applyFont="1" applyAlignment="1">
      <alignment vertical="center"/>
    </xf>
    <xf numFmtId="0" fontId="10" fillId="0" borderId="0" xfId="2" applyFont="1" applyAlignment="1">
      <alignment horizontal="center"/>
    </xf>
    <xf numFmtId="0" fontId="42" fillId="0" borderId="0" xfId="1" applyFont="1" applyAlignment="1">
      <alignment horizontal="center" vertical="center"/>
    </xf>
    <xf numFmtId="0" fontId="110" fillId="0" borderId="0" xfId="3" applyFont="1">
      <alignment vertical="center"/>
    </xf>
    <xf numFmtId="180" fontId="110" fillId="0" borderId="217" xfId="3" applyNumberFormat="1" applyFont="1" applyBorder="1">
      <alignment vertical="center"/>
    </xf>
    <xf numFmtId="180" fontId="110" fillId="0" borderId="218" xfId="3" applyNumberFormat="1" applyFont="1" applyBorder="1">
      <alignment vertical="center"/>
    </xf>
    <xf numFmtId="181" fontId="24" fillId="0" borderId="0" xfId="3" applyNumberFormat="1" applyFont="1">
      <alignment vertical="center"/>
    </xf>
    <xf numFmtId="0" fontId="110" fillId="0" borderId="279" xfId="3" applyFont="1" applyBorder="1">
      <alignment vertical="center"/>
    </xf>
    <xf numFmtId="177" fontId="110" fillId="0" borderId="222" xfId="3" applyNumberFormat="1" applyFont="1" applyBorder="1">
      <alignment vertical="center"/>
    </xf>
    <xf numFmtId="177" fontId="110" fillId="0" borderId="226" xfId="3" applyNumberFormat="1" applyFont="1" applyBorder="1">
      <alignment vertical="center"/>
    </xf>
    <xf numFmtId="0" fontId="110" fillId="0" borderId="0" xfId="3" applyFont="1" applyAlignment="1">
      <alignment vertical="center" shrinkToFit="1"/>
    </xf>
    <xf numFmtId="0" fontId="110" fillId="0" borderId="0" xfId="3" applyFont="1" applyAlignment="1">
      <alignment horizontal="center" vertical="center"/>
    </xf>
    <xf numFmtId="176" fontId="110" fillId="0" borderId="229" xfId="3" applyNumberFormat="1" applyFont="1" applyBorder="1">
      <alignment vertical="center"/>
    </xf>
    <xf numFmtId="176" fontId="110" fillId="0" borderId="230" xfId="3" applyNumberFormat="1" applyFont="1" applyBorder="1">
      <alignment vertical="center"/>
    </xf>
    <xf numFmtId="176" fontId="110" fillId="0" borderId="295" xfId="3" applyNumberFormat="1" applyFont="1" applyBorder="1">
      <alignment vertical="center"/>
    </xf>
    <xf numFmtId="176" fontId="110" fillId="0" borderId="296" xfId="3" applyNumberFormat="1" applyFont="1" applyBorder="1">
      <alignment vertical="center"/>
    </xf>
    <xf numFmtId="180" fontId="110" fillId="0" borderId="0" xfId="3" applyNumberFormat="1" applyFont="1" applyAlignment="1" applyProtection="1">
      <alignment horizontal="right" vertical="center"/>
      <protection locked="0"/>
    </xf>
    <xf numFmtId="176" fontId="110" fillId="0" borderId="0" xfId="3" applyNumberFormat="1" applyFont="1">
      <alignment vertical="center"/>
    </xf>
    <xf numFmtId="176" fontId="110" fillId="0" borderId="0" xfId="3" applyNumberFormat="1" applyFont="1" applyAlignment="1">
      <alignment horizontal="center" vertical="center"/>
    </xf>
    <xf numFmtId="0" fontId="110" fillId="0" borderId="61" xfId="3" applyFont="1" applyBorder="1" applyAlignment="1">
      <alignment horizontal="center" vertical="center" shrinkToFit="1"/>
    </xf>
    <xf numFmtId="0" fontId="110" fillId="0" borderId="14" xfId="3" applyFont="1" applyBorder="1" applyAlignment="1" applyProtection="1">
      <alignment horizontal="center" vertical="center"/>
      <protection locked="0"/>
    </xf>
    <xf numFmtId="0" fontId="110" fillId="0" borderId="50" xfId="3" applyFont="1" applyBorder="1" applyAlignment="1">
      <alignment horizontal="center" vertical="center" shrinkToFit="1"/>
    </xf>
    <xf numFmtId="0" fontId="110" fillId="0" borderId="16" xfId="3" applyFont="1" applyBorder="1" applyAlignment="1" applyProtection="1">
      <alignment horizontal="center" vertical="center"/>
      <protection locked="0"/>
    </xf>
    <xf numFmtId="0" fontId="21" fillId="0" borderId="0" xfId="3" applyFont="1" applyAlignment="1">
      <alignment horizontal="right" vertical="center"/>
    </xf>
    <xf numFmtId="0" fontId="106" fillId="0" borderId="0" xfId="14" applyFont="1">
      <alignment vertical="center"/>
    </xf>
    <xf numFmtId="0" fontId="114" fillId="0" borderId="4" xfId="14" applyFont="1" applyBorder="1" applyAlignment="1">
      <alignment horizontal="left" vertical="center"/>
    </xf>
    <xf numFmtId="0" fontId="57" fillId="0" borderId="0" xfId="4" applyFont="1" applyFill="1">
      <alignment vertical="center"/>
    </xf>
    <xf numFmtId="0" fontId="10" fillId="5" borderId="139" xfId="9" applyFont="1" applyFill="1" applyBorder="1" applyAlignment="1">
      <alignment horizontal="center" vertical="center"/>
    </xf>
    <xf numFmtId="0" fontId="10" fillId="5" borderId="140" xfId="9" applyFont="1" applyFill="1" applyBorder="1" applyAlignment="1">
      <alignment horizontal="center" vertical="center"/>
    </xf>
    <xf numFmtId="0" fontId="10" fillId="5" borderId="141" xfId="9" applyFont="1" applyFill="1" applyBorder="1" applyAlignment="1">
      <alignment horizontal="center" vertical="center"/>
    </xf>
    <xf numFmtId="0" fontId="10" fillId="0" borderId="63" xfId="9" applyFont="1" applyBorder="1" applyAlignment="1">
      <alignment vertical="center" shrinkToFit="1"/>
    </xf>
    <xf numFmtId="0" fontId="10" fillId="0" borderId="14" xfId="9" applyFont="1" applyBorder="1" applyAlignment="1">
      <alignment vertical="center" shrinkToFit="1"/>
    </xf>
    <xf numFmtId="0" fontId="10" fillId="0" borderId="23" xfId="9" applyFont="1" applyBorder="1" applyAlignment="1">
      <alignment horizontal="center" vertical="center"/>
    </xf>
    <xf numFmtId="0" fontId="10" fillId="0" borderId="2" xfId="9" applyFont="1" applyBorder="1" applyAlignment="1">
      <alignment horizontal="center" vertical="center"/>
    </xf>
    <xf numFmtId="0" fontId="10" fillId="0" borderId="63" xfId="9" applyFont="1" applyBorder="1" applyAlignment="1">
      <alignment horizontal="center" vertical="center"/>
    </xf>
    <xf numFmtId="0" fontId="10" fillId="0" borderId="14" xfId="9" applyFont="1" applyBorder="1" applyAlignment="1">
      <alignment horizontal="center" vertical="center"/>
    </xf>
    <xf numFmtId="0" fontId="10" fillId="0" borderId="4" xfId="9" applyFont="1" applyBorder="1" applyAlignment="1">
      <alignment horizontal="center" vertical="center"/>
    </xf>
    <xf numFmtId="0" fontId="10" fillId="0" borderId="61" xfId="9" applyFont="1" applyBorder="1" applyAlignment="1">
      <alignment horizontal="center" vertical="center"/>
    </xf>
    <xf numFmtId="0" fontId="10" fillId="0" borderId="16" xfId="9" applyFont="1" applyBorder="1" applyAlignment="1">
      <alignment vertical="center" shrinkToFit="1"/>
    </xf>
    <xf numFmtId="0" fontId="10" fillId="0" borderId="16" xfId="9" applyFont="1" applyBorder="1" applyAlignment="1">
      <alignment horizontal="center" vertical="center"/>
    </xf>
    <xf numFmtId="0" fontId="10" fillId="0" borderId="8" xfId="9" applyFont="1" applyBorder="1" applyAlignment="1">
      <alignment horizontal="center" vertical="center"/>
    </xf>
    <xf numFmtId="0" fontId="10" fillId="0" borderId="116" xfId="9" applyFont="1" applyBorder="1" applyAlignment="1">
      <alignment horizontal="center" vertical="center"/>
    </xf>
    <xf numFmtId="2" fontId="10" fillId="7" borderId="304" xfId="9" applyNumberFormat="1" applyFont="1" applyFill="1" applyBorder="1" applyAlignment="1">
      <alignment horizontal="center" vertical="center"/>
    </xf>
    <xf numFmtId="0" fontId="10" fillId="0" borderId="5" xfId="9" applyFont="1" applyBorder="1">
      <alignment vertical="center"/>
    </xf>
    <xf numFmtId="0" fontId="10" fillId="19" borderId="14" xfId="9" applyFont="1" applyFill="1" applyBorder="1">
      <alignment vertical="center"/>
    </xf>
    <xf numFmtId="20" fontId="10" fillId="0" borderId="13" xfId="9" applyNumberFormat="1" applyFont="1" applyBorder="1" applyAlignment="1">
      <alignment horizontal="center" vertical="center"/>
    </xf>
    <xf numFmtId="179" fontId="10" fillId="0" borderId="4" xfId="9" applyNumberFormat="1" applyFont="1" applyBorder="1">
      <alignment vertical="center"/>
    </xf>
    <xf numFmtId="0" fontId="10" fillId="11" borderId="13" xfId="9" applyFont="1" applyFill="1" applyBorder="1">
      <alignment vertical="center"/>
    </xf>
    <xf numFmtId="0" fontId="152" fillId="0" borderId="0" xfId="21">
      <alignment vertical="center"/>
    </xf>
    <xf numFmtId="0" fontId="20" fillId="0" borderId="0" xfId="21" applyFont="1">
      <alignment vertical="center"/>
    </xf>
    <xf numFmtId="0" fontId="154" fillId="0" borderId="0" xfId="2" applyFont="1" applyAlignment="1">
      <alignment horizontal="justify" vertical="center"/>
    </xf>
    <xf numFmtId="0" fontId="4" fillId="0" borderId="0" xfId="3" applyFont="1" applyAlignment="1">
      <alignment horizontal="center" vertical="center"/>
    </xf>
    <xf numFmtId="0" fontId="24" fillId="0" borderId="72" xfId="3" applyFont="1" applyBorder="1" applyAlignment="1">
      <alignment horizontal="center" vertical="center"/>
    </xf>
    <xf numFmtId="0" fontId="24" fillId="0" borderId="25" xfId="3" applyFont="1" applyBorder="1" applyAlignment="1">
      <alignment horizontal="center" vertical="center"/>
    </xf>
    <xf numFmtId="0" fontId="24" fillId="0" borderId="0" xfId="3" applyFont="1" applyAlignment="1">
      <alignment horizontal="center" vertical="center"/>
    </xf>
    <xf numFmtId="0" fontId="24" fillId="0" borderId="5" xfId="3" applyFont="1" applyBorder="1" applyAlignment="1">
      <alignment horizontal="center" vertical="center"/>
    </xf>
    <xf numFmtId="0" fontId="24" fillId="0" borderId="0" xfId="3" applyFont="1" applyAlignment="1">
      <alignment horizontal="center" vertical="center" wrapText="1"/>
    </xf>
    <xf numFmtId="0" fontId="24" fillId="0" borderId="29" xfId="3" applyFont="1" applyBorder="1" applyAlignment="1">
      <alignment horizontal="center" vertical="center"/>
    </xf>
    <xf numFmtId="0" fontId="24" fillId="0" borderId="20" xfId="3" applyFont="1" applyBorder="1" applyAlignment="1">
      <alignment horizontal="center" vertical="center"/>
    </xf>
    <xf numFmtId="0" fontId="24" fillId="0" borderId="70" xfId="3" applyFont="1" applyBorder="1" applyAlignment="1">
      <alignment horizontal="center" vertical="center"/>
    </xf>
    <xf numFmtId="1" fontId="24" fillId="0" borderId="0" xfId="3" applyNumberFormat="1" applyFont="1" applyAlignment="1">
      <alignment horizontal="center" vertical="center"/>
    </xf>
    <xf numFmtId="0" fontId="139" fillId="0" borderId="0" xfId="3" applyFont="1" applyAlignment="1">
      <alignment horizontal="center" vertical="center"/>
    </xf>
    <xf numFmtId="0" fontId="37" fillId="0" borderId="0" xfId="3" applyFont="1" applyAlignment="1">
      <alignment horizontal="center" vertical="center" wrapText="1"/>
    </xf>
    <xf numFmtId="0" fontId="21" fillId="0" borderId="0" xfId="3" applyFont="1" applyAlignment="1">
      <alignment horizontal="center" vertical="center" wrapText="1"/>
    </xf>
    <xf numFmtId="0" fontId="114" fillId="0" borderId="29" xfId="1" applyFont="1" applyBorder="1" applyAlignment="1">
      <alignment horizontal="centerContinuous" vertical="center"/>
    </xf>
    <xf numFmtId="0" fontId="136" fillId="0" borderId="0" xfId="1" applyFont="1" applyAlignment="1">
      <alignment horizontal="centerContinuous" vertical="center" wrapText="1"/>
    </xf>
    <xf numFmtId="0" fontId="116" fillId="0" borderId="0" xfId="1" applyFont="1" applyAlignment="1">
      <alignment horizontal="centerContinuous" vertical="top"/>
    </xf>
    <xf numFmtId="0" fontId="114" fillId="0" borderId="5" xfId="1" applyFont="1" applyBorder="1" applyAlignment="1">
      <alignment horizontal="centerContinuous" vertical="center"/>
    </xf>
    <xf numFmtId="0" fontId="114" fillId="0" borderId="4" xfId="1" applyFont="1" applyBorder="1" applyAlignment="1">
      <alignment horizontal="center" vertical="center"/>
    </xf>
    <xf numFmtId="0" fontId="114" fillId="0" borderId="14" xfId="1" applyFont="1" applyBorder="1" applyAlignment="1">
      <alignment horizontal="center" vertical="center"/>
    </xf>
    <xf numFmtId="0" fontId="114" fillId="0" borderId="29" xfId="1" applyFont="1" applyBorder="1">
      <alignment vertical="center"/>
    </xf>
    <xf numFmtId="0" fontId="114" fillId="0" borderId="2" xfId="1" applyFont="1" applyBorder="1">
      <alignment vertical="center"/>
    </xf>
    <xf numFmtId="0" fontId="114" fillId="12" borderId="4" xfId="1" applyFont="1" applyFill="1" applyBorder="1" applyAlignment="1">
      <alignment horizontal="center" vertical="center"/>
    </xf>
    <xf numFmtId="0" fontId="114" fillId="0" borderId="0" xfId="1" applyFont="1" applyAlignment="1">
      <alignment horizontal="right" vertical="center"/>
    </xf>
    <xf numFmtId="0" fontId="135" fillId="0" borderId="3" xfId="1" applyFont="1" applyBorder="1" applyAlignment="1">
      <alignment horizontal="left" vertical="center"/>
    </xf>
    <xf numFmtId="0" fontId="158" fillId="4" borderId="77" xfId="0" applyFont="1" applyFill="1" applyBorder="1" applyAlignment="1">
      <alignment vertical="distributed" textRotation="255" wrapText="1"/>
    </xf>
    <xf numFmtId="0" fontId="158" fillId="4" borderId="79" xfId="0" applyFont="1" applyFill="1" applyBorder="1" applyAlignment="1">
      <alignment vertical="distributed" textRotation="255" wrapText="1"/>
    </xf>
    <xf numFmtId="0" fontId="158" fillId="4" borderId="78" xfId="0" applyFont="1" applyFill="1" applyBorder="1" applyAlignment="1">
      <alignment vertical="distributed" textRotation="255" wrapText="1"/>
    </xf>
    <xf numFmtId="0" fontId="158" fillId="4" borderId="77" xfId="4" applyFont="1" applyFill="1" applyBorder="1" applyAlignment="1">
      <alignment horizontal="center" vertical="distributed" textRotation="255" wrapText="1"/>
    </xf>
    <xf numFmtId="0" fontId="158" fillId="4" borderId="78" xfId="0" applyFont="1" applyFill="1" applyBorder="1" applyAlignment="1">
      <alignment horizontal="center" vertical="distributed" textRotation="255" wrapText="1"/>
    </xf>
    <xf numFmtId="0" fontId="158" fillId="4" borderId="0" xfId="4" applyFont="1" applyFill="1" applyAlignment="1">
      <alignment vertical="distributed" textRotation="255" wrapText="1"/>
    </xf>
    <xf numFmtId="0" fontId="158" fillId="4" borderId="79" xfId="15" applyFont="1" applyFill="1" applyBorder="1" applyAlignment="1">
      <alignment vertical="distributed" textRotation="255" wrapText="1"/>
    </xf>
    <xf numFmtId="0" fontId="159" fillId="2" borderId="77" xfId="4" applyFont="1" applyFill="1" applyBorder="1" applyAlignment="1">
      <alignment horizontal="center" textRotation="255"/>
    </xf>
    <xf numFmtId="0" fontId="159" fillId="4" borderId="78" xfId="0" applyFont="1" applyFill="1" applyBorder="1" applyAlignment="1">
      <alignment horizontal="center" vertical="center"/>
    </xf>
    <xf numFmtId="0" fontId="160" fillId="4" borderId="77" xfId="15" applyFont="1" applyFill="1" applyBorder="1" applyAlignment="1">
      <alignment vertical="distributed" textRotation="255"/>
    </xf>
    <xf numFmtId="0" fontId="160" fillId="2" borderId="79" xfId="15" applyFont="1" applyFill="1" applyBorder="1" applyAlignment="1">
      <alignment vertical="distributed" textRotation="255" wrapText="1"/>
    </xf>
    <xf numFmtId="0" fontId="160" fillId="2" borderId="206" xfId="15" applyFont="1" applyFill="1" applyBorder="1" applyAlignment="1">
      <alignment vertical="distributed" textRotation="255" wrapText="1"/>
    </xf>
    <xf numFmtId="0" fontId="159" fillId="0" borderId="0" xfId="4" applyFont="1" applyFill="1" applyBorder="1" applyAlignment="1">
      <alignment vertical="distributed" textRotation="255" wrapText="1"/>
    </xf>
    <xf numFmtId="0" fontId="159" fillId="0" borderId="0" xfId="4" applyFont="1">
      <alignment vertical="center"/>
    </xf>
    <xf numFmtId="0" fontId="161" fillId="2" borderId="78" xfId="15" applyFont="1" applyFill="1" applyBorder="1" applyAlignment="1">
      <alignment vertical="distributed" textRotation="255" wrapText="1"/>
    </xf>
    <xf numFmtId="0" fontId="56" fillId="0" borderId="0" xfId="4" applyFont="1" applyFill="1" applyBorder="1" applyAlignment="1">
      <alignment horizontal="left" vertical="center" wrapText="1"/>
    </xf>
    <xf numFmtId="0" fontId="35" fillId="0" borderId="0" xfId="1" applyFont="1" applyAlignment="1">
      <alignment horizontal="distributed" vertical="center"/>
    </xf>
    <xf numFmtId="0" fontId="33" fillId="0" borderId="0" xfId="1" applyFont="1" applyAlignment="1">
      <alignment horizontal="center" vertical="center"/>
    </xf>
    <xf numFmtId="0" fontId="65" fillId="0" borderId="0" xfId="1" applyFont="1" applyFill="1" applyAlignment="1">
      <alignment vertical="center" wrapText="1"/>
    </xf>
    <xf numFmtId="0" fontId="21" fillId="0" borderId="0" xfId="3" applyFont="1" applyFill="1" applyBorder="1" applyAlignment="1">
      <alignment horizontal="center" vertical="center" wrapText="1"/>
    </xf>
    <xf numFmtId="0" fontId="65" fillId="0" borderId="0" xfId="1" applyFont="1" applyFill="1" applyAlignment="1">
      <alignment horizontal="center" vertical="center" wrapText="1"/>
    </xf>
    <xf numFmtId="0" fontId="4" fillId="0" borderId="0" xfId="3" applyFont="1" applyAlignment="1">
      <alignment horizontal="center" vertical="center"/>
    </xf>
    <xf numFmtId="0" fontId="24" fillId="0" borderId="0" xfId="1" applyFont="1" applyAlignment="1">
      <alignment horizontal="left" vertical="center" wrapText="1"/>
    </xf>
    <xf numFmtId="0" fontId="1" fillId="0" borderId="0" xfId="1" applyFont="1" applyFill="1" applyAlignment="1">
      <alignment vertical="center"/>
    </xf>
    <xf numFmtId="0" fontId="64" fillId="8" borderId="0" xfId="1" applyNumberFormat="1" applyFont="1" applyFill="1" applyBorder="1" applyAlignment="1">
      <alignment horizontal="center" vertical="center"/>
    </xf>
    <xf numFmtId="49" fontId="64" fillId="9" borderId="0" xfId="1" applyNumberFormat="1" applyFont="1" applyFill="1" applyAlignment="1">
      <alignment horizontal="center" vertical="center"/>
    </xf>
    <xf numFmtId="0" fontId="37" fillId="0" borderId="0" xfId="1" applyFont="1" applyAlignment="1">
      <alignment horizontal="center" vertical="center"/>
    </xf>
    <xf numFmtId="0" fontId="35" fillId="0" borderId="0" xfId="1" applyFont="1" applyAlignment="1">
      <alignment horizontal="distributed" vertical="center" wrapText="1"/>
    </xf>
    <xf numFmtId="0" fontId="24" fillId="0" borderId="0" xfId="3" applyFont="1" applyAlignment="1">
      <alignment horizontal="left" vertical="top" wrapText="1"/>
    </xf>
    <xf numFmtId="0" fontId="24" fillId="0" borderId="71" xfId="3" applyFont="1" applyBorder="1" applyAlignment="1">
      <alignment horizontal="center" vertical="center" wrapText="1"/>
    </xf>
    <xf numFmtId="0" fontId="24" fillId="0" borderId="72" xfId="3" applyFont="1" applyBorder="1" applyAlignment="1">
      <alignment horizontal="center" vertical="center" wrapText="1"/>
    </xf>
    <xf numFmtId="0" fontId="24" fillId="0" borderId="133" xfId="3" applyFont="1" applyBorder="1" applyAlignment="1">
      <alignment horizontal="center" vertical="center" wrapText="1"/>
    </xf>
    <xf numFmtId="49" fontId="66" fillId="8" borderId="191" xfId="3" applyNumberFormat="1" applyFont="1" applyFill="1" applyBorder="1" applyAlignment="1">
      <alignment horizontal="center" vertical="top" wrapText="1"/>
    </xf>
    <xf numFmtId="49" fontId="66" fillId="8" borderId="192" xfId="3" applyNumberFormat="1" applyFont="1" applyFill="1" applyBorder="1" applyAlignment="1">
      <alignment horizontal="center" vertical="top" wrapText="1"/>
    </xf>
    <xf numFmtId="49" fontId="67" fillId="8" borderId="192" xfId="3" applyNumberFormat="1" applyFont="1" applyFill="1" applyBorder="1" applyAlignment="1">
      <alignment horizontal="center" vertical="top" wrapText="1"/>
    </xf>
    <xf numFmtId="0" fontId="21" fillId="0" borderId="198" xfId="1" applyFont="1" applyBorder="1" applyAlignment="1">
      <alignment horizontal="distributed" vertical="center" wrapText="1"/>
    </xf>
    <xf numFmtId="0" fontId="21" fillId="0" borderId="15" xfId="1" applyFont="1" applyBorder="1" applyAlignment="1">
      <alignment horizontal="distributed" vertical="center" wrapText="1"/>
    </xf>
    <xf numFmtId="0" fontId="21" fillId="0" borderId="31" xfId="1" applyFont="1" applyBorder="1" applyAlignment="1">
      <alignment horizontal="distributed" vertical="center" wrapText="1"/>
    </xf>
    <xf numFmtId="0" fontId="21" fillId="0" borderId="104" xfId="1" applyFont="1" applyBorder="1" applyAlignment="1">
      <alignment horizontal="distributed" vertical="center" wrapText="1"/>
    </xf>
    <xf numFmtId="0" fontId="21" fillId="0" borderId="0" xfId="1" applyFont="1" applyBorder="1" applyAlignment="1">
      <alignment horizontal="distributed" vertical="center" wrapText="1"/>
    </xf>
    <xf numFmtId="0" fontId="21" fillId="0" borderId="5" xfId="1" applyFont="1" applyBorder="1" applyAlignment="1">
      <alignment horizontal="distributed" vertical="center" wrapText="1"/>
    </xf>
    <xf numFmtId="0" fontId="21" fillId="0" borderId="199" xfId="1" applyFont="1" applyBorder="1" applyAlignment="1">
      <alignment horizontal="distributed" vertical="center" wrapText="1"/>
    </xf>
    <xf numFmtId="0" fontId="21" fillId="0" borderId="20" xfId="1" applyFont="1" applyBorder="1" applyAlignment="1">
      <alignment horizontal="distributed" vertical="center" wrapText="1"/>
    </xf>
    <xf numFmtId="0" fontId="21" fillId="0" borderId="17" xfId="1" applyFont="1" applyBorder="1" applyAlignment="1">
      <alignment horizontal="distributed" vertical="center" wrapText="1"/>
    </xf>
    <xf numFmtId="0" fontId="21" fillId="0" borderId="8" xfId="1" applyFont="1" applyBorder="1" applyAlignment="1">
      <alignment horizontal="distributed" vertical="center"/>
    </xf>
    <xf numFmtId="0" fontId="21" fillId="0" borderId="15" xfId="1" applyFont="1" applyBorder="1" applyAlignment="1">
      <alignment horizontal="distributed" vertical="center"/>
    </xf>
    <xf numFmtId="49" fontId="65" fillId="0" borderId="15" xfId="1" applyNumberFormat="1" applyFont="1" applyBorder="1" applyAlignment="1">
      <alignment horizontal="center" vertical="center" shrinkToFit="1"/>
    </xf>
    <xf numFmtId="0" fontId="24" fillId="0" borderId="29" xfId="1" applyFont="1" applyBorder="1" applyAlignment="1">
      <alignment horizontal="center" vertical="center"/>
    </xf>
    <xf numFmtId="0" fontId="24" fillId="0" borderId="0" xfId="1" applyFont="1" applyBorder="1" applyAlignment="1">
      <alignment horizontal="center" vertical="center"/>
    </xf>
    <xf numFmtId="0" fontId="24" fillId="0" borderId="52" xfId="1" applyFont="1" applyBorder="1" applyAlignment="1">
      <alignment horizontal="center" vertical="center"/>
    </xf>
    <xf numFmtId="49" fontId="67" fillId="8" borderId="193" xfId="3" applyNumberFormat="1" applyFont="1" applyFill="1" applyBorder="1" applyAlignment="1">
      <alignment horizontal="center" vertical="top" wrapText="1"/>
    </xf>
    <xf numFmtId="0" fontId="24" fillId="0" borderId="20" xfId="3" applyFont="1" applyBorder="1" applyAlignment="1">
      <alignment horizontal="left" vertical="top" wrapText="1"/>
    </xf>
    <xf numFmtId="0" fontId="21" fillId="0" borderId="59" xfId="1" applyFont="1" applyBorder="1" applyAlignment="1">
      <alignment horizontal="distributed" vertical="center" wrapText="1"/>
    </xf>
    <xf numFmtId="0" fontId="21" fillId="0" borderId="67" xfId="1" applyFont="1" applyBorder="1" applyAlignment="1">
      <alignment horizontal="distributed" vertical="center"/>
    </xf>
    <xf numFmtId="0" fontId="21" fillId="0" borderId="61" xfId="1" applyFont="1" applyBorder="1" applyAlignment="1">
      <alignment horizontal="distributed" vertical="center"/>
    </xf>
    <xf numFmtId="0" fontId="21" fillId="0" borderId="14" xfId="1" applyFont="1" applyBorder="1" applyAlignment="1">
      <alignment horizontal="distributed" vertical="center"/>
    </xf>
    <xf numFmtId="0" fontId="65" fillId="0" borderId="195" xfId="1" applyFont="1" applyBorder="1" applyAlignment="1">
      <alignment vertical="center"/>
    </xf>
    <xf numFmtId="0" fontId="65" fillId="0" borderId="196" xfId="1" applyFont="1" applyBorder="1" applyAlignment="1">
      <alignment vertical="center"/>
    </xf>
    <xf numFmtId="0" fontId="68" fillId="0" borderId="165" xfId="1" applyFont="1" applyBorder="1" applyAlignment="1">
      <alignment horizontal="left" vertical="center" wrapText="1" indent="3"/>
    </xf>
    <xf numFmtId="0" fontId="68" fillId="0" borderId="166" xfId="1" applyFont="1" applyBorder="1" applyAlignment="1">
      <alignment horizontal="left" vertical="center" wrapText="1" indent="3"/>
    </xf>
    <xf numFmtId="0" fontId="68" fillId="0" borderId="197" xfId="1" applyFont="1" applyBorder="1" applyAlignment="1">
      <alignment horizontal="left" vertical="center" wrapText="1" indent="3"/>
    </xf>
    <xf numFmtId="0" fontId="21" fillId="0" borderId="14" xfId="3" applyFont="1" applyFill="1" applyBorder="1" applyAlignment="1">
      <alignment horizontal="distributed" vertical="center" wrapText="1"/>
    </xf>
    <xf numFmtId="0" fontId="21" fillId="0" borderId="14" xfId="3" applyFont="1" applyFill="1" applyBorder="1" applyAlignment="1">
      <alignment horizontal="center" vertical="center" wrapText="1"/>
    </xf>
    <xf numFmtId="0" fontId="21" fillId="0" borderId="14" xfId="3" applyFont="1" applyFill="1" applyBorder="1" applyAlignment="1">
      <alignment horizontal="center" vertical="center"/>
    </xf>
    <xf numFmtId="0" fontId="5" fillId="0" borderId="14" xfId="3" applyFont="1" applyFill="1" applyBorder="1" applyAlignment="1">
      <alignment horizontal="center" vertical="center" textRotation="255" shrinkToFit="1"/>
    </xf>
    <xf numFmtId="0" fontId="37" fillId="0" borderId="8" xfId="3" applyFont="1" applyFill="1" applyBorder="1" applyAlignment="1">
      <alignment horizontal="distributed" vertical="center" shrinkToFit="1"/>
    </xf>
    <xf numFmtId="0" fontId="37" fillId="0" borderId="15" xfId="3" applyFont="1" applyFill="1" applyBorder="1" applyAlignment="1">
      <alignment horizontal="distributed" vertical="center" shrinkToFit="1"/>
    </xf>
    <xf numFmtId="0" fontId="37" fillId="0" borderId="31" xfId="3" applyFont="1" applyFill="1" applyBorder="1" applyAlignment="1">
      <alignment horizontal="distributed" vertical="center" shrinkToFit="1"/>
    </xf>
    <xf numFmtId="0" fontId="37" fillId="0" borderId="29" xfId="3" applyFont="1" applyFill="1" applyBorder="1" applyAlignment="1">
      <alignment horizontal="distributed" vertical="center" shrinkToFit="1"/>
    </xf>
    <xf numFmtId="0" fontId="37" fillId="0" borderId="0" xfId="3" applyFont="1" applyFill="1" applyBorder="1" applyAlignment="1">
      <alignment horizontal="distributed" vertical="center" shrinkToFit="1"/>
    </xf>
    <xf numFmtId="0" fontId="37" fillId="0" borderId="5" xfId="3" applyFont="1" applyFill="1" applyBorder="1" applyAlignment="1">
      <alignment horizontal="distributed" vertical="center" shrinkToFit="1"/>
    </xf>
    <xf numFmtId="0" fontId="37" fillId="0" borderId="200" xfId="3" applyFont="1" applyFill="1" applyBorder="1" applyAlignment="1">
      <alignment horizontal="distributed" vertical="center" shrinkToFit="1"/>
    </xf>
    <xf numFmtId="0" fontId="37" fillId="0" borderId="201" xfId="3" applyFont="1" applyFill="1" applyBorder="1" applyAlignment="1">
      <alignment horizontal="distributed" vertical="center" shrinkToFit="1"/>
    </xf>
    <xf numFmtId="0" fontId="37" fillId="0" borderId="202" xfId="3" applyFont="1" applyFill="1" applyBorder="1" applyAlignment="1">
      <alignment horizontal="distributed" vertical="center" shrinkToFit="1"/>
    </xf>
    <xf numFmtId="0" fontId="5" fillId="0" borderId="0" xfId="3" applyFont="1" applyFill="1" applyBorder="1" applyAlignment="1">
      <alignment horizontal="center" vertical="center"/>
    </xf>
    <xf numFmtId="0" fontId="5" fillId="8" borderId="8" xfId="3" applyFont="1" applyFill="1" applyBorder="1" applyAlignment="1">
      <alignment horizontal="left" vertical="center"/>
    </xf>
    <xf numFmtId="0" fontId="5" fillId="8" borderId="15" xfId="3" applyFont="1" applyFill="1" applyBorder="1" applyAlignment="1">
      <alignment horizontal="left" vertical="center"/>
    </xf>
    <xf numFmtId="0" fontId="5" fillId="8" borderId="31" xfId="3" applyFont="1" applyFill="1" applyBorder="1" applyAlignment="1">
      <alignment horizontal="left" vertical="center"/>
    </xf>
    <xf numFmtId="0" fontId="5" fillId="8" borderId="29" xfId="3" applyFont="1" applyFill="1" applyBorder="1" applyAlignment="1">
      <alignment horizontal="left" vertical="center"/>
    </xf>
    <xf numFmtId="0" fontId="5" fillId="8" borderId="0" xfId="3" applyFont="1" applyFill="1" applyBorder="1" applyAlignment="1">
      <alignment horizontal="left" vertical="center"/>
    </xf>
    <xf numFmtId="0" fontId="5" fillId="8" borderId="5" xfId="3" applyFont="1" applyFill="1" applyBorder="1" applyAlignment="1">
      <alignment horizontal="left" vertical="center"/>
    </xf>
    <xf numFmtId="0" fontId="5" fillId="8" borderId="2" xfId="3" applyFont="1" applyFill="1" applyBorder="1" applyAlignment="1">
      <alignment horizontal="left" vertical="center"/>
    </xf>
    <xf numFmtId="0" fontId="5" fillId="8" borderId="1" xfId="3" applyFont="1" applyFill="1" applyBorder="1" applyAlignment="1">
      <alignment horizontal="left" vertical="center"/>
    </xf>
    <xf numFmtId="0" fontId="5" fillId="8" borderId="6" xfId="3" applyFont="1" applyFill="1" applyBorder="1" applyAlignment="1">
      <alignment horizontal="left" vertical="center"/>
    </xf>
    <xf numFmtId="0" fontId="5" fillId="9" borderId="29" xfId="3" applyFont="1" applyFill="1" applyBorder="1" applyAlignment="1">
      <alignment horizontal="center" vertical="center" wrapText="1"/>
    </xf>
    <xf numFmtId="0" fontId="5" fillId="9" borderId="0" xfId="3" applyFont="1" applyFill="1" applyBorder="1" applyAlignment="1">
      <alignment horizontal="center" vertical="center" wrapText="1"/>
    </xf>
    <xf numFmtId="0" fontId="5" fillId="9" borderId="5" xfId="3" applyFont="1" applyFill="1" applyBorder="1" applyAlignment="1">
      <alignment horizontal="center" vertical="center" wrapText="1"/>
    </xf>
    <xf numFmtId="0" fontId="68" fillId="9" borderId="0" xfId="1" applyFont="1" applyFill="1" applyBorder="1" applyAlignment="1">
      <alignment horizontal="center" vertical="center"/>
    </xf>
    <xf numFmtId="49" fontId="24" fillId="0" borderId="0" xfId="1" applyNumberFormat="1" applyFont="1" applyBorder="1" applyAlignment="1">
      <alignment vertical="center"/>
    </xf>
    <xf numFmtId="0" fontId="5" fillId="0" borderId="201" xfId="3" applyFont="1" applyFill="1" applyBorder="1" applyAlignment="1">
      <alignment horizontal="center" vertical="center"/>
    </xf>
    <xf numFmtId="0" fontId="37" fillId="0" borderId="203" xfId="3" applyFont="1" applyFill="1" applyBorder="1" applyAlignment="1">
      <alignment horizontal="distributed" vertical="center" shrinkToFit="1"/>
    </xf>
    <xf numFmtId="0" fontId="37" fillId="0" borderId="204" xfId="3" applyFont="1" applyFill="1" applyBorder="1" applyAlignment="1">
      <alignment horizontal="distributed" vertical="center" shrinkToFit="1"/>
    </xf>
    <xf numFmtId="0" fontId="37" fillId="0" borderId="205" xfId="3" applyFont="1" applyFill="1" applyBorder="1" applyAlignment="1">
      <alignment horizontal="distributed" vertical="center" shrinkToFit="1"/>
    </xf>
    <xf numFmtId="0" fontId="5" fillId="0" borderId="204" xfId="3" applyFont="1" applyFill="1" applyBorder="1" applyAlignment="1">
      <alignment horizontal="center" vertical="center"/>
    </xf>
    <xf numFmtId="0" fontId="24" fillId="0" borderId="0" xfId="1" applyNumberFormat="1" applyFont="1" applyFill="1" applyBorder="1" applyAlignment="1">
      <alignment horizontal="center" vertical="center"/>
    </xf>
    <xf numFmtId="0" fontId="5" fillId="0" borderId="0" xfId="1" applyFont="1" applyFill="1" applyBorder="1" applyAlignment="1">
      <alignment horizontal="center" vertical="center"/>
    </xf>
    <xf numFmtId="0" fontId="68" fillId="9" borderId="0" xfId="1" applyNumberFormat="1" applyFont="1" applyFill="1" applyBorder="1" applyAlignment="1">
      <alignment horizontal="center" vertical="center"/>
    </xf>
    <xf numFmtId="0" fontId="37" fillId="0" borderId="2" xfId="3" applyFont="1" applyFill="1" applyBorder="1" applyAlignment="1">
      <alignment horizontal="distributed" vertical="center" shrinkToFit="1"/>
    </xf>
    <xf numFmtId="0" fontId="37" fillId="0" borderId="1" xfId="3" applyFont="1" applyFill="1" applyBorder="1" applyAlignment="1">
      <alignment horizontal="distributed" vertical="center" shrinkToFit="1"/>
    </xf>
    <xf numFmtId="0" fontId="37" fillId="0" borderId="6" xfId="3" applyFont="1" applyFill="1" applyBorder="1" applyAlignment="1">
      <alignment horizontal="distributed" vertical="center" shrinkToFit="1"/>
    </xf>
    <xf numFmtId="0" fontId="5" fillId="0" borderId="205" xfId="3" applyFont="1" applyFill="1" applyBorder="1" applyAlignment="1">
      <alignment horizontal="center" vertical="center"/>
    </xf>
    <xf numFmtId="49" fontId="24" fillId="0" borderId="5" xfId="1" applyNumberFormat="1" applyFont="1" applyBorder="1" applyAlignment="1">
      <alignment vertical="center"/>
    </xf>
    <xf numFmtId="0" fontId="5" fillId="0" borderId="1" xfId="3" applyFont="1" applyFill="1" applyBorder="1" applyAlignment="1">
      <alignment horizontal="center" vertical="center"/>
    </xf>
    <xf numFmtId="0" fontId="5" fillId="0" borderId="6" xfId="3" applyFont="1" applyFill="1" applyBorder="1" applyAlignment="1">
      <alignment horizontal="center" vertical="center"/>
    </xf>
    <xf numFmtId="0" fontId="5" fillId="0" borderId="14" xfId="3" applyFont="1" applyFill="1" applyBorder="1" applyAlignment="1">
      <alignment horizontal="center" vertical="distributed" textRotation="255" indent="2" shrinkToFit="1"/>
    </xf>
    <xf numFmtId="0" fontId="17" fillId="0" borderId="203" xfId="3" applyFont="1" applyFill="1" applyBorder="1" applyAlignment="1">
      <alignment horizontal="distributed" vertical="center" shrinkToFit="1"/>
    </xf>
    <xf numFmtId="0" fontId="17" fillId="0" borderId="204" xfId="3" applyFont="1" applyFill="1" applyBorder="1" applyAlignment="1">
      <alignment horizontal="distributed" vertical="center" shrinkToFit="1"/>
    </xf>
    <xf numFmtId="0" fontId="17" fillId="0" borderId="205" xfId="3" applyFont="1" applyFill="1" applyBorder="1" applyAlignment="1">
      <alignment horizontal="distributed" vertical="center" shrinkToFit="1"/>
    </xf>
    <xf numFmtId="0" fontId="17" fillId="0" borderId="29" xfId="3" applyFont="1" applyFill="1" applyBorder="1" applyAlignment="1">
      <alignment horizontal="distributed" vertical="center" shrinkToFit="1"/>
    </xf>
    <xf numFmtId="0" fontId="17" fillId="0" borderId="0" xfId="3" applyFont="1" applyFill="1" applyBorder="1" applyAlignment="1">
      <alignment horizontal="distributed" vertical="center" shrinkToFit="1"/>
    </xf>
    <xf numFmtId="0" fontId="17" fillId="0" borderId="5" xfId="3" applyFont="1" applyFill="1" applyBorder="1" applyAlignment="1">
      <alignment horizontal="distributed" vertical="center" shrinkToFit="1"/>
    </xf>
    <xf numFmtId="0" fontId="17" fillId="0" borderId="2" xfId="3" applyFont="1" applyFill="1" applyBorder="1" applyAlignment="1">
      <alignment horizontal="distributed" vertical="center" shrinkToFit="1"/>
    </xf>
    <xf numFmtId="0" fontId="17" fillId="0" borderId="1" xfId="3" applyFont="1" applyFill="1" applyBorder="1" applyAlignment="1">
      <alignment horizontal="distributed" vertical="center" shrinkToFit="1"/>
    </xf>
    <xf numFmtId="0" fontId="17" fillId="0" borderId="6" xfId="3" applyFont="1" applyFill="1" applyBorder="1" applyAlignment="1">
      <alignment horizontal="distributed" vertical="center" shrinkToFit="1"/>
    </xf>
    <xf numFmtId="0" fontId="37" fillId="0" borderId="203" xfId="3" applyFont="1" applyFill="1" applyBorder="1" applyAlignment="1">
      <alignment horizontal="distributed" vertical="center" wrapText="1" shrinkToFit="1"/>
    </xf>
    <xf numFmtId="0" fontId="37" fillId="0" borderId="8" xfId="3" applyFont="1" applyFill="1" applyBorder="1" applyAlignment="1">
      <alignment horizontal="distributed" vertical="center" wrapText="1" shrinkToFit="1"/>
    </xf>
    <xf numFmtId="0" fontId="5" fillId="0" borderId="15" xfId="3" applyFont="1" applyFill="1" applyBorder="1" applyAlignment="1">
      <alignment horizontal="center" vertical="center"/>
    </xf>
    <xf numFmtId="0" fontId="5" fillId="8" borderId="14" xfId="3" applyFont="1" applyFill="1" applyBorder="1" applyAlignment="1">
      <alignment horizontal="left" vertical="center"/>
    </xf>
    <xf numFmtId="0" fontId="37" fillId="0" borderId="29" xfId="3" applyFont="1" applyFill="1" applyBorder="1" applyAlignment="1">
      <alignment horizontal="distributed" vertical="center" wrapText="1" shrinkToFit="1"/>
    </xf>
    <xf numFmtId="0" fontId="65" fillId="0" borderId="0" xfId="1" applyFont="1" applyAlignment="1">
      <alignment horizontal="center" vertical="center" wrapText="1"/>
    </xf>
    <xf numFmtId="0" fontId="64" fillId="9" borderId="0" xfId="1" applyNumberFormat="1" applyFont="1" applyFill="1" applyBorder="1" applyAlignment="1">
      <alignment horizontal="center" vertical="center"/>
    </xf>
    <xf numFmtId="0" fontId="1" fillId="0" borderId="0" xfId="1" applyAlignment="1">
      <alignment horizontal="center" vertical="center"/>
    </xf>
    <xf numFmtId="0" fontId="24" fillId="0" borderId="0" xfId="1" applyFont="1" applyBorder="1" applyAlignment="1">
      <alignment vertical="center"/>
    </xf>
    <xf numFmtId="0" fontId="24" fillId="0" borderId="52" xfId="1" applyFont="1" applyBorder="1" applyAlignment="1">
      <alignment vertical="center"/>
    </xf>
    <xf numFmtId="0" fontId="5" fillId="8" borderId="8" xfId="3" applyFont="1" applyFill="1" applyBorder="1" applyAlignment="1">
      <alignment vertical="center" wrapText="1"/>
    </xf>
    <xf numFmtId="0" fontId="5" fillId="8" borderId="15" xfId="3" applyFont="1" applyFill="1" applyBorder="1" applyAlignment="1">
      <alignment vertical="center" wrapText="1"/>
    </xf>
    <xf numFmtId="0" fontId="5" fillId="8" borderId="31" xfId="3" applyFont="1" applyFill="1" applyBorder="1" applyAlignment="1">
      <alignment vertical="center" wrapText="1"/>
    </xf>
    <xf numFmtId="0" fontId="5" fillId="8" borderId="29" xfId="3" applyFont="1" applyFill="1" applyBorder="1" applyAlignment="1">
      <alignment vertical="center" wrapText="1"/>
    </xf>
    <xf numFmtId="0" fontId="5" fillId="8" borderId="0" xfId="3" applyFont="1" applyFill="1" applyBorder="1" applyAlignment="1">
      <alignment vertical="center" wrapText="1"/>
    </xf>
    <xf numFmtId="0" fontId="5" fillId="8" borderId="5" xfId="3" applyFont="1" applyFill="1" applyBorder="1" applyAlignment="1">
      <alignment vertical="center" wrapText="1"/>
    </xf>
    <xf numFmtId="0" fontId="5" fillId="8" borderId="2" xfId="3" applyFont="1" applyFill="1" applyBorder="1" applyAlignment="1">
      <alignment vertical="center" wrapText="1"/>
    </xf>
    <xf numFmtId="0" fontId="5" fillId="8" borderId="1" xfId="3" applyFont="1" applyFill="1" applyBorder="1" applyAlignment="1">
      <alignment vertical="center" wrapText="1"/>
    </xf>
    <xf numFmtId="0" fontId="5" fillId="8" borderId="6" xfId="3" applyFont="1" applyFill="1" applyBorder="1" applyAlignment="1">
      <alignment vertical="center" wrapText="1"/>
    </xf>
    <xf numFmtId="0" fontId="5" fillId="8" borderId="14" xfId="3" applyFont="1" applyFill="1" applyBorder="1" applyAlignment="1">
      <alignment horizontal="center" vertical="center"/>
    </xf>
    <xf numFmtId="0" fontId="18" fillId="5" borderId="4" xfId="5" applyFont="1" applyFill="1" applyBorder="1" applyAlignment="1">
      <alignment horizontal="left" vertical="center" shrinkToFit="1"/>
    </xf>
    <xf numFmtId="0" fontId="18" fillId="5" borderId="3" xfId="5" applyFont="1" applyFill="1" applyBorder="1" applyAlignment="1">
      <alignment horizontal="left" vertical="center" shrinkToFit="1"/>
    </xf>
    <xf numFmtId="0" fontId="18" fillId="5" borderId="13" xfId="5" applyFont="1" applyFill="1" applyBorder="1" applyAlignment="1">
      <alignment horizontal="left" vertical="center" shrinkToFit="1"/>
    </xf>
    <xf numFmtId="0" fontId="13" fillId="3" borderId="3" xfId="5" applyFont="1" applyFill="1" applyBorder="1" applyAlignment="1">
      <alignment horizontal="left" vertical="center" shrinkToFit="1"/>
    </xf>
    <xf numFmtId="0" fontId="13" fillId="3" borderId="13" xfId="5" applyFont="1" applyFill="1" applyBorder="1" applyAlignment="1">
      <alignment horizontal="left" vertical="center" shrinkToFit="1"/>
    </xf>
    <xf numFmtId="0" fontId="13" fillId="3" borderId="2" xfId="5" applyFont="1" applyFill="1" applyBorder="1" applyAlignment="1">
      <alignment horizontal="center" vertical="center" shrinkToFit="1"/>
    </xf>
    <xf numFmtId="0" fontId="13" fillId="3" borderId="1" xfId="5" applyFont="1" applyFill="1" applyBorder="1" applyAlignment="1">
      <alignment horizontal="center" vertical="center" shrinkToFit="1"/>
    </xf>
    <xf numFmtId="0" fontId="13" fillId="3" borderId="6" xfId="5" applyFont="1" applyFill="1" applyBorder="1" applyAlignment="1">
      <alignment horizontal="center" vertical="center" shrinkToFit="1"/>
    </xf>
    <xf numFmtId="0" fontId="5" fillId="5" borderId="14" xfId="5" applyFont="1" applyFill="1" applyBorder="1" applyAlignment="1">
      <alignment horizontal="left" vertical="center" shrinkToFit="1"/>
    </xf>
    <xf numFmtId="0" fontId="5" fillId="5" borderId="28" xfId="5" applyFont="1" applyFill="1" applyBorder="1" applyAlignment="1">
      <alignment horizontal="left" vertical="center" shrinkToFit="1"/>
    </xf>
    <xf numFmtId="0" fontId="18" fillId="5" borderId="4" xfId="5" applyFont="1" applyFill="1" applyBorder="1" applyAlignment="1">
      <alignment horizontal="center" vertical="center" wrapText="1" shrinkToFit="1"/>
    </xf>
    <xf numFmtId="0" fontId="18" fillId="5" borderId="3" xfId="5" applyFont="1" applyFill="1" applyBorder="1" applyAlignment="1">
      <alignment horizontal="center" vertical="center" wrapText="1" shrinkToFit="1"/>
    </xf>
    <xf numFmtId="0" fontId="18" fillId="5" borderId="13" xfId="5" applyFont="1" applyFill="1" applyBorder="1" applyAlignment="1">
      <alignment horizontal="center" vertical="center" wrapText="1" shrinkToFit="1"/>
    </xf>
    <xf numFmtId="0" fontId="5" fillId="0" borderId="4" xfId="5" applyFont="1" applyBorder="1" applyAlignment="1">
      <alignment horizontal="center" vertical="center" shrinkToFit="1"/>
    </xf>
    <xf numFmtId="0" fontId="5" fillId="0" borderId="3" xfId="5" applyFont="1" applyBorder="1" applyAlignment="1">
      <alignment horizontal="center" vertical="center" shrinkToFit="1"/>
    </xf>
    <xf numFmtId="0" fontId="5" fillId="0" borderId="26" xfId="5" applyFont="1" applyBorder="1" applyAlignment="1">
      <alignment horizontal="center" vertical="center" shrinkToFit="1"/>
    </xf>
    <xf numFmtId="0" fontId="18" fillId="5" borderId="3" xfId="5" applyFont="1" applyFill="1" applyBorder="1" applyAlignment="1">
      <alignment horizontal="center" vertical="center" shrinkToFit="1"/>
    </xf>
    <xf numFmtId="0" fontId="18" fillId="5" borderId="13" xfId="5" applyFont="1" applyFill="1" applyBorder="1" applyAlignment="1">
      <alignment horizontal="center" vertical="center" shrinkToFit="1"/>
    </xf>
    <xf numFmtId="0" fontId="5" fillId="0" borderId="4" xfId="5" applyFont="1" applyBorder="1" applyAlignment="1">
      <alignment horizontal="left" vertical="center" shrinkToFit="1"/>
    </xf>
    <xf numFmtId="0" fontId="5" fillId="0" borderId="3" xfId="1" applyFont="1" applyBorder="1" applyAlignment="1">
      <alignment horizontal="left" vertical="center" shrinkToFit="1"/>
    </xf>
    <xf numFmtId="0" fontId="5" fillId="0" borderId="26" xfId="1" applyFont="1" applyBorder="1" applyAlignment="1">
      <alignment horizontal="left" vertical="center" shrinkToFit="1"/>
    </xf>
    <xf numFmtId="0" fontId="13" fillId="0" borderId="14" xfId="5" applyFont="1" applyBorder="1" applyAlignment="1">
      <alignment horizontal="left" vertical="center" shrinkToFit="1"/>
    </xf>
    <xf numFmtId="0" fontId="13" fillId="0" borderId="14" xfId="1" applyFont="1" applyBorder="1" applyAlignment="1">
      <alignment horizontal="left" vertical="center" shrinkToFit="1"/>
    </xf>
    <xf numFmtId="0" fontId="13" fillId="0" borderId="28" xfId="1" applyFont="1" applyBorder="1" applyAlignment="1">
      <alignment horizontal="left" vertical="center" shrinkToFit="1"/>
    </xf>
    <xf numFmtId="0" fontId="5" fillId="0" borderId="14" xfId="5" applyFont="1" applyBorder="1" applyAlignment="1">
      <alignment horizontal="left" vertical="center" shrinkToFit="1"/>
    </xf>
    <xf numFmtId="0" fontId="5" fillId="0" borderId="28" xfId="5" applyFont="1" applyBorder="1" applyAlignment="1">
      <alignment horizontal="left" vertical="center" shrinkToFit="1"/>
    </xf>
    <xf numFmtId="0" fontId="18" fillId="5" borderId="14" xfId="5" applyFont="1" applyFill="1" applyBorder="1" applyAlignment="1">
      <alignment horizontal="left" vertical="center" shrinkToFit="1"/>
    </xf>
    <xf numFmtId="0" fontId="5" fillId="0" borderId="23" xfId="5" applyFont="1" applyBorder="1" applyAlignment="1">
      <alignment horizontal="left" vertical="center" shrinkToFit="1"/>
    </xf>
    <xf numFmtId="0" fontId="5" fillId="0" borderId="30" xfId="5" applyFont="1" applyBorder="1" applyAlignment="1">
      <alignment horizontal="left" vertical="center" shrinkToFit="1"/>
    </xf>
    <xf numFmtId="0" fontId="92" fillId="3" borderId="0" xfId="16" applyFont="1" applyFill="1" applyAlignment="1">
      <alignment horizontal="left" vertical="top" wrapText="1"/>
    </xf>
    <xf numFmtId="0" fontId="92" fillId="3" borderId="0" xfId="16" applyFont="1" applyFill="1" applyAlignment="1">
      <alignment horizontal="left" vertical="top"/>
    </xf>
    <xf numFmtId="0" fontId="5" fillId="0" borderId="3" xfId="5" applyFont="1" applyBorder="1" applyAlignment="1">
      <alignment horizontal="left" vertical="center" shrinkToFit="1"/>
    </xf>
    <xf numFmtId="0" fontId="5" fillId="0" borderId="26" xfId="5" applyFont="1" applyBorder="1" applyAlignment="1">
      <alignment horizontal="left" vertical="center" shrinkToFit="1"/>
    </xf>
    <xf numFmtId="0" fontId="18" fillId="5" borderId="4" xfId="5" applyFont="1" applyFill="1" applyBorder="1" applyAlignment="1">
      <alignment horizontal="center" vertical="center" shrinkToFit="1"/>
    </xf>
    <xf numFmtId="0" fontId="13" fillId="3" borderId="4" xfId="5" applyFont="1" applyFill="1" applyBorder="1" applyAlignment="1">
      <alignment horizontal="center" vertical="center" shrinkToFit="1"/>
    </xf>
    <xf numFmtId="0" fontId="13" fillId="3" borderId="3" xfId="5" applyFont="1" applyFill="1" applyBorder="1" applyAlignment="1">
      <alignment horizontal="center" vertical="center" shrinkToFit="1"/>
    </xf>
    <xf numFmtId="0" fontId="13" fillId="3" borderId="13" xfId="5" applyFont="1" applyFill="1" applyBorder="1" applyAlignment="1">
      <alignment horizontal="center" vertical="center" shrinkToFit="1"/>
    </xf>
    <xf numFmtId="0" fontId="18" fillId="5" borderId="2" xfId="5" applyFont="1" applyFill="1" applyBorder="1" applyAlignment="1">
      <alignment horizontal="center" vertical="center" shrinkToFit="1"/>
    </xf>
    <xf numFmtId="0" fontId="18" fillId="5" borderId="1" xfId="5" applyFont="1" applyFill="1" applyBorder="1" applyAlignment="1">
      <alignment horizontal="center" vertical="center" shrinkToFit="1"/>
    </xf>
    <xf numFmtId="0" fontId="18" fillId="5" borderId="6" xfId="5" applyFont="1" applyFill="1" applyBorder="1" applyAlignment="1">
      <alignment horizontal="center" vertical="center" shrinkToFit="1"/>
    </xf>
    <xf numFmtId="0" fontId="18" fillId="5" borderId="3" xfId="1" applyFont="1" applyFill="1" applyBorder="1" applyAlignment="1">
      <alignment horizontal="left" vertical="center" shrinkToFit="1"/>
    </xf>
    <xf numFmtId="0" fontId="18" fillId="5" borderId="13" xfId="1" applyFont="1" applyFill="1" applyBorder="1" applyAlignment="1">
      <alignment horizontal="left" vertical="center" shrinkToFit="1"/>
    </xf>
    <xf numFmtId="0" fontId="18" fillId="5" borderId="4" xfId="5" applyFont="1" applyFill="1" applyBorder="1" applyAlignment="1">
      <alignment horizontal="left" vertical="center" wrapText="1" shrinkToFit="1"/>
    </xf>
    <xf numFmtId="0" fontId="18" fillId="5" borderId="3" xfId="5" applyFont="1" applyFill="1" applyBorder="1" applyAlignment="1">
      <alignment horizontal="left" vertical="center" wrapText="1" shrinkToFit="1"/>
    </xf>
    <xf numFmtId="0" fontId="18" fillId="5" borderId="13" xfId="5" applyFont="1" applyFill="1" applyBorder="1" applyAlignment="1">
      <alignment horizontal="left" vertical="center" wrapText="1" shrinkToFit="1"/>
    </xf>
    <xf numFmtId="0" fontId="13" fillId="3" borderId="4" xfId="5" applyFont="1" applyFill="1" applyBorder="1" applyAlignment="1">
      <alignment horizontal="left" vertical="center" shrinkToFit="1"/>
    </xf>
    <xf numFmtId="0" fontId="15" fillId="5" borderId="0" xfId="16" applyFont="1" applyFill="1" applyAlignment="1">
      <alignment horizontal="left" vertical="center" wrapText="1"/>
    </xf>
    <xf numFmtId="0" fontId="15" fillId="3" borderId="0" xfId="16" applyFont="1" applyFill="1" applyAlignment="1">
      <alignment horizontal="left" vertical="top" wrapText="1"/>
    </xf>
    <xf numFmtId="0" fontId="42" fillId="5" borderId="0" xfId="16" applyFont="1" applyFill="1" applyAlignment="1">
      <alignment horizontal="left" vertical="top" wrapText="1"/>
    </xf>
    <xf numFmtId="0" fontId="15" fillId="3" borderId="0" xfId="16" applyFont="1" applyFill="1" applyAlignment="1">
      <alignment horizontal="left" vertical="top"/>
    </xf>
    <xf numFmtId="0" fontId="5" fillId="5" borderId="210" xfId="5" applyFont="1" applyFill="1" applyBorder="1" applyAlignment="1">
      <alignment horizontal="left" vertical="center" shrinkToFit="1"/>
    </xf>
    <xf numFmtId="0" fontId="5" fillId="5" borderId="209" xfId="5" applyFont="1" applyFill="1" applyBorder="1" applyAlignment="1">
      <alignment horizontal="left" vertical="center" shrinkToFit="1"/>
    </xf>
    <xf numFmtId="0" fontId="5" fillId="5" borderId="208" xfId="5" applyFont="1" applyFill="1" applyBorder="1" applyAlignment="1">
      <alignment horizontal="left" vertical="center" shrinkToFit="1"/>
    </xf>
    <xf numFmtId="0" fontId="5" fillId="5" borderId="113" xfId="5" applyFont="1" applyFill="1" applyBorder="1" applyAlignment="1">
      <alignment horizontal="left" vertical="center" shrinkToFit="1"/>
    </xf>
    <xf numFmtId="0" fontId="5" fillId="5" borderId="114" xfId="5" applyFont="1" applyFill="1" applyBorder="1" applyAlignment="1">
      <alignment horizontal="left" vertical="center" shrinkToFit="1"/>
    </xf>
    <xf numFmtId="0" fontId="5" fillId="5" borderId="115" xfId="5" applyFont="1" applyFill="1" applyBorder="1" applyAlignment="1">
      <alignment horizontal="left" vertical="center" shrinkToFit="1"/>
    </xf>
    <xf numFmtId="0" fontId="5" fillId="5" borderId="113" xfId="1" applyFont="1" applyFill="1" applyBorder="1" applyAlignment="1">
      <alignment horizontal="left" vertical="center" shrinkToFit="1"/>
    </xf>
    <xf numFmtId="0" fontId="5" fillId="5" borderId="114" xfId="1" applyFont="1" applyFill="1" applyBorder="1" applyAlignment="1">
      <alignment horizontal="left" vertical="center" shrinkToFit="1"/>
    </xf>
    <xf numFmtId="0" fontId="5" fillId="5" borderId="115" xfId="1" applyFont="1" applyFill="1" applyBorder="1" applyAlignment="1">
      <alignment horizontal="left" vertical="center" shrinkToFit="1"/>
    </xf>
    <xf numFmtId="0" fontId="5" fillId="5" borderId="213" xfId="1" applyFont="1" applyFill="1" applyBorder="1" applyAlignment="1">
      <alignment horizontal="left" vertical="center" shrinkToFit="1"/>
    </xf>
    <xf numFmtId="0" fontId="5" fillId="5" borderId="212" xfId="1" applyFont="1" applyFill="1" applyBorder="1" applyAlignment="1">
      <alignment horizontal="left" vertical="center" shrinkToFit="1"/>
    </xf>
    <xf numFmtId="0" fontId="5" fillId="5" borderId="211" xfId="1" applyFont="1" applyFill="1" applyBorder="1" applyAlignment="1">
      <alignment horizontal="left" vertical="center" shrinkToFit="1"/>
    </xf>
    <xf numFmtId="0" fontId="5" fillId="5" borderId="209" xfId="1" applyFont="1" applyFill="1" applyBorder="1" applyAlignment="1">
      <alignment horizontal="left" vertical="center" shrinkToFit="1"/>
    </xf>
    <xf numFmtId="0" fontId="5" fillId="5" borderId="208" xfId="1" applyFont="1" applyFill="1" applyBorder="1" applyAlignment="1">
      <alignment horizontal="left" vertical="center" shrinkToFit="1"/>
    </xf>
    <xf numFmtId="0" fontId="5" fillId="5" borderId="8" xfId="5" applyFont="1" applyFill="1" applyBorder="1" applyAlignment="1">
      <alignment horizontal="left" vertical="center" shrinkToFit="1"/>
    </xf>
    <xf numFmtId="0" fontId="5" fillId="5" borderId="15" xfId="5" applyFont="1" applyFill="1" applyBorder="1" applyAlignment="1">
      <alignment horizontal="left" vertical="center" shrinkToFit="1"/>
    </xf>
    <xf numFmtId="0" fontId="5" fillId="5" borderId="31" xfId="5" applyFont="1" applyFill="1" applyBorder="1" applyAlignment="1">
      <alignment horizontal="left" vertical="center" shrinkToFit="1"/>
    </xf>
    <xf numFmtId="0" fontId="5" fillId="5" borderId="29" xfId="5" applyFont="1" applyFill="1" applyBorder="1" applyAlignment="1">
      <alignment horizontal="left" vertical="center" shrinkToFit="1"/>
    </xf>
    <xf numFmtId="0" fontId="5" fillId="5" borderId="0" xfId="5" applyFont="1" applyFill="1" applyAlignment="1">
      <alignment horizontal="left" vertical="center" shrinkToFit="1"/>
    </xf>
    <xf numFmtId="0" fontId="5" fillId="5" borderId="5" xfId="5" applyFont="1" applyFill="1" applyBorder="1" applyAlignment="1">
      <alignment horizontal="left" vertical="center" shrinkToFit="1"/>
    </xf>
    <xf numFmtId="0" fontId="5" fillId="5" borderId="2" xfId="5" applyFont="1" applyFill="1" applyBorder="1" applyAlignment="1">
      <alignment horizontal="left" vertical="center" shrinkToFit="1"/>
    </xf>
    <xf numFmtId="0" fontId="5" fillId="5" borderId="1" xfId="5" applyFont="1" applyFill="1" applyBorder="1" applyAlignment="1">
      <alignment horizontal="left" vertical="center" shrinkToFit="1"/>
    </xf>
    <xf numFmtId="0" fontId="5" fillId="5" borderId="6" xfId="5" applyFont="1" applyFill="1" applyBorder="1" applyAlignment="1">
      <alignment horizontal="left" vertical="center" shrinkToFit="1"/>
    </xf>
    <xf numFmtId="0" fontId="5" fillId="5" borderId="29" xfId="1" applyFont="1" applyFill="1" applyBorder="1" applyAlignment="1">
      <alignment horizontal="left" vertical="center" shrinkToFit="1"/>
    </xf>
    <xf numFmtId="0" fontId="5" fillId="5" borderId="0" xfId="1" applyFont="1" applyFill="1" applyAlignment="1">
      <alignment horizontal="left" vertical="center" shrinkToFit="1"/>
    </xf>
    <xf numFmtId="0" fontId="5" fillId="5" borderId="5" xfId="1" applyFont="1" applyFill="1" applyBorder="1" applyAlignment="1">
      <alignment horizontal="left" vertical="center" shrinkToFit="1"/>
    </xf>
    <xf numFmtId="0" fontId="5" fillId="5" borderId="2" xfId="1" applyFont="1" applyFill="1" applyBorder="1" applyAlignment="1">
      <alignment horizontal="left" vertical="center" shrinkToFit="1"/>
    </xf>
    <xf numFmtId="0" fontId="5" fillId="5" borderId="1" xfId="1" applyFont="1" applyFill="1" applyBorder="1" applyAlignment="1">
      <alignment horizontal="left" vertical="center" shrinkToFit="1"/>
    </xf>
    <xf numFmtId="0" fontId="5" fillId="5" borderId="6" xfId="1" applyFont="1" applyFill="1" applyBorder="1" applyAlignment="1">
      <alignment horizontal="left" vertical="center" shrinkToFit="1"/>
    </xf>
    <xf numFmtId="0" fontId="13" fillId="3" borderId="14" xfId="5" applyFont="1" applyFill="1" applyBorder="1" applyAlignment="1">
      <alignment horizontal="left" vertical="center" shrinkToFit="1"/>
    </xf>
    <xf numFmtId="0" fontId="18" fillId="5" borderId="8" xfId="5" applyFont="1" applyFill="1" applyBorder="1" applyAlignment="1">
      <alignment horizontal="left" vertical="center" shrinkToFit="1"/>
    </xf>
    <xf numFmtId="0" fontId="18" fillId="5" borderId="15" xfId="5" applyFont="1" applyFill="1" applyBorder="1" applyAlignment="1">
      <alignment horizontal="left" vertical="center" shrinkToFit="1"/>
    </xf>
    <xf numFmtId="0" fontId="18" fillId="5" borderId="31" xfId="5" applyFont="1" applyFill="1" applyBorder="1" applyAlignment="1">
      <alignment horizontal="left" vertical="center" shrinkToFit="1"/>
    </xf>
    <xf numFmtId="0" fontId="18" fillId="5" borderId="4" xfId="5" applyFont="1" applyFill="1" applyBorder="1" applyAlignment="1">
      <alignment vertical="center" shrinkToFit="1"/>
    </xf>
    <xf numFmtId="0" fontId="18" fillId="5" borderId="3" xfId="5" applyFont="1" applyFill="1" applyBorder="1" applyAlignment="1">
      <alignment vertical="center" shrinkToFit="1"/>
    </xf>
    <xf numFmtId="0" fontId="18" fillId="5" borderId="13" xfId="5" applyFont="1" applyFill="1" applyBorder="1" applyAlignment="1">
      <alignment vertical="center" shrinkToFit="1"/>
    </xf>
    <xf numFmtId="0" fontId="5" fillId="5" borderId="27" xfId="5" applyFont="1" applyFill="1" applyBorder="1" applyAlignment="1">
      <alignment horizontal="center" vertical="center" textRotation="255" shrinkToFit="1"/>
    </xf>
    <xf numFmtId="0" fontId="5" fillId="5" borderId="63" xfId="5" applyFont="1" applyFill="1" applyBorder="1" applyAlignment="1">
      <alignment horizontal="center" vertical="center" textRotation="255" shrinkToFit="1"/>
    </xf>
    <xf numFmtId="0" fontId="5" fillId="5" borderId="39" xfId="3" applyFont="1" applyFill="1" applyBorder="1" applyAlignment="1">
      <alignment horizontal="left" vertical="center" shrinkToFit="1"/>
    </xf>
    <xf numFmtId="0" fontId="5" fillId="5" borderId="33" xfId="3" applyFont="1" applyFill="1" applyBorder="1" applyAlignment="1">
      <alignment horizontal="left" vertical="center" shrinkToFit="1"/>
    </xf>
    <xf numFmtId="0" fontId="5" fillId="5" borderId="35" xfId="3" applyFont="1" applyFill="1" applyBorder="1" applyAlignment="1">
      <alignment horizontal="left" vertical="center" shrinkToFit="1"/>
    </xf>
    <xf numFmtId="0" fontId="5" fillId="5" borderId="37" xfId="5" applyFont="1" applyFill="1" applyBorder="1" applyAlignment="1">
      <alignment horizontal="center" vertical="center" shrinkToFit="1"/>
    </xf>
    <xf numFmtId="0" fontId="5" fillId="5" borderId="36" xfId="5" applyFont="1" applyFill="1" applyBorder="1" applyAlignment="1">
      <alignment horizontal="center" vertical="center" shrinkToFit="1"/>
    </xf>
    <xf numFmtId="0" fontId="5" fillId="5" borderId="38" xfId="5" applyFont="1" applyFill="1" applyBorder="1" applyAlignment="1">
      <alignment horizontal="center" vertical="center" shrinkToFit="1"/>
    </xf>
    <xf numFmtId="0" fontId="5" fillId="5" borderId="37" xfId="1" applyFont="1" applyFill="1" applyBorder="1" applyAlignment="1">
      <alignment horizontal="center" vertical="center" shrinkToFit="1"/>
    </xf>
    <xf numFmtId="0" fontId="5" fillId="5" borderId="36" xfId="1" applyFont="1" applyFill="1" applyBorder="1" applyAlignment="1">
      <alignment horizontal="center" vertical="center" shrinkToFit="1"/>
    </xf>
    <xf numFmtId="0" fontId="5" fillId="5" borderId="38" xfId="1" applyFont="1" applyFill="1" applyBorder="1" applyAlignment="1">
      <alignment horizontal="center" vertical="center" shrinkToFit="1"/>
    </xf>
    <xf numFmtId="0" fontId="5" fillId="5" borderId="34" xfId="5" applyFont="1" applyFill="1" applyBorder="1" applyAlignment="1">
      <alignment horizontal="left" vertical="center" shrinkToFit="1"/>
    </xf>
    <xf numFmtId="0" fontId="5" fillId="5" borderId="33" xfId="5" applyFont="1" applyFill="1" applyBorder="1" applyAlignment="1">
      <alignment horizontal="left" vertical="center" shrinkToFit="1"/>
    </xf>
    <xf numFmtId="0" fontId="5" fillId="5" borderId="35" xfId="5" applyFont="1" applyFill="1" applyBorder="1" applyAlignment="1">
      <alignment horizontal="left" vertical="center" shrinkToFit="1"/>
    </xf>
    <xf numFmtId="0" fontId="19" fillId="5" borderId="0" xfId="5" applyFont="1" applyFill="1" applyAlignment="1">
      <alignment horizontal="center" vertical="center"/>
    </xf>
    <xf numFmtId="0" fontId="5" fillId="5" borderId="46" xfId="5" applyFont="1" applyFill="1" applyBorder="1" applyAlignment="1">
      <alignment horizontal="center" vertical="center" shrinkToFit="1"/>
    </xf>
    <xf numFmtId="0" fontId="5" fillId="5" borderId="25" xfId="5" applyFont="1" applyFill="1" applyBorder="1" applyAlignment="1">
      <alignment horizontal="center" vertical="center" shrinkToFit="1"/>
    </xf>
    <xf numFmtId="0" fontId="5" fillId="5" borderId="45" xfId="5" applyFont="1" applyFill="1" applyBorder="1" applyAlignment="1">
      <alignment horizontal="center" vertical="center" shrinkToFit="1"/>
    </xf>
    <xf numFmtId="0" fontId="5" fillId="5" borderId="42" xfId="5" applyFont="1" applyFill="1" applyBorder="1" applyAlignment="1">
      <alignment horizontal="center" vertical="center" shrinkToFit="1"/>
    </xf>
    <xf numFmtId="0" fontId="5" fillId="5" borderId="41" xfId="5" applyFont="1" applyFill="1" applyBorder="1" applyAlignment="1">
      <alignment horizontal="center" vertical="center" shrinkToFit="1"/>
    </xf>
    <xf numFmtId="0" fontId="5" fillId="5" borderId="9" xfId="5" applyFont="1" applyFill="1" applyBorder="1" applyAlignment="1">
      <alignment horizontal="center" vertical="center" shrinkToFit="1"/>
    </xf>
    <xf numFmtId="0" fontId="5" fillId="5" borderId="44" xfId="5" applyFont="1" applyFill="1" applyBorder="1" applyAlignment="1">
      <alignment horizontal="center" vertical="center" shrinkToFit="1"/>
    </xf>
    <xf numFmtId="0" fontId="5" fillId="5" borderId="12" xfId="5" applyFont="1" applyFill="1" applyBorder="1" applyAlignment="1">
      <alignment horizontal="center" vertical="center" shrinkToFit="1"/>
    </xf>
    <xf numFmtId="0" fontId="5" fillId="5" borderId="44" xfId="5" applyFont="1" applyFill="1" applyBorder="1" applyAlignment="1">
      <alignment horizontal="center" vertical="center" wrapText="1" shrinkToFit="1"/>
    </xf>
    <xf numFmtId="0" fontId="5" fillId="5" borderId="25" xfId="1" applyFont="1" applyFill="1" applyBorder="1" applyAlignment="1">
      <alignment horizontal="center" vertical="center" shrinkToFit="1"/>
    </xf>
    <xf numFmtId="0" fontId="5" fillId="5" borderId="45" xfId="1" applyFont="1" applyFill="1" applyBorder="1" applyAlignment="1">
      <alignment horizontal="center" vertical="center" shrinkToFit="1"/>
    </xf>
    <xf numFmtId="0" fontId="5" fillId="5" borderId="12" xfId="1" applyFont="1" applyFill="1" applyBorder="1" applyAlignment="1">
      <alignment horizontal="center" vertical="center" shrinkToFit="1"/>
    </xf>
    <xf numFmtId="0" fontId="5" fillId="5" borderId="41" xfId="1" applyFont="1" applyFill="1" applyBorder="1" applyAlignment="1">
      <alignment horizontal="center" vertical="center" shrinkToFit="1"/>
    </xf>
    <xf numFmtId="0" fontId="5" fillId="5" borderId="9" xfId="1" applyFont="1" applyFill="1" applyBorder="1" applyAlignment="1">
      <alignment horizontal="center" vertical="center" shrinkToFit="1"/>
    </xf>
    <xf numFmtId="0" fontId="5" fillId="5" borderId="169" xfId="5" applyFont="1" applyFill="1" applyBorder="1" applyAlignment="1">
      <alignment horizontal="center" vertical="center" shrinkToFit="1"/>
    </xf>
    <xf numFmtId="0" fontId="5" fillId="5" borderId="170" xfId="5" applyFont="1" applyFill="1" applyBorder="1" applyAlignment="1">
      <alignment horizontal="center" vertical="center" shrinkToFit="1"/>
    </xf>
    <xf numFmtId="0" fontId="5" fillId="5" borderId="126" xfId="5" applyFont="1" applyFill="1" applyBorder="1" applyAlignment="1">
      <alignment horizontal="center" vertical="center" shrinkToFit="1"/>
    </xf>
    <xf numFmtId="0" fontId="5" fillId="5" borderId="125" xfId="5" applyFont="1" applyFill="1" applyBorder="1" applyAlignment="1">
      <alignment horizontal="center" vertical="center" shrinkToFit="1"/>
    </xf>
    <xf numFmtId="0" fontId="5" fillId="5" borderId="10" xfId="5" applyFont="1" applyFill="1" applyBorder="1" applyAlignment="1">
      <alignment horizontal="center" vertical="center" shrinkToFit="1"/>
    </xf>
    <xf numFmtId="0" fontId="5" fillId="5" borderId="11" xfId="5" applyFont="1" applyFill="1" applyBorder="1" applyAlignment="1">
      <alignment horizontal="center" vertical="center" shrinkToFit="1"/>
    </xf>
    <xf numFmtId="0" fontId="5" fillId="5" borderId="40" xfId="5" applyFont="1" applyFill="1" applyBorder="1" applyAlignment="1">
      <alignment horizontal="center" vertical="center" shrinkToFit="1"/>
    </xf>
    <xf numFmtId="0" fontId="5" fillId="5" borderId="34" xfId="5" applyFont="1" applyFill="1" applyBorder="1" applyAlignment="1">
      <alignment horizontal="left" vertical="center" wrapText="1"/>
    </xf>
    <xf numFmtId="0" fontId="5" fillId="5" borderId="33" xfId="1" applyFont="1" applyFill="1" applyBorder="1" applyAlignment="1">
      <alignment horizontal="left" vertical="center"/>
    </xf>
    <xf numFmtId="0" fontId="5" fillId="5" borderId="35" xfId="1" applyFont="1" applyFill="1" applyBorder="1" applyAlignment="1">
      <alignment horizontal="left" vertical="center"/>
    </xf>
    <xf numFmtId="0" fontId="5" fillId="5" borderId="34" xfId="5" applyFont="1" applyFill="1" applyBorder="1" applyAlignment="1">
      <alignment horizontal="center" vertical="center" shrinkToFit="1"/>
    </xf>
    <xf numFmtId="0" fontId="5" fillId="5" borderId="33" xfId="5" applyFont="1" applyFill="1" applyBorder="1" applyAlignment="1">
      <alignment horizontal="center" vertical="center" shrinkToFit="1"/>
    </xf>
    <xf numFmtId="0" fontId="5" fillId="5" borderId="32" xfId="5" applyFont="1" applyFill="1" applyBorder="1" applyAlignment="1">
      <alignment horizontal="center" vertical="center" shrinkToFit="1"/>
    </xf>
    <xf numFmtId="0" fontId="13" fillId="3" borderId="8" xfId="5" applyFont="1" applyFill="1" applyBorder="1" applyAlignment="1">
      <alignment horizontal="left" vertical="center" wrapText="1" shrinkToFit="1"/>
    </xf>
    <xf numFmtId="0" fontId="13" fillId="3" borderId="15" xfId="5" applyFont="1" applyFill="1" applyBorder="1" applyAlignment="1">
      <alignment horizontal="left" vertical="center" shrinkToFit="1"/>
    </xf>
    <xf numFmtId="0" fontId="13" fillId="3" borderId="31" xfId="5" applyFont="1" applyFill="1" applyBorder="1" applyAlignment="1">
      <alignment horizontal="left" vertical="center" shrinkToFit="1"/>
    </xf>
    <xf numFmtId="0" fontId="13" fillId="3" borderId="29" xfId="5" applyFont="1" applyFill="1" applyBorder="1" applyAlignment="1">
      <alignment horizontal="left" vertical="center" shrinkToFit="1"/>
    </xf>
    <xf numFmtId="0" fontId="13" fillId="3" borderId="0" xfId="5" applyFont="1" applyFill="1" applyAlignment="1">
      <alignment horizontal="left" vertical="center" shrinkToFit="1"/>
    </xf>
    <xf numFmtId="0" fontId="13" fillId="3" borderId="5" xfId="5" applyFont="1" applyFill="1" applyBorder="1" applyAlignment="1">
      <alignment horizontal="left" vertical="center" shrinkToFit="1"/>
    </xf>
    <xf numFmtId="0" fontId="13" fillId="3" borderId="29" xfId="1" applyFont="1" applyFill="1" applyBorder="1" applyAlignment="1">
      <alignment horizontal="left" vertical="center" shrinkToFit="1"/>
    </xf>
    <xf numFmtId="0" fontId="13" fillId="3" borderId="0" xfId="1" applyFont="1" applyFill="1" applyAlignment="1">
      <alignment horizontal="left" vertical="center" shrinkToFit="1"/>
    </xf>
    <xf numFmtId="0" fontId="13" fillId="3" borderId="5" xfId="1" applyFont="1" applyFill="1" applyBorder="1" applyAlignment="1">
      <alignment horizontal="left" vertical="center" shrinkToFit="1"/>
    </xf>
    <xf numFmtId="0" fontId="13" fillId="3" borderId="2" xfId="1" applyFont="1" applyFill="1" applyBorder="1" applyAlignment="1">
      <alignment horizontal="left" vertical="center" shrinkToFit="1"/>
    </xf>
    <xf numFmtId="0" fontId="13" fillId="3" borderId="1" xfId="1" applyFont="1" applyFill="1" applyBorder="1" applyAlignment="1">
      <alignment horizontal="left" vertical="center" shrinkToFit="1"/>
    </xf>
    <xf numFmtId="0" fontId="13" fillId="3" borderId="6" xfId="1" applyFont="1" applyFill="1" applyBorder="1" applyAlignment="1">
      <alignment horizontal="left" vertical="center" shrinkToFit="1"/>
    </xf>
    <xf numFmtId="0" fontId="13" fillId="3" borderId="4" xfId="5" applyFont="1" applyFill="1" applyBorder="1" applyAlignment="1">
      <alignment vertical="center" shrinkToFit="1"/>
    </xf>
    <xf numFmtId="0" fontId="13" fillId="3" borderId="3" xfId="5" applyFont="1" applyFill="1" applyBorder="1" applyAlignment="1">
      <alignment vertical="center" shrinkToFit="1"/>
    </xf>
    <xf numFmtId="0" fontId="13" fillId="3" borderId="13" xfId="5" applyFont="1" applyFill="1" applyBorder="1" applyAlignment="1">
      <alignment vertical="center" shrinkToFit="1"/>
    </xf>
    <xf numFmtId="0" fontId="13" fillId="0" borderId="4" xfId="5" applyFont="1" applyBorder="1" applyAlignment="1">
      <alignment vertical="center" shrinkToFit="1"/>
    </xf>
    <xf numFmtId="0" fontId="13" fillId="0" borderId="3" xfId="5" applyFont="1" applyBorder="1" applyAlignment="1">
      <alignment vertical="center" shrinkToFit="1"/>
    </xf>
    <xf numFmtId="0" fontId="13" fillId="0" borderId="26" xfId="5" applyFont="1" applyBorder="1" applyAlignment="1">
      <alignment vertical="center" shrinkToFit="1"/>
    </xf>
    <xf numFmtId="0" fontId="5" fillId="5" borderId="4" xfId="5" applyFont="1" applyFill="1" applyBorder="1" applyAlignment="1">
      <alignment vertical="center" shrinkToFit="1"/>
    </xf>
    <xf numFmtId="0" fontId="5" fillId="5" borderId="3" xfId="5" applyFont="1" applyFill="1" applyBorder="1" applyAlignment="1">
      <alignment vertical="center" shrinkToFit="1"/>
    </xf>
    <xf numFmtId="0" fontId="5" fillId="5" borderId="26" xfId="5" applyFont="1" applyFill="1" applyBorder="1" applyAlignment="1">
      <alignment vertical="center" shrinkToFit="1"/>
    </xf>
    <xf numFmtId="0" fontId="13" fillId="3" borderId="4" xfId="5" applyFont="1" applyFill="1" applyBorder="1" applyAlignment="1">
      <alignment horizontal="center" vertical="center" wrapText="1" shrinkToFit="1"/>
    </xf>
    <xf numFmtId="0" fontId="13" fillId="3" borderId="3" xfId="5" applyFont="1" applyFill="1" applyBorder="1" applyAlignment="1">
      <alignment horizontal="center" vertical="center" wrapText="1" shrinkToFit="1"/>
    </xf>
    <xf numFmtId="0" fontId="13" fillId="3" borderId="13" xfId="5" applyFont="1" applyFill="1" applyBorder="1" applyAlignment="1">
      <alignment horizontal="center" vertical="center" wrapText="1" shrinkToFit="1"/>
    </xf>
    <xf numFmtId="0" fontId="18" fillId="5" borderId="6" xfId="5" applyFont="1" applyFill="1" applyBorder="1" applyAlignment="1">
      <alignment horizontal="left" vertical="center" shrinkToFit="1"/>
    </xf>
    <xf numFmtId="0" fontId="18" fillId="5" borderId="23" xfId="5" applyFont="1" applyFill="1" applyBorder="1" applyAlignment="1">
      <alignment horizontal="left" vertical="center" shrinkToFit="1"/>
    </xf>
    <xf numFmtId="0" fontId="5" fillId="0" borderId="4" xfId="5" applyFont="1" applyFill="1" applyBorder="1" applyAlignment="1">
      <alignment horizontal="left" vertical="center" shrinkToFit="1"/>
    </xf>
    <xf numFmtId="0" fontId="5" fillId="0" borderId="3" xfId="5" applyFont="1" applyFill="1" applyBorder="1" applyAlignment="1">
      <alignment horizontal="left" vertical="center" shrinkToFit="1"/>
    </xf>
    <xf numFmtId="0" fontId="5" fillId="0" borderId="13" xfId="5" applyFont="1" applyFill="1" applyBorder="1" applyAlignment="1">
      <alignment horizontal="left" vertical="center" shrinkToFit="1"/>
    </xf>
    <xf numFmtId="0" fontId="5" fillId="0" borderId="4" xfId="5" applyFont="1" applyFill="1" applyBorder="1" applyAlignment="1">
      <alignment horizontal="center" vertical="center" shrinkToFit="1"/>
    </xf>
    <xf numFmtId="0" fontId="5" fillId="0" borderId="3" xfId="5" applyFont="1" applyFill="1" applyBorder="1" applyAlignment="1">
      <alignment horizontal="center" vertical="center" shrinkToFit="1"/>
    </xf>
    <xf numFmtId="0" fontId="5" fillId="0" borderId="13" xfId="5" applyFont="1" applyFill="1" applyBorder="1" applyAlignment="1">
      <alignment horizontal="center" vertical="center" shrinkToFit="1"/>
    </xf>
    <xf numFmtId="0" fontId="5" fillId="0" borderId="26" xfId="5" applyFont="1" applyFill="1" applyBorder="1" applyAlignment="1">
      <alignment horizontal="left" vertical="center" shrinkToFit="1"/>
    </xf>
    <xf numFmtId="0" fontId="1" fillId="0" borderId="3" xfId="5" applyFont="1" applyFill="1" applyBorder="1" applyAlignment="1">
      <alignment horizontal="left" vertical="center" shrinkToFit="1"/>
    </xf>
    <xf numFmtId="0" fontId="1" fillId="0" borderId="13" xfId="5" applyFont="1" applyFill="1" applyBorder="1" applyAlignment="1">
      <alignment horizontal="left" vertical="center" shrinkToFit="1"/>
    </xf>
    <xf numFmtId="0" fontId="1" fillId="0" borderId="4" xfId="5" applyFont="1" applyFill="1" applyBorder="1" applyAlignment="1">
      <alignment horizontal="center" vertical="center" shrinkToFit="1"/>
    </xf>
    <xf numFmtId="0" fontId="1" fillId="0" borderId="3" xfId="5" applyFont="1" applyFill="1" applyBorder="1" applyAlignment="1">
      <alignment horizontal="center" vertical="center" shrinkToFit="1"/>
    </xf>
    <xf numFmtId="0" fontId="1" fillId="0" borderId="13" xfId="5" applyFont="1" applyFill="1" applyBorder="1" applyAlignment="1">
      <alignment horizontal="center" vertical="center" shrinkToFit="1"/>
    </xf>
    <xf numFmtId="0" fontId="1" fillId="0" borderId="14" xfId="5" applyFont="1" applyFill="1" applyBorder="1" applyAlignment="1">
      <alignment horizontal="left" vertical="center" shrinkToFit="1"/>
    </xf>
    <xf numFmtId="0" fontId="1" fillId="0" borderId="28" xfId="5" applyFont="1" applyFill="1" applyBorder="1" applyAlignment="1">
      <alignment horizontal="left" vertical="center" shrinkToFit="1"/>
    </xf>
    <xf numFmtId="0" fontId="5" fillId="0" borderId="14" xfId="5" applyFont="1" applyFill="1" applyBorder="1" applyAlignment="1">
      <alignment horizontal="left" vertical="center" shrinkToFit="1"/>
    </xf>
    <xf numFmtId="0" fontId="5" fillId="0" borderId="28" xfId="5" applyFont="1" applyFill="1" applyBorder="1" applyAlignment="1">
      <alignment horizontal="left" vertical="center" shrinkToFit="1"/>
    </xf>
    <xf numFmtId="0" fontId="1" fillId="0" borderId="14" xfId="1" applyFont="1" applyFill="1" applyBorder="1" applyAlignment="1">
      <alignment horizontal="left" vertical="center" shrinkToFit="1"/>
    </xf>
    <xf numFmtId="0" fontId="1" fillId="0" borderId="28" xfId="1" applyFont="1" applyFill="1" applyBorder="1" applyAlignment="1">
      <alignment horizontal="left" vertical="center" shrinkToFit="1"/>
    </xf>
    <xf numFmtId="0" fontId="13" fillId="0" borderId="4" xfId="5" applyFont="1" applyFill="1" applyBorder="1" applyAlignment="1">
      <alignment horizontal="left" vertical="center" shrinkToFit="1"/>
    </xf>
    <xf numFmtId="0" fontId="13" fillId="0" borderId="3" xfId="5" applyFont="1" applyFill="1" applyBorder="1" applyAlignment="1">
      <alignment horizontal="left" vertical="center" shrinkToFit="1"/>
    </xf>
    <xf numFmtId="0" fontId="13" fillId="0" borderId="26" xfId="5" applyFont="1" applyFill="1" applyBorder="1" applyAlignment="1">
      <alignment horizontal="left" vertical="center" shrinkToFit="1"/>
    </xf>
    <xf numFmtId="0" fontId="1" fillId="0" borderId="3" xfId="1" applyFont="1" applyFill="1" applyBorder="1" applyAlignment="1">
      <alignment horizontal="left" vertical="center" shrinkToFit="1"/>
    </xf>
    <xf numFmtId="0" fontId="1" fillId="0" borderId="13" xfId="1" applyFont="1" applyFill="1" applyBorder="1" applyAlignment="1">
      <alignment horizontal="left" vertical="center" shrinkToFit="1"/>
    </xf>
    <xf numFmtId="0" fontId="5" fillId="3" borderId="4" xfId="5" applyFont="1" applyFill="1" applyBorder="1" applyAlignment="1">
      <alignment horizontal="left" vertical="center" wrapText="1" shrinkToFit="1"/>
    </xf>
    <xf numFmtId="0" fontId="5" fillId="3" borderId="3" xfId="5" applyFont="1" applyFill="1" applyBorder="1" applyAlignment="1">
      <alignment horizontal="left" vertical="center" wrapText="1" shrinkToFit="1"/>
    </xf>
    <xf numFmtId="0" fontId="5" fillId="3" borderId="13" xfId="5" applyFont="1" applyFill="1" applyBorder="1" applyAlignment="1">
      <alignment horizontal="left" vertical="center" wrapText="1" shrinkToFit="1"/>
    </xf>
    <xf numFmtId="0" fontId="1" fillId="0" borderId="4" xfId="5" applyFont="1" applyFill="1" applyBorder="1" applyAlignment="1">
      <alignment horizontal="left" vertical="center" shrinkToFit="1"/>
    </xf>
    <xf numFmtId="0" fontId="1" fillId="0" borderId="26" xfId="1" applyFont="1" applyFill="1" applyBorder="1" applyAlignment="1">
      <alignment horizontal="left" vertical="center" shrinkToFit="1"/>
    </xf>
    <xf numFmtId="0" fontId="5" fillId="0" borderId="2" xfId="5" applyFont="1" applyFill="1" applyBorder="1" applyAlignment="1">
      <alignment horizontal="center" vertical="center" shrinkToFit="1"/>
    </xf>
    <xf numFmtId="0" fontId="5" fillId="0" borderId="1" xfId="5" applyFont="1" applyFill="1" applyBorder="1" applyAlignment="1">
      <alignment horizontal="center" vertical="center" shrinkToFit="1"/>
    </xf>
    <xf numFmtId="0" fontId="5" fillId="0" borderId="6" xfId="5" applyFont="1" applyFill="1" applyBorder="1" applyAlignment="1">
      <alignment horizontal="center" vertical="center" shrinkToFit="1"/>
    </xf>
    <xf numFmtId="0" fontId="42" fillId="0" borderId="0" xfId="1" applyFont="1" applyFill="1" applyAlignment="1">
      <alignment horizontal="left" vertical="top" wrapText="1"/>
    </xf>
    <xf numFmtId="0" fontId="42" fillId="0" borderId="0" xfId="1" applyFont="1" applyFill="1" applyAlignment="1">
      <alignment vertical="center" wrapText="1"/>
    </xf>
    <xf numFmtId="0" fontId="42" fillId="0" borderId="0" xfId="1" applyFont="1" applyFill="1" applyAlignment="1">
      <alignment vertical="center"/>
    </xf>
    <xf numFmtId="0" fontId="42" fillId="0" borderId="0" xfId="1" applyFont="1" applyFill="1" applyAlignment="1">
      <alignment horizontal="left" vertical="top"/>
    </xf>
    <xf numFmtId="0" fontId="42" fillId="0" borderId="0" xfId="1" applyFont="1" applyFill="1" applyAlignment="1">
      <alignment horizontal="left" vertical="center" wrapText="1"/>
    </xf>
    <xf numFmtId="0" fontId="1" fillId="0" borderId="4" xfId="5" applyFont="1" applyFill="1" applyBorder="1" applyAlignment="1">
      <alignment horizontal="center" vertical="center" wrapText="1" shrinkToFit="1"/>
    </xf>
    <xf numFmtId="0" fontId="1" fillId="0" borderId="3" xfId="5" applyFont="1" applyFill="1" applyBorder="1" applyAlignment="1">
      <alignment horizontal="center" vertical="center" wrapText="1" shrinkToFit="1"/>
    </xf>
    <xf numFmtId="0" fontId="1" fillId="0" borderId="13" xfId="5" applyFont="1" applyFill="1" applyBorder="1" applyAlignment="1">
      <alignment horizontal="center" vertical="center" wrapText="1" shrinkToFit="1"/>
    </xf>
    <xf numFmtId="0" fontId="5" fillId="0" borderId="26" xfId="5" applyFont="1" applyFill="1" applyBorder="1" applyAlignment="1">
      <alignment horizontal="center" vertical="center" shrinkToFit="1"/>
    </xf>
    <xf numFmtId="0" fontId="5" fillId="0" borderId="4" xfId="5" applyFont="1" applyFill="1" applyBorder="1" applyAlignment="1">
      <alignment horizontal="center" vertical="center" wrapText="1" shrinkToFit="1"/>
    </xf>
    <xf numFmtId="0" fontId="5" fillId="0" borderId="3" xfId="5" applyFont="1" applyFill="1" applyBorder="1" applyAlignment="1">
      <alignment horizontal="center" vertical="center" wrapText="1" shrinkToFit="1"/>
    </xf>
    <xf numFmtId="0" fontId="5" fillId="0" borderId="13" xfId="5" applyFont="1" applyFill="1" applyBorder="1" applyAlignment="1">
      <alignment horizontal="center" vertical="center" wrapText="1" shrinkToFit="1"/>
    </xf>
    <xf numFmtId="0" fontId="1" fillId="0" borderId="44" xfId="5" applyFont="1" applyFill="1" applyBorder="1" applyAlignment="1">
      <alignment horizontal="left" vertical="center" wrapText="1" shrinkToFit="1"/>
    </xf>
    <xf numFmtId="0" fontId="1" fillId="0" borderId="25" xfId="5" applyFont="1" applyFill="1" applyBorder="1" applyAlignment="1">
      <alignment horizontal="left" vertical="center" wrapText="1" shrinkToFit="1"/>
    </xf>
    <xf numFmtId="0" fontId="1" fillId="0" borderId="45" xfId="5" applyFont="1" applyFill="1" applyBorder="1" applyAlignment="1">
      <alignment horizontal="left" vertical="center" wrapText="1" shrinkToFit="1"/>
    </xf>
    <xf numFmtId="0" fontId="1" fillId="0" borderId="29" xfId="5" applyFont="1" applyFill="1" applyBorder="1" applyAlignment="1">
      <alignment horizontal="left" vertical="center" wrapText="1" shrinkToFit="1"/>
    </xf>
    <xf numFmtId="0" fontId="1" fillId="0" borderId="0" xfId="5" applyFont="1" applyFill="1" applyBorder="1" applyAlignment="1">
      <alignment horizontal="left" vertical="center" wrapText="1" shrinkToFit="1"/>
    </xf>
    <xf numFmtId="0" fontId="1" fillId="0" borderId="5" xfId="5" applyFont="1" applyFill="1" applyBorder="1" applyAlignment="1">
      <alignment horizontal="left" vertical="center" wrapText="1" shrinkToFit="1"/>
    </xf>
    <xf numFmtId="0" fontId="1" fillId="0" borderId="19" xfId="5" applyFont="1" applyFill="1" applyBorder="1" applyAlignment="1">
      <alignment horizontal="left" vertical="center" wrapText="1" shrinkToFit="1"/>
    </xf>
    <xf numFmtId="0" fontId="1" fillId="0" borderId="20" xfId="5" applyFont="1" applyFill="1" applyBorder="1" applyAlignment="1">
      <alignment horizontal="left" vertical="center" wrapText="1" shrinkToFit="1"/>
    </xf>
    <xf numFmtId="0" fontId="1" fillId="0" borderId="17" xfId="5" applyFont="1" applyFill="1" applyBorder="1" applyAlignment="1">
      <alignment horizontal="left" vertical="center" wrapText="1" shrinkToFit="1"/>
    </xf>
    <xf numFmtId="0" fontId="1" fillId="0" borderId="4" xfId="5" applyFont="1" applyFill="1" applyBorder="1" applyAlignment="1">
      <alignment horizontal="left" vertical="center" wrapText="1" shrinkToFit="1"/>
    </xf>
    <xf numFmtId="0" fontId="5" fillId="0" borderId="23" xfId="5" applyFont="1" applyFill="1" applyBorder="1" applyAlignment="1">
      <alignment horizontal="left" vertical="center" shrinkToFit="1"/>
    </xf>
    <xf numFmtId="0" fontId="5" fillId="0" borderId="30" xfId="5" applyFont="1" applyFill="1" applyBorder="1" applyAlignment="1">
      <alignment horizontal="left" vertical="center" shrinkToFit="1"/>
    </xf>
    <xf numFmtId="0" fontId="5" fillId="0" borderId="69" xfId="5" applyFont="1" applyFill="1" applyBorder="1" applyAlignment="1">
      <alignment horizontal="center" vertical="center" textRotation="255" shrinkToFit="1"/>
    </xf>
    <xf numFmtId="0" fontId="5" fillId="0" borderId="27" xfId="5" applyFont="1" applyFill="1" applyBorder="1" applyAlignment="1">
      <alignment horizontal="center" vertical="center" textRotation="255" shrinkToFit="1"/>
    </xf>
    <xf numFmtId="0" fontId="5" fillId="0" borderId="53" xfId="5" applyFont="1" applyFill="1" applyBorder="1" applyAlignment="1">
      <alignment horizontal="center" vertical="center" textRotation="255" shrinkToFit="1"/>
    </xf>
    <xf numFmtId="0" fontId="1" fillId="0" borderId="44" xfId="5" applyFont="1" applyFill="1" applyBorder="1" applyAlignment="1">
      <alignment horizontal="left" vertical="center" shrinkToFit="1"/>
    </xf>
    <xf numFmtId="0" fontId="1" fillId="0" borderId="25" xfId="5" applyFont="1" applyFill="1" applyBorder="1" applyAlignment="1">
      <alignment horizontal="left" vertical="center" shrinkToFit="1"/>
    </xf>
    <xf numFmtId="0" fontId="1" fillId="0" borderId="45" xfId="5" applyFont="1" applyFill="1" applyBorder="1" applyAlignment="1">
      <alignment horizontal="left" vertical="center" shrinkToFit="1"/>
    </xf>
    <xf numFmtId="0" fontId="1" fillId="0" borderId="29" xfId="5" applyFont="1" applyFill="1" applyBorder="1" applyAlignment="1">
      <alignment horizontal="left" vertical="center" shrinkToFit="1"/>
    </xf>
    <xf numFmtId="0" fontId="1" fillId="0" borderId="0" xfId="5" applyFont="1" applyFill="1" applyBorder="1" applyAlignment="1">
      <alignment horizontal="left" vertical="center" shrinkToFit="1"/>
    </xf>
    <xf numFmtId="0" fontId="1" fillId="0" borderId="5" xfId="5" applyFont="1" applyFill="1" applyBorder="1" applyAlignment="1">
      <alignment horizontal="left" vertical="center" shrinkToFit="1"/>
    </xf>
    <xf numFmtId="0" fontId="1" fillId="0" borderId="19" xfId="5" applyFont="1" applyFill="1" applyBorder="1" applyAlignment="1">
      <alignment horizontal="left" vertical="center" shrinkToFit="1"/>
    </xf>
    <xf numFmtId="0" fontId="1" fillId="0" borderId="20" xfId="5" applyFont="1" applyFill="1" applyBorder="1" applyAlignment="1">
      <alignment horizontal="left" vertical="center" shrinkToFit="1"/>
    </xf>
    <xf numFmtId="0" fontId="1" fillId="0" borderId="17" xfId="5" applyFont="1" applyFill="1" applyBorder="1" applyAlignment="1">
      <alignment horizontal="left" vertical="center" shrinkToFit="1"/>
    </xf>
    <xf numFmtId="0" fontId="1" fillId="0" borderId="185" xfId="5" applyFont="1" applyFill="1" applyBorder="1" applyAlignment="1">
      <alignment horizontal="left" vertical="center" shrinkToFit="1"/>
    </xf>
    <xf numFmtId="0" fontId="1" fillId="0" borderId="186" xfId="5" applyFont="1" applyFill="1" applyBorder="1" applyAlignment="1">
      <alignment horizontal="left" vertical="center" shrinkToFit="1"/>
    </xf>
    <xf numFmtId="0" fontId="1" fillId="0" borderId="187" xfId="5" applyFont="1" applyFill="1" applyBorder="1" applyAlignment="1">
      <alignment horizontal="left" vertical="center" shrinkToFit="1"/>
    </xf>
    <xf numFmtId="0" fontId="1" fillId="0" borderId="113" xfId="5" applyFont="1" applyFill="1" applyBorder="1" applyAlignment="1">
      <alignment horizontal="left" vertical="center" shrinkToFit="1"/>
    </xf>
    <xf numFmtId="0" fontId="1" fillId="0" borderId="114" xfId="5" applyFont="1" applyFill="1" applyBorder="1" applyAlignment="1">
      <alignment horizontal="left" vertical="center" shrinkToFit="1"/>
    </xf>
    <xf numFmtId="0" fontId="1" fillId="0" borderId="115" xfId="5" applyFont="1" applyFill="1" applyBorder="1" applyAlignment="1">
      <alignment horizontal="left" vertical="center" shrinkToFit="1"/>
    </xf>
    <xf numFmtId="0" fontId="1" fillId="0" borderId="188" xfId="5" applyFont="1" applyFill="1" applyBorder="1" applyAlignment="1">
      <alignment horizontal="left" vertical="center" shrinkToFit="1"/>
    </xf>
    <xf numFmtId="0" fontId="1" fillId="0" borderId="189" xfId="5" applyFont="1" applyFill="1" applyBorder="1" applyAlignment="1">
      <alignment horizontal="left" vertical="center" shrinkToFit="1"/>
    </xf>
    <xf numFmtId="0" fontId="1" fillId="0" borderId="190" xfId="5" applyFont="1" applyFill="1" applyBorder="1" applyAlignment="1">
      <alignment horizontal="left" vertical="center" shrinkToFit="1"/>
    </xf>
    <xf numFmtId="0" fontId="5" fillId="0" borderId="34" xfId="5" applyFont="1" applyFill="1" applyBorder="1" applyAlignment="1">
      <alignment horizontal="center" vertical="center" shrinkToFit="1"/>
    </xf>
    <xf numFmtId="0" fontId="5" fillId="0" borderId="33" xfId="5" applyFont="1" applyFill="1" applyBorder="1" applyAlignment="1">
      <alignment horizontal="center" vertical="center" shrinkToFit="1"/>
    </xf>
    <xf numFmtId="0" fontId="5" fillId="0" borderId="32" xfId="5" applyFont="1" applyFill="1" applyBorder="1" applyAlignment="1">
      <alignment horizontal="center" vertical="center" shrinkToFit="1"/>
    </xf>
    <xf numFmtId="0" fontId="1" fillId="0" borderId="23" xfId="5" applyFont="1" applyFill="1" applyBorder="1" applyAlignment="1">
      <alignment horizontal="left" vertical="center" shrinkToFit="1"/>
    </xf>
    <xf numFmtId="0" fontId="1" fillId="0" borderId="30" xfId="5" applyFont="1" applyFill="1" applyBorder="1" applyAlignment="1">
      <alignment horizontal="left" vertical="center" shrinkToFit="1"/>
    </xf>
    <xf numFmtId="0" fontId="1" fillId="0" borderId="4" xfId="5" applyFont="1" applyFill="1" applyBorder="1" applyAlignment="1">
      <alignment vertical="center" shrinkToFit="1"/>
    </xf>
    <xf numFmtId="0" fontId="1" fillId="0" borderId="3" xfId="5" applyFont="1" applyFill="1" applyBorder="1" applyAlignment="1">
      <alignment vertical="center" shrinkToFit="1"/>
    </xf>
    <xf numFmtId="0" fontId="1" fillId="0" borderId="13" xfId="5" applyFont="1" applyFill="1" applyBorder="1" applyAlignment="1">
      <alignment vertical="center" shrinkToFit="1"/>
    </xf>
    <xf numFmtId="0" fontId="1" fillId="0" borderId="2" xfId="5" applyFont="1" applyFill="1" applyBorder="1" applyAlignment="1">
      <alignment horizontal="center" vertical="center" shrinkToFit="1"/>
    </xf>
    <xf numFmtId="0" fontId="1" fillId="0" borderId="1" xfId="5" applyFont="1" applyFill="1" applyBorder="1" applyAlignment="1">
      <alignment horizontal="center" vertical="center" shrinkToFit="1"/>
    </xf>
    <xf numFmtId="0" fontId="1" fillId="0" borderId="6" xfId="5" applyFont="1" applyFill="1" applyBorder="1" applyAlignment="1">
      <alignment horizontal="center" vertical="center" shrinkToFit="1"/>
    </xf>
    <xf numFmtId="0" fontId="5" fillId="0" borderId="46" xfId="5" applyFont="1" applyFill="1" applyBorder="1" applyAlignment="1">
      <alignment horizontal="center" vertical="center" shrinkToFit="1"/>
    </xf>
    <xf numFmtId="0" fontId="5" fillId="0" borderId="25" xfId="5" applyFont="1" applyFill="1" applyBorder="1" applyAlignment="1">
      <alignment horizontal="center" vertical="center" shrinkToFit="1"/>
    </xf>
    <xf numFmtId="0" fontId="5" fillId="0" borderId="45" xfId="5" applyFont="1" applyFill="1" applyBorder="1" applyAlignment="1">
      <alignment horizontal="center" vertical="center" shrinkToFit="1"/>
    </xf>
    <xf numFmtId="0" fontId="5" fillId="0" borderId="42" xfId="5" applyFont="1" applyFill="1" applyBorder="1" applyAlignment="1">
      <alignment horizontal="center" vertical="center" shrinkToFit="1"/>
    </xf>
    <xf numFmtId="0" fontId="5" fillId="0" borderId="41" xfId="5" applyFont="1" applyFill="1" applyBorder="1" applyAlignment="1">
      <alignment horizontal="center" vertical="center" shrinkToFit="1"/>
    </xf>
    <xf numFmtId="0" fontId="5" fillId="0" borderId="9" xfId="5" applyFont="1" applyFill="1" applyBorder="1" applyAlignment="1">
      <alignment horizontal="center" vertical="center" shrinkToFit="1"/>
    </xf>
    <xf numFmtId="0" fontId="5" fillId="0" borderId="44" xfId="5" applyFont="1" applyFill="1" applyBorder="1" applyAlignment="1">
      <alignment horizontal="center" vertical="center" shrinkToFit="1"/>
    </xf>
    <xf numFmtId="0" fontId="5" fillId="0" borderId="12" xfId="5" applyFont="1" applyFill="1" applyBorder="1" applyAlignment="1">
      <alignment horizontal="center" vertical="center" shrinkToFit="1"/>
    </xf>
    <xf numFmtId="0" fontId="5" fillId="0" borderId="44" xfId="5" applyFont="1" applyFill="1" applyBorder="1" applyAlignment="1">
      <alignment horizontal="center" vertical="center" wrapText="1" shrinkToFit="1"/>
    </xf>
    <xf numFmtId="0" fontId="1" fillId="0" borderId="25" xfId="1" applyFont="1" applyFill="1" applyBorder="1" applyAlignment="1">
      <alignment horizontal="center" vertical="center" shrinkToFit="1"/>
    </xf>
    <xf numFmtId="0" fontId="1" fillId="0" borderId="45" xfId="1" applyFont="1" applyFill="1" applyBorder="1" applyAlignment="1">
      <alignment horizontal="center" vertical="center" shrinkToFit="1"/>
    </xf>
    <xf numFmtId="0" fontId="1" fillId="0" borderId="12" xfId="1" applyFont="1" applyFill="1" applyBorder="1" applyAlignment="1">
      <alignment horizontal="center" vertical="center" shrinkToFit="1"/>
    </xf>
    <xf numFmtId="0" fontId="1" fillId="0" borderId="41" xfId="1" applyFont="1" applyFill="1" applyBorder="1" applyAlignment="1">
      <alignment horizontal="center" vertical="center" shrinkToFit="1"/>
    </xf>
    <xf numFmtId="0" fontId="1" fillId="0" borderId="9" xfId="1" applyFont="1" applyFill="1" applyBorder="1" applyAlignment="1">
      <alignment horizontal="center" vertical="center" shrinkToFit="1"/>
    </xf>
    <xf numFmtId="0" fontId="5" fillId="0" borderId="169" xfId="5" applyFont="1" applyFill="1" applyBorder="1" applyAlignment="1">
      <alignment horizontal="center" vertical="center" shrinkToFit="1"/>
    </xf>
    <xf numFmtId="0" fontId="5" fillId="0" borderId="170" xfId="5" applyFont="1" applyFill="1" applyBorder="1" applyAlignment="1">
      <alignment horizontal="center" vertical="center" shrinkToFit="1"/>
    </xf>
    <xf numFmtId="0" fontId="5" fillId="0" borderId="126" xfId="5" applyFont="1" applyFill="1" applyBorder="1" applyAlignment="1">
      <alignment horizontal="center" vertical="center" shrinkToFit="1"/>
    </xf>
    <xf numFmtId="0" fontId="5" fillId="0" borderId="125" xfId="5" applyFont="1" applyFill="1" applyBorder="1" applyAlignment="1">
      <alignment horizontal="center" vertical="center" shrinkToFit="1"/>
    </xf>
    <xf numFmtId="0" fontId="63" fillId="0" borderId="10" xfId="12" applyFont="1" applyFill="1" applyBorder="1" applyAlignment="1">
      <alignment horizontal="center" vertical="center" shrinkToFit="1"/>
    </xf>
    <xf numFmtId="0" fontId="63" fillId="0" borderId="11" xfId="12" applyFont="1" applyFill="1" applyBorder="1" applyAlignment="1">
      <alignment horizontal="center" vertical="center" shrinkToFit="1"/>
    </xf>
    <xf numFmtId="0" fontId="63" fillId="0" borderId="40" xfId="12" applyFont="1" applyFill="1" applyBorder="1" applyAlignment="1">
      <alignment horizontal="center" vertical="center" shrinkToFit="1"/>
    </xf>
    <xf numFmtId="0" fontId="5" fillId="0" borderId="39" xfId="3" applyFont="1" applyFill="1" applyBorder="1" applyAlignment="1">
      <alignment horizontal="left" vertical="center" shrinkToFit="1"/>
    </xf>
    <xf numFmtId="0" fontId="5" fillId="0" borderId="33" xfId="3" applyFont="1" applyFill="1" applyBorder="1" applyAlignment="1">
      <alignment horizontal="left" vertical="center" shrinkToFit="1"/>
    </xf>
    <xf numFmtId="0" fontId="5" fillId="0" borderId="35" xfId="3" applyFont="1" applyFill="1" applyBorder="1" applyAlignment="1">
      <alignment horizontal="left" vertical="center" shrinkToFit="1"/>
    </xf>
    <xf numFmtId="0" fontId="5" fillId="0" borderId="37" xfId="5" applyFont="1" applyFill="1" applyBorder="1" applyAlignment="1">
      <alignment horizontal="center" vertical="center" shrinkToFit="1"/>
    </xf>
    <xf numFmtId="0" fontId="5" fillId="0" borderId="36" xfId="5" applyFont="1" applyFill="1" applyBorder="1" applyAlignment="1">
      <alignment horizontal="center" vertical="center" shrinkToFit="1"/>
    </xf>
    <xf numFmtId="0" fontId="5" fillId="0" borderId="38" xfId="5" applyFont="1" applyFill="1" applyBorder="1" applyAlignment="1">
      <alignment horizontal="center" vertical="center" shrinkToFit="1"/>
    </xf>
    <xf numFmtId="0" fontId="1" fillId="0" borderId="37" xfId="1" applyFont="1" applyFill="1" applyBorder="1" applyAlignment="1">
      <alignment horizontal="center" vertical="center" shrinkToFit="1"/>
    </xf>
    <xf numFmtId="0" fontId="1" fillId="0" borderId="36" xfId="1" applyFont="1" applyFill="1" applyBorder="1" applyAlignment="1">
      <alignment horizontal="center" vertical="center" shrinkToFit="1"/>
    </xf>
    <xf numFmtId="0" fontId="1" fillId="0" borderId="38" xfId="1" applyFont="1" applyFill="1" applyBorder="1" applyAlignment="1">
      <alignment horizontal="center" vertical="center" shrinkToFit="1"/>
    </xf>
    <xf numFmtId="0" fontId="5" fillId="0" borderId="34" xfId="5" applyFont="1" applyFill="1" applyBorder="1" applyAlignment="1">
      <alignment horizontal="left" vertical="center" shrinkToFit="1"/>
    </xf>
    <xf numFmtId="0" fontId="5" fillId="0" borderId="33" xfId="5" applyFont="1" applyFill="1" applyBorder="1" applyAlignment="1">
      <alignment horizontal="left" vertical="center" shrinkToFit="1"/>
    </xf>
    <xf numFmtId="0" fontId="5" fillId="0" borderId="35" xfId="5" applyFont="1" applyFill="1" applyBorder="1" applyAlignment="1">
      <alignment horizontal="left" vertical="center" shrinkToFit="1"/>
    </xf>
    <xf numFmtId="0" fontId="5" fillId="0" borderId="34" xfId="5" applyFont="1" applyFill="1" applyBorder="1" applyAlignment="1">
      <alignment horizontal="left" vertical="center" wrapText="1"/>
    </xf>
    <xf numFmtId="0" fontId="1" fillId="0" borderId="33" xfId="1" applyFont="1" applyFill="1" applyBorder="1" applyAlignment="1">
      <alignment horizontal="left" vertical="center"/>
    </xf>
    <xf numFmtId="0" fontId="1" fillId="0" borderId="35" xfId="1" applyFont="1" applyFill="1" applyBorder="1" applyAlignment="1">
      <alignment horizontal="left" vertical="center"/>
    </xf>
    <xf numFmtId="0" fontId="10" fillId="11" borderId="4" xfId="9" applyFont="1" applyFill="1" applyBorder="1" applyAlignment="1">
      <alignment horizontal="center" vertical="center"/>
    </xf>
    <xf numFmtId="0" fontId="10" fillId="11" borderId="3" xfId="9" applyFont="1" applyFill="1" applyBorder="1" applyAlignment="1">
      <alignment horizontal="center" vertical="center"/>
    </xf>
    <xf numFmtId="0" fontId="10" fillId="11" borderId="13" xfId="9" applyFont="1" applyFill="1" applyBorder="1" applyAlignment="1">
      <alignment horizontal="center" vertical="center"/>
    </xf>
    <xf numFmtId="0" fontId="10" fillId="7" borderId="165" xfId="9" applyFont="1" applyFill="1" applyBorder="1" applyAlignment="1">
      <alignment horizontal="center" vertical="center"/>
    </xf>
    <xf numFmtId="0" fontId="10" fillId="7" borderId="166" xfId="9" applyFont="1" applyFill="1" applyBorder="1" applyAlignment="1">
      <alignment horizontal="center" vertical="center"/>
    </xf>
    <xf numFmtId="0" fontId="10" fillId="7" borderId="165" xfId="9" applyFont="1" applyFill="1" applyBorder="1" applyAlignment="1">
      <alignment horizontal="right" vertical="center" indent="1"/>
    </xf>
    <xf numFmtId="0" fontId="10" fillId="7" borderId="167" xfId="9" applyFont="1" applyFill="1" applyBorder="1" applyAlignment="1">
      <alignment horizontal="right" vertical="center" indent="1"/>
    </xf>
    <xf numFmtId="178" fontId="10" fillId="7" borderId="165" xfId="9" applyNumberFormat="1" applyFont="1" applyFill="1" applyBorder="1" applyAlignment="1">
      <alignment horizontal="right" vertical="center" indent="1"/>
    </xf>
    <xf numFmtId="178" fontId="10" fillId="7" borderId="167" xfId="9" applyNumberFormat="1" applyFont="1" applyFill="1" applyBorder="1" applyAlignment="1">
      <alignment horizontal="right" vertical="center" indent="1"/>
    </xf>
    <xf numFmtId="0" fontId="10" fillId="10" borderId="4" xfId="9" applyFont="1" applyFill="1" applyBorder="1" applyAlignment="1">
      <alignment horizontal="center" vertical="center"/>
    </xf>
    <xf numFmtId="0" fontId="10" fillId="10" borderId="3" xfId="9" applyFont="1" applyFill="1" applyBorder="1" applyAlignment="1">
      <alignment horizontal="center" vertical="center"/>
    </xf>
    <xf numFmtId="0" fontId="10" fillId="10" borderId="13" xfId="9" applyFont="1" applyFill="1" applyBorder="1" applyAlignment="1">
      <alignment horizontal="center" vertical="center"/>
    </xf>
    <xf numFmtId="0" fontId="11" fillId="10" borderId="4" xfId="9" applyFont="1" applyFill="1" applyBorder="1" applyAlignment="1">
      <alignment horizontal="center" vertical="center"/>
    </xf>
    <xf numFmtId="0" fontId="11" fillId="10" borderId="13" xfId="9" applyFont="1" applyFill="1" applyBorder="1" applyAlignment="1">
      <alignment horizontal="center" vertical="center"/>
    </xf>
    <xf numFmtId="0" fontId="10" fillId="11" borderId="4" xfId="9" applyFont="1" applyFill="1" applyBorder="1" applyAlignment="1">
      <alignment horizontal="right" vertical="center" indent="1"/>
    </xf>
    <xf numFmtId="0" fontId="10" fillId="11" borderId="13" xfId="9" applyFont="1" applyFill="1" applyBorder="1" applyAlignment="1">
      <alignment horizontal="right" vertical="center" indent="1"/>
    </xf>
    <xf numFmtId="178" fontId="10" fillId="11" borderId="4" xfId="9" applyNumberFormat="1" applyFont="1" applyFill="1" applyBorder="1" applyAlignment="1">
      <alignment horizontal="right" vertical="center" indent="1"/>
    </xf>
    <xf numFmtId="178" fontId="10" fillId="11" borderId="13" xfId="9" applyNumberFormat="1" applyFont="1" applyFill="1" applyBorder="1" applyAlignment="1">
      <alignment horizontal="right" vertical="center" indent="1"/>
    </xf>
    <xf numFmtId="0" fontId="10" fillId="7" borderId="162" xfId="9" applyFont="1" applyFill="1" applyBorder="1" applyAlignment="1">
      <alignment horizontal="center" vertical="center"/>
    </xf>
    <xf numFmtId="0" fontId="10" fillId="7" borderId="163" xfId="9" applyFont="1" applyFill="1" applyBorder="1" applyAlignment="1">
      <alignment horizontal="center" vertical="center"/>
    </xf>
    <xf numFmtId="0" fontId="10" fillId="7" borderId="162" xfId="9" applyFont="1" applyFill="1" applyBorder="1" applyAlignment="1">
      <alignment horizontal="right" vertical="center" indent="1"/>
    </xf>
    <xf numFmtId="0" fontId="10" fillId="7" borderId="164" xfId="9" applyFont="1" applyFill="1" applyBorder="1" applyAlignment="1">
      <alignment horizontal="right" vertical="center" indent="1"/>
    </xf>
    <xf numFmtId="178" fontId="10" fillId="7" borderId="162" xfId="9" applyNumberFormat="1" applyFont="1" applyFill="1" applyBorder="1" applyAlignment="1">
      <alignment horizontal="right" vertical="center" indent="1"/>
    </xf>
    <xf numFmtId="178" fontId="10" fillId="7" borderId="164" xfId="9" applyNumberFormat="1" applyFont="1" applyFill="1" applyBorder="1" applyAlignment="1">
      <alignment horizontal="right" vertical="center" indent="1"/>
    </xf>
    <xf numFmtId="0" fontId="10" fillId="7" borderId="159" xfId="9" applyFont="1" applyFill="1" applyBorder="1" applyAlignment="1">
      <alignment horizontal="center" vertical="center"/>
    </xf>
    <xf numFmtId="0" fontId="10" fillId="7" borderId="160" xfId="9" applyFont="1" applyFill="1" applyBorder="1" applyAlignment="1">
      <alignment horizontal="center" vertical="center"/>
    </xf>
    <xf numFmtId="0" fontId="10" fillId="7" borderId="159" xfId="9" applyFont="1" applyFill="1" applyBorder="1" applyAlignment="1">
      <alignment horizontal="right" vertical="center" indent="1"/>
    </xf>
    <xf numFmtId="0" fontId="10" fillId="7" borderId="161" xfId="9" applyFont="1" applyFill="1" applyBorder="1" applyAlignment="1">
      <alignment horizontal="right" vertical="center" indent="1"/>
    </xf>
    <xf numFmtId="178" fontId="10" fillId="7" borderId="159" xfId="9" applyNumberFormat="1" applyFont="1" applyFill="1" applyBorder="1" applyAlignment="1">
      <alignment horizontal="right" vertical="center" indent="1"/>
    </xf>
    <xf numFmtId="178" fontId="10" fillId="7" borderId="161" xfId="9" applyNumberFormat="1" applyFont="1" applyFill="1" applyBorder="1" applyAlignment="1">
      <alignment horizontal="right" vertical="center" indent="1"/>
    </xf>
    <xf numFmtId="0" fontId="10" fillId="6" borderId="59" xfId="9" applyFont="1" applyFill="1" applyBorder="1" applyAlignment="1">
      <alignment horizontal="center" vertical="center"/>
    </xf>
    <xf numFmtId="0" fontId="10" fillId="6" borderId="67" xfId="9" applyFont="1" applyFill="1" applyBorder="1" applyAlignment="1">
      <alignment horizontal="center" vertical="center"/>
    </xf>
    <xf numFmtId="0" fontId="10" fillId="6" borderId="107" xfId="9" applyFont="1" applyFill="1" applyBorder="1" applyAlignment="1">
      <alignment horizontal="center" vertical="center"/>
    </xf>
    <xf numFmtId="0" fontId="10" fillId="6" borderId="67" xfId="9" applyFont="1" applyFill="1" applyBorder="1" applyAlignment="1">
      <alignment horizontal="center" vertical="center" textRotation="255"/>
    </xf>
    <xf numFmtId="0" fontId="10" fillId="6" borderId="14" xfId="9" applyFont="1" applyFill="1" applyBorder="1" applyAlignment="1">
      <alignment horizontal="center" vertical="center" textRotation="255"/>
    </xf>
    <xf numFmtId="0" fontId="10" fillId="6" borderId="54" xfId="9" applyFont="1" applyFill="1" applyBorder="1" applyAlignment="1">
      <alignment horizontal="center" vertical="center" textRotation="255"/>
    </xf>
    <xf numFmtId="0" fontId="10" fillId="6" borderId="39" xfId="9" applyFont="1" applyFill="1" applyBorder="1" applyAlignment="1">
      <alignment horizontal="center" vertical="center" shrinkToFit="1"/>
    </xf>
    <xf numFmtId="0" fontId="10" fillId="6" borderId="33" xfId="9" applyFont="1" applyFill="1" applyBorder="1" applyAlignment="1">
      <alignment horizontal="center" vertical="center" shrinkToFit="1"/>
    </xf>
    <xf numFmtId="0" fontId="10" fillId="6" borderId="32" xfId="9" applyFont="1" applyFill="1" applyBorder="1" applyAlignment="1">
      <alignment horizontal="center" vertical="center" shrinkToFit="1"/>
    </xf>
    <xf numFmtId="0" fontId="10" fillId="6" borderId="4" xfId="9" applyFont="1" applyFill="1" applyBorder="1" applyAlignment="1">
      <alignment horizontal="center" vertical="center"/>
    </xf>
    <xf numFmtId="0" fontId="10" fillId="6" borderId="3" xfId="9" applyFont="1" applyFill="1" applyBorder="1" applyAlignment="1">
      <alignment horizontal="center" vertical="center"/>
    </xf>
    <xf numFmtId="0" fontId="10" fillId="6" borderId="13" xfId="9" applyFont="1" applyFill="1" applyBorder="1" applyAlignment="1">
      <alignment horizontal="center" vertical="center"/>
    </xf>
    <xf numFmtId="0" fontId="11" fillId="6" borderId="4" xfId="9" applyFont="1" applyFill="1" applyBorder="1" applyAlignment="1">
      <alignment horizontal="center" vertical="center"/>
    </xf>
    <xf numFmtId="0" fontId="11" fillId="6" borderId="13" xfId="9" applyFont="1" applyFill="1" applyBorder="1" applyAlignment="1">
      <alignment horizontal="center" vertical="center"/>
    </xf>
    <xf numFmtId="0" fontId="10" fillId="6" borderId="69" xfId="9" applyFont="1" applyFill="1" applyBorder="1" applyAlignment="1">
      <alignment horizontal="center" vertical="center"/>
    </xf>
    <xf numFmtId="0" fontId="10" fillId="6" borderId="27" xfId="9" applyFont="1" applyFill="1" applyBorder="1" applyAlignment="1">
      <alignment horizontal="center" vertical="center"/>
    </xf>
    <xf numFmtId="0" fontId="10" fillId="6" borderId="53" xfId="9" applyFont="1" applyFill="1" applyBorder="1" applyAlignment="1">
      <alignment horizontal="center" vertical="center"/>
    </xf>
    <xf numFmtId="0" fontId="10" fillId="6" borderId="14" xfId="9" applyFont="1" applyFill="1" applyBorder="1" applyAlignment="1">
      <alignment horizontal="center" vertical="center"/>
    </xf>
    <xf numFmtId="0" fontId="10" fillId="6" borderId="54" xfId="9" applyFont="1" applyFill="1" applyBorder="1" applyAlignment="1">
      <alignment horizontal="center" vertical="center"/>
    </xf>
    <xf numFmtId="0" fontId="10" fillId="6" borderId="22" xfId="9" applyFont="1" applyFill="1" applyBorder="1" applyAlignment="1">
      <alignment horizontal="center" vertical="center" textRotation="255"/>
    </xf>
    <xf numFmtId="0" fontId="10" fillId="6" borderId="4" xfId="9" applyFont="1" applyFill="1" applyBorder="1" applyAlignment="1">
      <alignment horizontal="center" vertical="center" textRotation="255"/>
    </xf>
    <xf numFmtId="0" fontId="10" fillId="6" borderId="55" xfId="9" applyFont="1" applyFill="1" applyBorder="1" applyAlignment="1">
      <alignment horizontal="center" vertical="center" textRotation="255"/>
    </xf>
    <xf numFmtId="0" fontId="10" fillId="6" borderId="59" xfId="9" applyFont="1" applyFill="1" applyBorder="1" applyAlignment="1">
      <alignment horizontal="center" vertical="center" textRotation="255"/>
    </xf>
    <xf numFmtId="0" fontId="10" fillId="6" borderId="61" xfId="9" applyFont="1" applyFill="1" applyBorder="1" applyAlignment="1">
      <alignment horizontal="center" vertical="center" textRotation="255"/>
    </xf>
    <xf numFmtId="0" fontId="10" fillId="6" borderId="65" xfId="9" applyFont="1" applyFill="1" applyBorder="1" applyAlignment="1">
      <alignment horizontal="center" vertical="center" textRotation="255"/>
    </xf>
    <xf numFmtId="0" fontId="10" fillId="6" borderId="60" xfId="9" applyFont="1" applyFill="1" applyBorder="1" applyAlignment="1">
      <alignment horizontal="center" vertical="center" wrapText="1"/>
    </xf>
    <xf numFmtId="0" fontId="10" fillId="6" borderId="7" xfId="9" applyFont="1" applyFill="1" applyBorder="1" applyAlignment="1">
      <alignment horizontal="center" vertical="center"/>
    </xf>
    <xf numFmtId="0" fontId="10" fillId="6" borderId="18" xfId="9" applyFont="1" applyFill="1" applyBorder="1" applyAlignment="1">
      <alignment horizontal="center" vertical="center"/>
    </xf>
    <xf numFmtId="0" fontId="10" fillId="6" borderId="108" xfId="9" applyFont="1" applyFill="1" applyBorder="1" applyAlignment="1">
      <alignment horizontal="center" vertical="center" wrapText="1"/>
    </xf>
    <xf numFmtId="0" fontId="10" fillId="6" borderId="64" xfId="9" applyFont="1" applyFill="1" applyBorder="1" applyAlignment="1">
      <alignment horizontal="center" vertical="center"/>
    </xf>
    <xf numFmtId="0" fontId="10" fillId="6" borderId="66" xfId="9" applyFont="1" applyFill="1" applyBorder="1" applyAlignment="1">
      <alignment horizontal="center" vertical="center"/>
    </xf>
    <xf numFmtId="0" fontId="10" fillId="6" borderId="61" xfId="9" applyFont="1" applyFill="1" applyBorder="1" applyAlignment="1">
      <alignment horizontal="center" vertical="center"/>
    </xf>
    <xf numFmtId="0" fontId="10" fillId="6" borderId="28" xfId="9" applyFont="1" applyFill="1" applyBorder="1" applyAlignment="1">
      <alignment horizontal="center" vertical="center"/>
    </xf>
    <xf numFmtId="0" fontId="79" fillId="0" borderId="20" xfId="0" applyFont="1" applyFill="1" applyBorder="1" applyAlignment="1">
      <alignment horizontal="center" vertical="center"/>
    </xf>
    <xf numFmtId="0" fontId="10" fillId="6" borderId="131" xfId="9" applyFont="1" applyFill="1" applyBorder="1" applyAlignment="1">
      <alignment horizontal="center" vertical="center"/>
    </xf>
    <xf numFmtId="0" fontId="10" fillId="6" borderId="105" xfId="9" applyFont="1" applyFill="1" applyBorder="1" applyAlignment="1">
      <alignment horizontal="center" vertical="center"/>
    </xf>
    <xf numFmtId="0" fontId="10" fillId="5" borderId="105" xfId="9" applyFont="1" applyFill="1" applyBorder="1" applyAlignment="1">
      <alignment horizontal="center" vertical="center"/>
    </xf>
    <xf numFmtId="0" fontId="10" fillId="5" borderId="106" xfId="9" applyFont="1" applyFill="1" applyBorder="1" applyAlignment="1">
      <alignment horizontal="center" vertical="center"/>
    </xf>
    <xf numFmtId="0" fontId="10" fillId="5" borderId="132" xfId="9" applyFont="1" applyFill="1" applyBorder="1" applyAlignment="1">
      <alignment horizontal="center" vertical="center"/>
    </xf>
    <xf numFmtId="0" fontId="10" fillId="5" borderId="72" xfId="9" applyFont="1" applyFill="1" applyBorder="1" applyAlignment="1">
      <alignment horizontal="center" vertical="center"/>
    </xf>
    <xf numFmtId="0" fontId="10" fillId="6" borderId="71" xfId="9" applyFont="1" applyFill="1" applyBorder="1" applyAlignment="1">
      <alignment horizontal="center" vertical="center"/>
    </xf>
    <xf numFmtId="0" fontId="10" fillId="6" borderId="72" xfId="9" applyFont="1" applyFill="1" applyBorder="1" applyAlignment="1">
      <alignment horizontal="center" vertical="center"/>
    </xf>
    <xf numFmtId="0" fontId="10" fillId="6" borderId="73" xfId="9" applyFont="1" applyFill="1" applyBorder="1" applyAlignment="1">
      <alignment horizontal="center" vertical="center"/>
    </xf>
    <xf numFmtId="0" fontId="10" fillId="11" borderId="14" xfId="9" applyFont="1" applyFill="1" applyBorder="1" applyAlignment="1">
      <alignment horizontal="center" vertical="center"/>
    </xf>
    <xf numFmtId="0" fontId="10" fillId="19" borderId="305" xfId="9" applyFont="1" applyFill="1" applyBorder="1" applyAlignment="1">
      <alignment horizontal="center" vertical="center"/>
    </xf>
    <xf numFmtId="0" fontId="10" fillId="19" borderId="306" xfId="9" applyFont="1" applyFill="1" applyBorder="1" applyAlignment="1">
      <alignment horizontal="center" vertical="center"/>
    </xf>
    <xf numFmtId="0" fontId="10" fillId="0" borderId="165" xfId="9" applyFont="1" applyBorder="1" applyAlignment="1">
      <alignment horizontal="center" vertical="center"/>
    </xf>
    <xf numFmtId="0" fontId="10" fillId="0" borderId="167" xfId="9" applyFont="1" applyBorder="1" applyAlignment="1">
      <alignment horizontal="center" vertical="center"/>
    </xf>
    <xf numFmtId="0" fontId="10" fillId="19" borderId="165" xfId="9" applyFont="1" applyFill="1" applyBorder="1" applyAlignment="1">
      <alignment horizontal="center" vertical="center"/>
    </xf>
    <xf numFmtId="0" fontId="10" fillId="19" borderId="167" xfId="9" applyFont="1" applyFill="1" applyBorder="1" applyAlignment="1">
      <alignment horizontal="center" vertical="center"/>
    </xf>
    <xf numFmtId="0" fontId="10" fillId="19" borderId="307" xfId="9" applyFont="1" applyFill="1" applyBorder="1" applyAlignment="1">
      <alignment horizontal="center" vertical="center"/>
    </xf>
    <xf numFmtId="0" fontId="10" fillId="19" borderId="308" xfId="9" applyFont="1" applyFill="1" applyBorder="1" applyAlignment="1">
      <alignment horizontal="center" vertical="center"/>
    </xf>
    <xf numFmtId="0" fontId="10" fillId="0" borderId="162" xfId="9" applyFont="1" applyBorder="1" applyAlignment="1">
      <alignment horizontal="center" vertical="center"/>
    </xf>
    <xf numFmtId="0" fontId="10" fillId="0" borderId="164" xfId="9" applyFont="1" applyBorder="1" applyAlignment="1">
      <alignment horizontal="center" vertical="center"/>
    </xf>
    <xf numFmtId="0" fontId="10" fillId="19" borderId="162" xfId="9" applyFont="1" applyFill="1" applyBorder="1" applyAlignment="1">
      <alignment horizontal="center" vertical="center"/>
    </xf>
    <xf numFmtId="0" fontId="10" fillId="19" borderId="164" xfId="9" applyFont="1" applyFill="1" applyBorder="1" applyAlignment="1">
      <alignment horizontal="center" vertical="center"/>
    </xf>
    <xf numFmtId="0" fontId="10" fillId="18" borderId="14" xfId="9" applyFont="1" applyFill="1" applyBorder="1" applyAlignment="1">
      <alignment horizontal="center" vertical="center" shrinkToFit="1"/>
    </xf>
    <xf numFmtId="0" fontId="10" fillId="0" borderId="14" xfId="9" applyFont="1" applyBorder="1" applyAlignment="1">
      <alignment horizontal="center" vertical="center"/>
    </xf>
    <xf numFmtId="0" fontId="10" fillId="19" borderId="14" xfId="9" applyFont="1" applyFill="1" applyBorder="1" applyAlignment="1">
      <alignment horizontal="center" vertical="center" textRotation="255"/>
    </xf>
    <xf numFmtId="0" fontId="10" fillId="18" borderId="14" xfId="9" applyFont="1" applyFill="1" applyBorder="1" applyAlignment="1">
      <alignment horizontal="center" vertical="center"/>
    </xf>
    <xf numFmtId="0" fontId="10" fillId="0" borderId="159" xfId="9" applyFont="1" applyBorder="1" applyAlignment="1">
      <alignment horizontal="center" vertical="center"/>
    </xf>
    <xf numFmtId="0" fontId="10" fillId="0" borderId="161" xfId="9" applyFont="1" applyBorder="1" applyAlignment="1">
      <alignment horizontal="center" vertical="center"/>
    </xf>
    <xf numFmtId="0" fontId="10" fillId="19" borderId="159" xfId="9" applyFont="1" applyFill="1" applyBorder="1" applyAlignment="1">
      <alignment horizontal="center" vertical="center"/>
    </xf>
    <xf numFmtId="0" fontId="10" fillId="19" borderId="161" xfId="9" applyFont="1" applyFill="1" applyBorder="1" applyAlignment="1">
      <alignment horizontal="center" vertical="center"/>
    </xf>
    <xf numFmtId="0" fontId="79" fillId="0" borderId="20" xfId="21" applyFont="1" applyBorder="1" applyAlignment="1">
      <alignment horizontal="center" vertical="center"/>
    </xf>
    <xf numFmtId="0" fontId="10" fillId="0" borderId="20" xfId="9" applyFont="1" applyBorder="1" applyAlignment="1">
      <alignment horizontal="right"/>
    </xf>
    <xf numFmtId="0" fontId="13" fillId="0" borderId="0" xfId="6" applyFont="1" applyAlignment="1">
      <alignment horizontal="left" vertical="center"/>
    </xf>
    <xf numFmtId="0" fontId="5" fillId="0" borderId="0" xfId="6" applyFont="1" applyAlignment="1">
      <alignment horizontal="left" vertical="center"/>
    </xf>
    <xf numFmtId="0" fontId="13" fillId="0" borderId="0" xfId="6" applyFont="1" applyFill="1" applyAlignment="1">
      <alignment horizontal="left" vertical="center" wrapText="1"/>
    </xf>
    <xf numFmtId="0" fontId="13" fillId="0" borderId="0" xfId="6" applyFont="1" applyFill="1" applyAlignment="1">
      <alignment horizontal="left" vertical="center"/>
    </xf>
    <xf numFmtId="0" fontId="5" fillId="0" borderId="0" xfId="6" applyFont="1" applyFill="1" applyAlignment="1">
      <alignment horizontal="left" vertical="center"/>
    </xf>
    <xf numFmtId="0" fontId="81" fillId="0" borderId="0" xfId="6" applyFont="1" applyAlignment="1">
      <alignment horizontal="right" vertical="center"/>
    </xf>
    <xf numFmtId="0" fontId="20" fillId="0" borderId="0" xfId="6" applyAlignment="1">
      <alignment horizontal="right" vertical="center"/>
    </xf>
    <xf numFmtId="0" fontId="4" fillId="0" borderId="0" xfId="6" applyFont="1" applyBorder="1" applyAlignment="1">
      <alignment horizontal="center" vertical="center" wrapText="1"/>
    </xf>
    <xf numFmtId="0" fontId="4" fillId="0" borderId="0" xfId="6" applyFont="1" applyBorder="1" applyAlignment="1">
      <alignment horizontal="center" vertical="center"/>
    </xf>
    <xf numFmtId="0" fontId="4" fillId="0" borderId="4" xfId="6" applyFont="1" applyBorder="1" applyAlignment="1">
      <alignment vertical="center"/>
    </xf>
    <xf numFmtId="0" fontId="4" fillId="0" borderId="3" xfId="6" applyFont="1" applyBorder="1" applyAlignment="1">
      <alignment vertical="center"/>
    </xf>
    <xf numFmtId="0" fontId="4" fillId="0" borderId="13" xfId="6" applyFont="1" applyBorder="1" applyAlignment="1">
      <alignment vertical="center"/>
    </xf>
    <xf numFmtId="0" fontId="5" fillId="0" borderId="4" xfId="6" applyFont="1" applyBorder="1" applyAlignment="1">
      <alignment horizontal="left" vertical="center"/>
    </xf>
    <xf numFmtId="0" fontId="5" fillId="0" borderId="3" xfId="6" applyFont="1" applyBorder="1" applyAlignment="1">
      <alignment horizontal="left" vertical="center"/>
    </xf>
    <xf numFmtId="0" fontId="5" fillId="0" borderId="13" xfId="6" applyFont="1" applyBorder="1" applyAlignment="1">
      <alignment horizontal="left" vertical="center"/>
    </xf>
    <xf numFmtId="0" fontId="5" fillId="0" borderId="4" xfId="6" applyFont="1" applyBorder="1" applyAlignment="1">
      <alignment horizontal="left" vertical="center" wrapText="1"/>
    </xf>
    <xf numFmtId="0" fontId="5" fillId="0" borderId="3" xfId="6" applyFont="1" applyBorder="1" applyAlignment="1">
      <alignment horizontal="left" vertical="center" wrapText="1"/>
    </xf>
    <xf numFmtId="0" fontId="5" fillId="0" borderId="13" xfId="6" applyFont="1" applyBorder="1" applyAlignment="1">
      <alignment horizontal="left" vertical="center" wrapText="1"/>
    </xf>
    <xf numFmtId="0" fontId="5" fillId="0" borderId="16" xfId="6" applyFont="1" applyBorder="1" applyAlignment="1">
      <alignment horizontal="left" vertical="center" wrapText="1"/>
    </xf>
    <xf numFmtId="0" fontId="5" fillId="0" borderId="7" xfId="6" applyFont="1" applyBorder="1" applyAlignment="1">
      <alignment horizontal="left" vertical="center" wrapText="1"/>
    </xf>
    <xf numFmtId="0" fontId="5" fillId="0" borderId="23" xfId="6" applyFont="1" applyBorder="1" applyAlignment="1">
      <alignment horizontal="left" vertical="center" wrapText="1"/>
    </xf>
    <xf numFmtId="0" fontId="5" fillId="0" borderId="16" xfId="6" applyFont="1" applyBorder="1" applyAlignment="1">
      <alignment horizontal="center" vertical="center" wrapText="1"/>
    </xf>
    <xf numFmtId="0" fontId="5" fillId="0" borderId="7" xfId="6" applyFont="1" applyBorder="1" applyAlignment="1">
      <alignment horizontal="center" vertical="center" wrapText="1"/>
    </xf>
    <xf numFmtId="0" fontId="5" fillId="0" borderId="23" xfId="6" applyFont="1" applyBorder="1" applyAlignment="1">
      <alignment horizontal="center" vertical="center" wrapText="1"/>
    </xf>
    <xf numFmtId="0" fontId="5" fillId="0" borderId="16" xfId="6" applyFont="1" applyBorder="1" applyAlignment="1">
      <alignment vertical="center"/>
    </xf>
    <xf numFmtId="0" fontId="5" fillId="0" borderId="7" xfId="6" applyFont="1" applyBorder="1" applyAlignment="1">
      <alignment vertical="center"/>
    </xf>
    <xf numFmtId="0" fontId="5" fillId="0" borderId="23" xfId="6" applyFont="1" applyBorder="1" applyAlignment="1">
      <alignment vertical="center"/>
    </xf>
    <xf numFmtId="0" fontId="5" fillId="0" borderId="16" xfId="6" applyFont="1" applyBorder="1" applyAlignment="1">
      <alignment horizontal="center" vertical="center"/>
    </xf>
    <xf numFmtId="0" fontId="5" fillId="0" borderId="7" xfId="6" applyFont="1" applyBorder="1" applyAlignment="1">
      <alignment horizontal="center" vertical="center"/>
    </xf>
    <xf numFmtId="0" fontId="5" fillId="0" borderId="23" xfId="6" applyFont="1" applyBorder="1" applyAlignment="1">
      <alignment horizontal="center" vertical="center"/>
    </xf>
    <xf numFmtId="0" fontId="99" fillId="0" borderId="0" xfId="3" applyFont="1" applyAlignment="1">
      <alignment horizontal="left" vertical="center" wrapText="1"/>
    </xf>
    <xf numFmtId="0" fontId="95" fillId="0" borderId="215" xfId="3" applyFont="1" applyBorder="1" applyAlignment="1" applyProtection="1">
      <alignment horizontal="center" vertical="center"/>
      <protection locked="0"/>
    </xf>
    <xf numFmtId="0" fontId="99" fillId="0" borderId="215" xfId="1" applyFont="1" applyBorder="1" applyAlignment="1">
      <alignment horizontal="center" vertical="center"/>
    </xf>
    <xf numFmtId="0" fontId="99" fillId="0" borderId="215" xfId="1" applyFont="1" applyBorder="1" applyAlignment="1">
      <alignment horizontal="left" vertical="center" wrapText="1"/>
    </xf>
    <xf numFmtId="0" fontId="99" fillId="0" borderId="0" xfId="3" applyFont="1" applyAlignment="1">
      <alignment horizontal="left" vertical="top" wrapText="1"/>
    </xf>
    <xf numFmtId="0" fontId="95" fillId="0" borderId="232" xfId="3" applyFont="1" applyBorder="1" applyAlignment="1">
      <alignment horizontal="center" vertical="center"/>
    </xf>
    <xf numFmtId="0" fontId="95" fillId="0" borderId="215" xfId="3" applyFont="1" applyBorder="1" applyAlignment="1">
      <alignment horizontal="left" vertical="center" indent="1"/>
    </xf>
    <xf numFmtId="0" fontId="95" fillId="0" borderId="220" xfId="3" applyFont="1" applyBorder="1" applyAlignment="1">
      <alignment horizontal="center" vertical="center"/>
    </xf>
    <xf numFmtId="180" fontId="95" fillId="0" borderId="221" xfId="3" applyNumberFormat="1" applyFont="1" applyBorder="1" applyAlignment="1">
      <alignment horizontal="right" vertical="center"/>
    </xf>
    <xf numFmtId="176" fontId="95" fillId="0" borderId="223" xfId="3" applyNumberFormat="1" applyFont="1" applyBorder="1" applyAlignment="1">
      <alignment horizontal="center" vertical="center"/>
    </xf>
    <xf numFmtId="0" fontId="95" fillId="0" borderId="224" xfId="3" applyFont="1" applyBorder="1" applyAlignment="1">
      <alignment horizontal="center" vertical="center"/>
    </xf>
    <xf numFmtId="180" fontId="95" fillId="0" borderId="225" xfId="3" applyNumberFormat="1" applyFont="1" applyBorder="1" applyAlignment="1" applyProtection="1">
      <alignment horizontal="right" vertical="center"/>
      <protection locked="0"/>
    </xf>
    <xf numFmtId="176" fontId="95" fillId="0" borderId="227" xfId="3" applyNumberFormat="1" applyFont="1" applyBorder="1" applyAlignment="1">
      <alignment horizontal="center" vertical="center"/>
    </xf>
    <xf numFmtId="0" fontId="95" fillId="0" borderId="215" xfId="3" applyFont="1" applyBorder="1" applyAlignment="1">
      <alignment horizontal="center" vertical="center" shrinkToFit="1"/>
    </xf>
    <xf numFmtId="0" fontId="95" fillId="0" borderId="214" xfId="3" applyFont="1" applyBorder="1" applyAlignment="1" applyProtection="1">
      <alignment horizontal="center" vertical="center"/>
      <protection locked="0"/>
    </xf>
    <xf numFmtId="0" fontId="95" fillId="0" borderId="228" xfId="3" applyFont="1" applyBorder="1" applyAlignment="1">
      <alignment horizontal="center" vertical="center"/>
    </xf>
    <xf numFmtId="0" fontId="95" fillId="0" borderId="215" xfId="3" applyFont="1" applyBorder="1" applyAlignment="1">
      <alignment horizontal="center" vertical="center"/>
    </xf>
    <xf numFmtId="38" fontId="95" fillId="0" borderId="215" xfId="17" applyFont="1" applyFill="1" applyBorder="1" applyAlignment="1" applyProtection="1">
      <alignment horizontal="center" vertical="center"/>
    </xf>
    <xf numFmtId="0" fontId="95" fillId="0" borderId="220" xfId="3" applyFont="1" applyBorder="1" applyAlignment="1">
      <alignment horizontal="left" vertical="center" indent="1"/>
    </xf>
    <xf numFmtId="180" fontId="95" fillId="0" borderId="225" xfId="3" applyNumberFormat="1" applyFont="1" applyBorder="1" applyAlignment="1">
      <alignment horizontal="right" vertical="center"/>
    </xf>
    <xf numFmtId="0" fontId="99" fillId="0" borderId="214" xfId="1" applyFont="1" applyBorder="1" applyAlignment="1">
      <alignment horizontal="center" vertical="center" wrapText="1"/>
    </xf>
    <xf numFmtId="0" fontId="95" fillId="0" borderId="215" xfId="1" applyFont="1" applyBorder="1" applyAlignment="1" applyProtection="1">
      <alignment horizontal="center" vertical="center"/>
      <protection locked="0"/>
    </xf>
    <xf numFmtId="0" fontId="95" fillId="0" borderId="216" xfId="3" applyFont="1" applyBorder="1" applyAlignment="1">
      <alignment horizontal="center" vertical="center"/>
    </xf>
    <xf numFmtId="180" fontId="95" fillId="0" borderId="214" xfId="3" applyNumberFormat="1" applyFont="1" applyBorder="1" applyAlignment="1" applyProtection="1">
      <alignment horizontal="right" vertical="center"/>
      <protection locked="0"/>
    </xf>
    <xf numFmtId="177" fontId="95" fillId="0" borderId="219" xfId="3" applyNumberFormat="1" applyFont="1" applyBorder="1" applyAlignment="1">
      <alignment horizontal="center" vertical="center"/>
    </xf>
    <xf numFmtId="0" fontId="95" fillId="0" borderId="0" xfId="3" applyFont="1" applyAlignment="1">
      <alignment horizontal="right" vertical="center"/>
    </xf>
    <xf numFmtId="0" fontId="97" fillId="0" borderId="0" xfId="3" applyFont="1" applyAlignment="1">
      <alignment horizontal="center" vertical="center"/>
    </xf>
    <xf numFmtId="0" fontId="95" fillId="0" borderId="214" xfId="1" applyFont="1" applyBorder="1" applyAlignment="1">
      <alignment horizontal="center" vertical="center"/>
    </xf>
    <xf numFmtId="0" fontId="100" fillId="0" borderId="215" xfId="1" applyFont="1" applyBorder="1" applyAlignment="1" applyProtection="1">
      <alignment horizontal="left" vertical="center" wrapText="1"/>
      <protection locked="0"/>
    </xf>
    <xf numFmtId="0" fontId="95" fillId="0" borderId="215" xfId="1" applyFont="1" applyBorder="1" applyAlignment="1">
      <alignment horizontal="center" vertical="center" shrinkToFit="1"/>
    </xf>
    <xf numFmtId="0" fontId="99" fillId="0" borderId="215" xfId="1" applyFont="1" applyBorder="1" applyAlignment="1" applyProtection="1">
      <alignment horizontal="center" vertical="center"/>
      <protection locked="0"/>
    </xf>
    <xf numFmtId="0" fontId="111" fillId="0" borderId="0" xfId="3" applyFont="1" applyAlignment="1">
      <alignment horizontal="left" vertical="center" wrapText="1"/>
    </xf>
    <xf numFmtId="0" fontId="110" fillId="0" borderId="59" xfId="3" applyFont="1" applyBorder="1" applyAlignment="1">
      <alignment horizontal="center" vertical="center" wrapText="1" shrinkToFit="1"/>
    </xf>
    <xf numFmtId="0" fontId="110" fillId="0" borderId="67" xfId="3" applyFont="1" applyBorder="1" applyAlignment="1">
      <alignment horizontal="center" vertical="center" wrapText="1" shrinkToFit="1"/>
    </xf>
    <xf numFmtId="0" fontId="110" fillId="0" borderId="65" xfId="3" applyFont="1" applyBorder="1" applyAlignment="1">
      <alignment horizontal="center" vertical="center" wrapText="1" shrinkToFit="1"/>
    </xf>
    <xf numFmtId="0" fontId="110" fillId="0" borderId="54" xfId="3" applyFont="1" applyBorder="1" applyAlignment="1">
      <alignment horizontal="center" vertical="center" wrapText="1" shrinkToFit="1"/>
    </xf>
    <xf numFmtId="0" fontId="110" fillId="0" borderId="67" xfId="3" applyFont="1" applyBorder="1" applyAlignment="1">
      <alignment horizontal="center" vertical="center" shrinkToFit="1"/>
    </xf>
    <xf numFmtId="0" fontId="110" fillId="0" borderId="107" xfId="3" applyFont="1" applyBorder="1" applyAlignment="1">
      <alignment horizontal="center" vertical="center" shrinkToFit="1"/>
    </xf>
    <xf numFmtId="0" fontId="110" fillId="0" borderId="54" xfId="3" applyFont="1" applyBorder="1" applyAlignment="1">
      <alignment horizontal="center" vertical="center" shrinkToFit="1"/>
    </xf>
    <xf numFmtId="0" fontId="110" fillId="0" borderId="109" xfId="3" applyFont="1" applyBorder="1" applyAlignment="1">
      <alignment horizontal="center" vertical="center" shrinkToFit="1"/>
    </xf>
    <xf numFmtId="0" fontId="107" fillId="0" borderId="46" xfId="3" applyFont="1" applyBorder="1" applyAlignment="1">
      <alignment horizontal="center" vertical="center" wrapText="1"/>
    </xf>
    <xf numFmtId="0" fontId="107" fillId="0" borderId="25" xfId="3" applyFont="1" applyBorder="1" applyAlignment="1">
      <alignment horizontal="center" vertical="center" wrapText="1"/>
    </xf>
    <xf numFmtId="0" fontId="107" fillId="0" borderId="45" xfId="3" applyFont="1" applyBorder="1" applyAlignment="1">
      <alignment horizontal="center" vertical="center" wrapText="1"/>
    </xf>
    <xf numFmtId="0" fontId="107" fillId="0" borderId="103" xfId="3" applyFont="1" applyBorder="1" applyAlignment="1">
      <alignment horizontal="center" vertical="center" wrapText="1"/>
    </xf>
    <xf numFmtId="0" fontId="107" fillId="0" borderId="1" xfId="3" applyFont="1" applyBorder="1" applyAlignment="1">
      <alignment horizontal="center" vertical="center" wrapText="1"/>
    </xf>
    <xf numFmtId="0" fontId="107" fillId="0" borderId="6" xfId="3" applyFont="1" applyBorder="1" applyAlignment="1">
      <alignment horizontal="center" vertical="center" wrapText="1"/>
    </xf>
    <xf numFmtId="0" fontId="107" fillId="0" borderId="21" xfId="3" applyFont="1" applyBorder="1" applyAlignment="1">
      <alignment horizontal="center" vertical="center" wrapText="1"/>
    </xf>
    <xf numFmtId="0" fontId="107" fillId="0" borderId="48" xfId="3" applyFont="1" applyBorder="1" applyAlignment="1">
      <alignment horizontal="center" vertical="center" wrapText="1"/>
    </xf>
    <xf numFmtId="0" fontId="106" fillId="0" borderId="2" xfId="3" applyFont="1" applyBorder="1" applyAlignment="1">
      <alignment horizontal="center" vertical="center" wrapText="1"/>
    </xf>
    <xf numFmtId="0" fontId="106" fillId="0" borderId="1" xfId="3" applyFont="1" applyBorder="1" applyAlignment="1">
      <alignment horizontal="center" vertical="center" wrapText="1"/>
    </xf>
    <xf numFmtId="0" fontId="106" fillId="0" borderId="68" xfId="3" applyFont="1" applyBorder="1" applyAlignment="1">
      <alignment horizontal="center" vertical="center" wrapText="1"/>
    </xf>
    <xf numFmtId="0" fontId="107" fillId="0" borderId="110" xfId="3" applyFont="1" applyBorder="1" applyAlignment="1">
      <alignment horizontal="center" vertical="center" shrinkToFit="1"/>
    </xf>
    <xf numFmtId="0" fontId="107" fillId="0" borderId="57" xfId="3" applyFont="1" applyBorder="1" applyAlignment="1">
      <alignment horizontal="center" vertical="center" shrinkToFit="1"/>
    </xf>
    <xf numFmtId="0" fontId="107" fillId="0" borderId="56" xfId="3" applyFont="1" applyBorder="1" applyAlignment="1">
      <alignment horizontal="center" vertical="center" shrinkToFit="1"/>
    </xf>
    <xf numFmtId="0" fontId="107" fillId="0" borderId="57" xfId="3" applyFont="1" applyBorder="1" applyAlignment="1">
      <alignment horizontal="center" vertical="center" wrapText="1" shrinkToFit="1"/>
    </xf>
    <xf numFmtId="0" fontId="107" fillId="0" borderId="56" xfId="3" applyFont="1" applyBorder="1" applyAlignment="1">
      <alignment horizontal="center" vertical="center" wrapText="1" shrinkToFit="1"/>
    </xf>
    <xf numFmtId="0" fontId="107" fillId="0" borderId="55" xfId="3" applyFont="1" applyBorder="1" applyAlignment="1">
      <alignment horizontal="center" vertical="center" wrapText="1" shrinkToFit="1"/>
    </xf>
    <xf numFmtId="0" fontId="107" fillId="0" borderId="58" xfId="3" applyFont="1" applyBorder="1" applyAlignment="1">
      <alignment horizontal="center" vertical="center" wrapText="1" shrinkToFit="1"/>
    </xf>
    <xf numFmtId="0" fontId="111" fillId="0" borderId="25" xfId="3" applyFont="1" applyBorder="1" applyAlignment="1">
      <alignment horizontal="left" vertical="center" wrapText="1"/>
    </xf>
    <xf numFmtId="0" fontId="107" fillId="0" borderId="54" xfId="3" applyFont="1" applyBorder="1" applyAlignment="1">
      <alignment horizontal="center" vertical="center" shrinkToFit="1"/>
    </xf>
    <xf numFmtId="0" fontId="107" fillId="0" borderId="109" xfId="3" applyFont="1" applyBorder="1" applyAlignment="1">
      <alignment horizontal="center" vertical="center" shrinkToFit="1"/>
    </xf>
    <xf numFmtId="0" fontId="107" fillId="0" borderId="61" xfId="3" applyFont="1" applyBorder="1" applyAlignment="1">
      <alignment horizontal="center" vertical="center" shrinkToFit="1"/>
    </xf>
    <xf numFmtId="0" fontId="107" fillId="0" borderId="14" xfId="3" applyFont="1" applyBorder="1" applyAlignment="1">
      <alignment horizontal="center" vertical="center" shrinkToFit="1"/>
    </xf>
    <xf numFmtId="0" fontId="107" fillId="0" borderId="28" xfId="3" applyFont="1" applyBorder="1" applyAlignment="1">
      <alignment horizontal="center" vertical="center" shrinkToFit="1"/>
    </xf>
    <xf numFmtId="0" fontId="107" fillId="0" borderId="65" xfId="3" applyFont="1" applyBorder="1" applyAlignment="1">
      <alignment horizontal="center" vertical="center" shrinkToFit="1"/>
    </xf>
    <xf numFmtId="0" fontId="107" fillId="0" borderId="4" xfId="3" applyFont="1" applyBorder="1" applyAlignment="1">
      <alignment horizontal="center" vertical="center" shrinkToFit="1"/>
    </xf>
    <xf numFmtId="0" fontId="107" fillId="0" borderId="3" xfId="3" applyFont="1" applyBorder="1" applyAlignment="1">
      <alignment horizontal="center" vertical="center" shrinkToFit="1"/>
    </xf>
    <xf numFmtId="0" fontId="107" fillId="0" borderId="13" xfId="3" applyFont="1" applyBorder="1" applyAlignment="1">
      <alignment horizontal="center" vertical="center" shrinkToFit="1"/>
    </xf>
    <xf numFmtId="0" fontId="107" fillId="0" borderId="26" xfId="3" applyFont="1" applyBorder="1" applyAlignment="1">
      <alignment horizontal="center" vertical="center" shrinkToFit="1"/>
    </xf>
    <xf numFmtId="0" fontId="107" fillId="0" borderId="233" xfId="3" applyFont="1" applyBorder="1" applyAlignment="1">
      <alignment horizontal="center" vertical="center"/>
    </xf>
    <xf numFmtId="0" fontId="107" fillId="0" borderId="234" xfId="3" applyFont="1" applyBorder="1" applyAlignment="1">
      <alignment horizontal="center" vertical="center"/>
    </xf>
    <xf numFmtId="0" fontId="107" fillId="0" borderId="235" xfId="3" applyFont="1" applyBorder="1" applyAlignment="1">
      <alignment horizontal="center" vertical="center"/>
    </xf>
    <xf numFmtId="0" fontId="106" fillId="0" borderId="61" xfId="3" applyFont="1" applyBorder="1" applyAlignment="1">
      <alignment horizontal="center" vertical="center"/>
    </xf>
    <xf numFmtId="0" fontId="106" fillId="0" borderId="14" xfId="3" applyFont="1" applyBorder="1" applyAlignment="1">
      <alignment horizontal="center" vertical="center"/>
    </xf>
    <xf numFmtId="0" fontId="109" fillId="0" borderId="8" xfId="3" applyFont="1" applyBorder="1" applyAlignment="1">
      <alignment horizontal="center" vertical="center" wrapText="1"/>
    </xf>
    <xf numFmtId="0" fontId="109" fillId="0" borderId="15" xfId="3" applyFont="1" applyBorder="1" applyAlignment="1">
      <alignment horizontal="center" vertical="center" wrapText="1"/>
    </xf>
    <xf numFmtId="0" fontId="109" fillId="0" borderId="31" xfId="3" applyFont="1" applyBorder="1" applyAlignment="1">
      <alignment horizontal="center" vertical="center" wrapText="1"/>
    </xf>
    <xf numFmtId="0" fontId="109" fillId="0" borderId="29" xfId="3" applyFont="1" applyBorder="1" applyAlignment="1">
      <alignment horizontal="center" vertical="center" wrapText="1"/>
    </xf>
    <xf numFmtId="0" fontId="109" fillId="0" borderId="0" xfId="3" applyFont="1" applyAlignment="1">
      <alignment horizontal="center" vertical="center" wrapText="1"/>
    </xf>
    <xf numFmtId="0" fontId="109" fillId="0" borderId="5" xfId="3" applyFont="1" applyBorder="1" applyAlignment="1">
      <alignment horizontal="center" vertical="center" wrapText="1"/>
    </xf>
    <xf numFmtId="0" fontId="109" fillId="0" borderId="2" xfId="3" applyFont="1" applyBorder="1" applyAlignment="1">
      <alignment horizontal="center" vertical="center" wrapText="1"/>
    </xf>
    <xf numFmtId="0" fontId="109" fillId="0" borderId="1" xfId="3" applyFont="1" applyBorder="1" applyAlignment="1">
      <alignment horizontal="center" vertical="center" wrapText="1"/>
    </xf>
    <xf numFmtId="0" fontId="109" fillId="0" borderId="6" xfId="3" applyFont="1" applyBorder="1" applyAlignment="1">
      <alignment horizontal="center" vertical="center" wrapText="1"/>
    </xf>
    <xf numFmtId="0" fontId="109" fillId="0" borderId="14" xfId="3" applyFont="1" applyBorder="1" applyAlignment="1">
      <alignment horizontal="center" vertical="center" wrapText="1"/>
    </xf>
    <xf numFmtId="0" fontId="109" fillId="0" borderId="28" xfId="3" applyFont="1" applyBorder="1" applyAlignment="1">
      <alignment horizontal="center" vertical="center" wrapText="1"/>
    </xf>
    <xf numFmtId="0" fontId="107" fillId="0" borderId="50" xfId="3" applyFont="1" applyBorder="1" applyAlignment="1">
      <alignment horizontal="distributed" vertical="center" indent="1"/>
    </xf>
    <xf numFmtId="0" fontId="107" fillId="0" borderId="16" xfId="3" applyFont="1" applyBorder="1" applyAlignment="1">
      <alignment horizontal="distributed" vertical="center" indent="1"/>
    </xf>
    <xf numFmtId="0" fontId="107" fillId="0" borderId="16" xfId="3" applyFont="1" applyBorder="1" applyAlignment="1">
      <alignment horizontal="center" vertical="center"/>
    </xf>
    <xf numFmtId="0" fontId="107" fillId="0" borderId="62" xfId="3" applyFont="1" applyBorder="1" applyAlignment="1">
      <alignment horizontal="center" vertical="center"/>
    </xf>
    <xf numFmtId="0" fontId="106" fillId="0" borderId="0" xfId="3" applyFont="1" applyAlignment="1">
      <alignment horizontal="right" vertical="center"/>
    </xf>
    <xf numFmtId="0" fontId="108" fillId="0" borderId="0" xfId="3" applyFont="1" applyAlignment="1">
      <alignment horizontal="center" vertical="center"/>
    </xf>
    <xf numFmtId="0" fontId="107" fillId="0" borderId="59" xfId="3" applyFont="1" applyBorder="1" applyAlignment="1">
      <alignment horizontal="distributed" vertical="center" indent="1"/>
    </xf>
    <xf numFmtId="0" fontId="107" fillId="0" borderId="67" xfId="3" applyFont="1" applyBorder="1" applyAlignment="1">
      <alignment horizontal="distributed" vertical="center" indent="1"/>
    </xf>
    <xf numFmtId="0" fontId="107" fillId="0" borderId="67" xfId="3" applyFont="1" applyBorder="1" applyAlignment="1">
      <alignment horizontal="left" vertical="center" indent="1"/>
    </xf>
    <xf numFmtId="0" fontId="107" fillId="0" borderId="107" xfId="3" applyFont="1" applyBorder="1" applyAlignment="1">
      <alignment horizontal="left" vertical="center" indent="1"/>
    </xf>
    <xf numFmtId="0" fontId="23" fillId="0" borderId="0" xfId="7" applyFont="1" applyAlignment="1">
      <alignment horizontal="left" vertical="center" wrapText="1"/>
    </xf>
    <xf numFmtId="0" fontId="23" fillId="0" borderId="0" xfId="7" applyFont="1" applyAlignment="1">
      <alignment horizontal="left" vertical="center"/>
    </xf>
    <xf numFmtId="0" fontId="29" fillId="0" borderId="0" xfId="7" applyFont="1" applyFill="1" applyAlignment="1">
      <alignment vertical="center" wrapText="1"/>
    </xf>
    <xf numFmtId="0" fontId="23" fillId="0" borderId="0" xfId="7" applyFont="1" applyFill="1" applyAlignment="1">
      <alignment horizontal="left" vertical="center" wrapText="1"/>
    </xf>
    <xf numFmtId="0" fontId="33" fillId="0" borderId="16" xfId="7" applyFont="1" applyBorder="1" applyAlignment="1">
      <alignment horizontal="center" vertical="center" wrapText="1"/>
    </xf>
    <xf numFmtId="0" fontId="33" fillId="0" borderId="18" xfId="7" applyFont="1" applyBorder="1" applyAlignment="1">
      <alignment horizontal="center" vertical="center" wrapText="1"/>
    </xf>
    <xf numFmtId="0" fontId="39" fillId="0" borderId="16" xfId="7" applyFont="1" applyBorder="1" applyAlignment="1">
      <alignment horizontal="center" vertical="center" wrapText="1"/>
    </xf>
    <xf numFmtId="0" fontId="39" fillId="0" borderId="18" xfId="7" applyFont="1" applyBorder="1" applyAlignment="1">
      <alignment horizontal="center" vertical="center" wrapText="1"/>
    </xf>
    <xf numFmtId="0" fontId="25" fillId="0" borderId="4" xfId="7" applyFont="1" applyBorder="1" applyAlignment="1">
      <alignment horizontal="center" vertical="center" wrapText="1"/>
    </xf>
    <xf numFmtId="0" fontId="25" fillId="0" borderId="3" xfId="7" applyFont="1" applyBorder="1" applyAlignment="1">
      <alignment horizontal="center" vertical="center" wrapText="1"/>
    </xf>
    <xf numFmtId="0" fontId="25" fillId="0" borderId="26" xfId="7" applyFont="1" applyBorder="1" applyAlignment="1">
      <alignment horizontal="center" vertical="center" wrapText="1"/>
    </xf>
    <xf numFmtId="0" fontId="25" fillId="0" borderId="55" xfId="7" applyFont="1" applyBorder="1" applyAlignment="1">
      <alignment horizontal="center" vertical="center" wrapText="1"/>
    </xf>
    <xf numFmtId="0" fontId="25" fillId="0" borderId="57" xfId="7" applyFont="1" applyBorder="1" applyAlignment="1">
      <alignment horizontal="center" vertical="center" wrapText="1"/>
    </xf>
    <xf numFmtId="0" fontId="25" fillId="0" borderId="58" xfId="7" applyFont="1" applyBorder="1" applyAlignment="1">
      <alignment horizontal="center" vertical="center" wrapText="1"/>
    </xf>
    <xf numFmtId="0" fontId="29" fillId="0" borderId="0" xfId="7" applyFont="1" applyFill="1" applyBorder="1" applyAlignment="1">
      <alignment horizontal="left" vertical="center"/>
    </xf>
    <xf numFmtId="0" fontId="39" fillId="0" borderId="7" xfId="7" applyFont="1" applyBorder="1" applyAlignment="1">
      <alignment horizontal="center" vertical="center" wrapText="1"/>
    </xf>
    <xf numFmtId="0" fontId="25" fillId="0" borderId="8" xfId="7" applyFont="1" applyBorder="1" applyAlignment="1">
      <alignment horizontal="center" vertical="center" wrapText="1"/>
    </xf>
    <xf numFmtId="0" fontId="25" fillId="0" borderId="15" xfId="7" applyFont="1" applyBorder="1" applyAlignment="1">
      <alignment horizontal="center" vertical="center" wrapText="1"/>
    </xf>
    <xf numFmtId="0" fontId="25" fillId="0" borderId="51" xfId="7" applyFont="1" applyBorder="1" applyAlignment="1">
      <alignment horizontal="center" vertical="center" wrapText="1"/>
    </xf>
    <xf numFmtId="0" fontId="14" fillId="0" borderId="182" xfId="7" applyFont="1" applyBorder="1" applyAlignment="1">
      <alignment vertical="center"/>
    </xf>
    <xf numFmtId="0" fontId="20" fillId="0" borderId="183" xfId="14" applyBorder="1" applyAlignment="1">
      <alignment vertical="center"/>
    </xf>
    <xf numFmtId="0" fontId="20" fillId="0" borderId="184" xfId="14" applyBorder="1" applyAlignment="1">
      <alignment vertical="center"/>
    </xf>
    <xf numFmtId="0" fontId="23" fillId="0" borderId="16" xfId="7" applyFont="1" applyBorder="1" applyAlignment="1">
      <alignment horizontal="center" vertical="center" wrapText="1"/>
    </xf>
    <xf numFmtId="0" fontId="23" fillId="0" borderId="23" xfId="7" applyFont="1" applyBorder="1" applyAlignment="1">
      <alignment horizontal="center" vertical="center" wrapText="1"/>
    </xf>
    <xf numFmtId="0" fontId="25" fillId="0" borderId="13" xfId="7" applyFont="1" applyBorder="1" applyAlignment="1">
      <alignment horizontal="center" vertical="center" wrapText="1"/>
    </xf>
    <xf numFmtId="0" fontId="41" fillId="0" borderId="8" xfId="7" applyFont="1" applyBorder="1" applyAlignment="1">
      <alignment horizontal="center" vertical="center" wrapText="1"/>
    </xf>
    <xf numFmtId="0" fontId="41" fillId="0" borderId="2" xfId="7" applyFont="1" applyBorder="1" applyAlignment="1">
      <alignment horizontal="center" vertical="center" wrapText="1"/>
    </xf>
    <xf numFmtId="0" fontId="23" fillId="0" borderId="4" xfId="7" applyFont="1" applyBorder="1" applyAlignment="1">
      <alignment horizontal="center" vertical="center" wrapText="1"/>
    </xf>
    <xf numFmtId="0" fontId="23" fillId="0" borderId="13" xfId="7" applyFont="1" applyBorder="1" applyAlignment="1">
      <alignment horizontal="center" vertical="center" wrapText="1"/>
    </xf>
    <xf numFmtId="0" fontId="23" fillId="0" borderId="19" xfId="7" applyFont="1" applyBorder="1" applyAlignment="1">
      <alignment horizontal="center" vertical="center" wrapText="1"/>
    </xf>
    <xf numFmtId="0" fontId="23" fillId="0" borderId="20" xfId="7" applyFont="1" applyBorder="1" applyAlignment="1">
      <alignment horizontal="center" vertical="center" wrapText="1"/>
    </xf>
    <xf numFmtId="0" fontId="23" fillId="0" borderId="70" xfId="7" applyFont="1" applyBorder="1" applyAlignment="1">
      <alignment horizontal="center" vertical="center" wrapText="1"/>
    </xf>
    <xf numFmtId="0" fontId="23" fillId="0" borderId="69" xfId="7" applyFont="1" applyBorder="1" applyAlignment="1">
      <alignment horizontal="center" vertical="center" wrapText="1"/>
    </xf>
    <xf numFmtId="0" fontId="23" fillId="0" borderId="27" xfId="7" applyFont="1" applyBorder="1" applyAlignment="1">
      <alignment horizontal="center" vertical="center" wrapText="1"/>
    </xf>
    <xf numFmtId="0" fontId="23" fillId="0" borderId="53" xfId="7" applyFont="1" applyBorder="1" applyAlignment="1">
      <alignment horizontal="center" vertical="center" wrapText="1"/>
    </xf>
    <xf numFmtId="0" fontId="33" fillId="0" borderId="60" xfId="7" applyFont="1" applyBorder="1" applyAlignment="1">
      <alignment horizontal="center" vertical="center" wrapText="1"/>
    </xf>
    <xf numFmtId="0" fontId="33" fillId="0" borderId="7" xfId="7" applyFont="1" applyBorder="1" applyAlignment="1">
      <alignment horizontal="center" vertical="center" wrapText="1"/>
    </xf>
    <xf numFmtId="0" fontId="33" fillId="0" borderId="23" xfId="7" applyFont="1" applyBorder="1" applyAlignment="1">
      <alignment horizontal="center" vertical="center" wrapText="1"/>
    </xf>
    <xf numFmtId="0" fontId="39" fillId="0" borderId="60" xfId="7" applyFont="1" applyBorder="1" applyAlignment="1">
      <alignment horizontal="center" vertical="center" wrapText="1"/>
    </xf>
    <xf numFmtId="0" fontId="39" fillId="0" borderId="23" xfId="7" applyFont="1" applyBorder="1" applyAlignment="1">
      <alignment horizontal="center" vertical="center" wrapText="1"/>
    </xf>
    <xf numFmtId="0" fontId="23" fillId="0" borderId="22" xfId="7" applyFont="1" applyBorder="1" applyAlignment="1">
      <alignment horizontal="center" vertical="center" wrapText="1"/>
    </xf>
    <xf numFmtId="0" fontId="23" fillId="0" borderId="24" xfId="7" applyFont="1" applyBorder="1" applyAlignment="1">
      <alignment horizontal="center" vertical="center" wrapText="1"/>
    </xf>
    <xf numFmtId="0" fontId="23" fillId="0" borderId="59" xfId="7" applyFont="1" applyBorder="1" applyAlignment="1">
      <alignment horizontal="center" vertical="center" wrapText="1"/>
    </xf>
    <xf numFmtId="0" fontId="23" fillId="0" borderId="61" xfId="7" applyFont="1" applyBorder="1" applyAlignment="1">
      <alignment horizontal="center" vertical="center" wrapText="1"/>
    </xf>
    <xf numFmtId="0" fontId="23" fillId="0" borderId="65" xfId="7" applyFont="1" applyBorder="1" applyAlignment="1">
      <alignment horizontal="center" vertical="center" wrapText="1"/>
    </xf>
    <xf numFmtId="0" fontId="38" fillId="0" borderId="67" xfId="7" applyFont="1" applyBorder="1" applyAlignment="1">
      <alignment horizontal="center" vertical="center" wrapText="1"/>
    </xf>
    <xf numFmtId="0" fontId="29" fillId="0" borderId="67" xfId="7" applyFont="1" applyBorder="1" applyAlignment="1">
      <alignment horizontal="center" vertical="center" wrapText="1"/>
    </xf>
    <xf numFmtId="0" fontId="29" fillId="0" borderId="182" xfId="7" applyFont="1" applyBorder="1" applyAlignment="1">
      <alignment horizontal="center" vertical="center" wrapText="1"/>
    </xf>
    <xf numFmtId="0" fontId="29" fillId="0" borderId="183" xfId="7" applyFont="1" applyBorder="1" applyAlignment="1">
      <alignment horizontal="center" vertical="center" wrapText="1"/>
    </xf>
    <xf numFmtId="0" fontId="29" fillId="0" borderId="184" xfId="7" applyFont="1" applyBorder="1" applyAlignment="1">
      <alignment horizontal="center" vertical="center" wrapText="1"/>
    </xf>
    <xf numFmtId="0" fontId="53" fillId="0" borderId="8" xfId="7" applyFont="1" applyBorder="1" applyAlignment="1">
      <alignment horizontal="center" vertical="center" wrapText="1"/>
    </xf>
    <xf numFmtId="0" fontId="53" fillId="0" borderId="2" xfId="7" applyFont="1" applyBorder="1" applyAlignment="1">
      <alignment horizontal="center" vertical="center" wrapText="1"/>
    </xf>
    <xf numFmtId="0" fontId="25" fillId="0" borderId="22" xfId="7" applyFont="1" applyBorder="1" applyAlignment="1">
      <alignment horizontal="center" vertical="center" wrapText="1"/>
    </xf>
    <xf numFmtId="0" fontId="25" fillId="0" borderId="21" xfId="7" applyFont="1" applyBorder="1" applyAlignment="1">
      <alignment horizontal="center" vertical="center" wrapText="1"/>
    </xf>
    <xf numFmtId="0" fontId="25" fillId="0" borderId="48" xfId="7" applyFont="1" applyBorder="1" applyAlignment="1">
      <alignment horizontal="center" vertical="center" wrapText="1"/>
    </xf>
    <xf numFmtId="0" fontId="53" fillId="0" borderId="13" xfId="7" applyFont="1" applyBorder="1" applyAlignment="1">
      <alignment horizontal="center" vertical="center" wrapText="1"/>
    </xf>
    <xf numFmtId="0" fontId="25" fillId="0" borderId="2" xfId="7" applyFont="1" applyBorder="1" applyAlignment="1">
      <alignment horizontal="center" vertical="center" wrapText="1"/>
    </xf>
    <xf numFmtId="0" fontId="25" fillId="0" borderId="1" xfId="7" applyFont="1" applyBorder="1" applyAlignment="1">
      <alignment horizontal="center" vertical="center" wrapText="1"/>
    </xf>
    <xf numFmtId="0" fontId="25" fillId="0" borderId="68" xfId="7" applyFont="1" applyBorder="1" applyAlignment="1">
      <alignment horizontal="center" vertical="center" wrapText="1"/>
    </xf>
    <xf numFmtId="0" fontId="33" fillId="0" borderId="5" xfId="7" applyFont="1" applyBorder="1" applyAlignment="1">
      <alignment horizontal="center" vertical="center" wrapText="1"/>
    </xf>
    <xf numFmtId="0" fontId="34" fillId="0" borderId="16" xfId="7" applyFont="1" applyBorder="1" applyAlignment="1">
      <alignment horizontal="center" vertical="center" wrapText="1"/>
    </xf>
    <xf numFmtId="0" fontId="34" fillId="0" borderId="7" xfId="7" applyFont="1" applyBorder="1" applyAlignment="1">
      <alignment horizontal="center" vertical="center" wrapText="1"/>
    </xf>
    <xf numFmtId="0" fontId="29" fillId="0" borderId="29" xfId="7" applyFont="1" applyBorder="1" applyAlignment="1">
      <alignment horizontal="center" vertical="center" wrapText="1"/>
    </xf>
    <xf numFmtId="0" fontId="29" fillId="0" borderId="0" xfId="7" applyFont="1" applyBorder="1" applyAlignment="1">
      <alignment horizontal="center" vertical="center" wrapText="1"/>
    </xf>
    <xf numFmtId="0" fontId="29" fillId="0" borderId="52" xfId="7" applyFont="1" applyBorder="1" applyAlignment="1">
      <alignment horizontal="center" vertical="center" wrapText="1"/>
    </xf>
    <xf numFmtId="0" fontId="23" fillId="0" borderId="7" xfId="7" applyFont="1" applyBorder="1" applyAlignment="1">
      <alignment horizontal="center" vertical="center" wrapText="1"/>
    </xf>
    <xf numFmtId="0" fontId="53" fillId="0" borderId="16" xfId="7" applyFont="1" applyBorder="1" applyAlignment="1">
      <alignment horizontal="center" vertical="center" wrapText="1"/>
    </xf>
    <xf numFmtId="0" fontId="53" fillId="0" borderId="7" xfId="7" applyFont="1" applyBorder="1" applyAlignment="1">
      <alignment horizontal="center" vertical="center" wrapText="1"/>
    </xf>
    <xf numFmtId="0" fontId="53" fillId="0" borderId="23" xfId="7" applyFont="1" applyBorder="1" applyAlignment="1">
      <alignment horizontal="center" vertical="center" wrapText="1"/>
    </xf>
    <xf numFmtId="0" fontId="23" fillId="0" borderId="117" xfId="7" applyFont="1" applyBorder="1" applyAlignment="1">
      <alignment horizontal="center" vertical="center" wrapText="1"/>
    </xf>
    <xf numFmtId="0" fontId="38" fillId="0" borderId="171" xfId="7" applyFont="1" applyBorder="1" applyAlignment="1">
      <alignment horizontal="center" vertical="center" wrapText="1"/>
    </xf>
    <xf numFmtId="0" fontId="38" fillId="0" borderId="172" xfId="7" applyFont="1" applyBorder="1" applyAlignment="1">
      <alignment horizontal="center" vertical="center" wrapText="1"/>
    </xf>
    <xf numFmtId="0" fontId="38" fillId="0" borderId="173" xfId="7" applyFont="1" applyBorder="1" applyAlignment="1">
      <alignment horizontal="center" vertical="center" wrapText="1"/>
    </xf>
    <xf numFmtId="0" fontId="30" fillId="0" borderId="3" xfId="7" applyFont="1" applyBorder="1" applyAlignment="1">
      <alignment horizontal="center" vertical="center" wrapText="1"/>
    </xf>
    <xf numFmtId="0" fontId="29" fillId="0" borderId="46" xfId="7" applyFont="1" applyBorder="1" applyAlignment="1">
      <alignment horizontal="center" vertical="center" wrapText="1"/>
    </xf>
    <xf numFmtId="0" fontId="29" fillId="0" borderId="25" xfId="7" applyFont="1" applyBorder="1" applyAlignment="1">
      <alignment horizontal="center" vertical="center" wrapText="1"/>
    </xf>
    <xf numFmtId="0" fontId="29" fillId="0" borderId="103" xfId="7" applyFont="1" applyBorder="1" applyAlignment="1">
      <alignment horizontal="center" vertical="center" wrapText="1"/>
    </xf>
    <xf numFmtId="0" fontId="29" fillId="0" borderId="1" xfId="7" applyFont="1" applyBorder="1" applyAlignment="1">
      <alignment horizontal="center" vertical="center" wrapText="1"/>
    </xf>
    <xf numFmtId="0" fontId="29" fillId="0" borderId="60" xfId="7" applyFont="1" applyBorder="1" applyAlignment="1">
      <alignment horizontal="center" vertical="center" wrapText="1"/>
    </xf>
    <xf numFmtId="0" fontId="29" fillId="0" borderId="23" xfId="7" applyFont="1" applyBorder="1" applyAlignment="1">
      <alignment horizontal="center" vertical="center" wrapText="1"/>
    </xf>
    <xf numFmtId="0" fontId="29" fillId="0" borderId="22" xfId="7" applyFont="1" applyBorder="1" applyAlignment="1">
      <alignment horizontal="center" vertical="center" wrapText="1"/>
    </xf>
    <xf numFmtId="0" fontId="29" fillId="0" borderId="21" xfId="7" applyFont="1" applyBorder="1" applyAlignment="1">
      <alignment horizontal="center" vertical="center" wrapText="1"/>
    </xf>
    <xf numFmtId="0" fontId="29" fillId="0" borderId="24" xfId="7" applyFont="1" applyBorder="1" applyAlignment="1">
      <alignment horizontal="center" vertical="center" wrapText="1"/>
    </xf>
    <xf numFmtId="0" fontId="30" fillId="0" borderId="43" xfId="7" applyFont="1" applyBorder="1" applyAlignment="1">
      <alignment horizontal="center" vertical="center" wrapText="1"/>
    </xf>
    <xf numFmtId="0" fontId="30" fillId="0" borderId="68" xfId="7" applyFont="1" applyBorder="1" applyAlignment="1">
      <alignment horizontal="center" vertical="center" wrapText="1"/>
    </xf>
    <xf numFmtId="0" fontId="38" fillId="0" borderId="49" xfId="7" applyFont="1" applyBorder="1" applyAlignment="1">
      <alignment horizontal="center" vertical="center" wrapText="1"/>
    </xf>
    <xf numFmtId="0" fontId="38" fillId="0" borderId="3" xfId="7" applyFont="1" applyBorder="1" applyAlignment="1">
      <alignment horizontal="center" vertical="center" wrapText="1"/>
    </xf>
    <xf numFmtId="0" fontId="38" fillId="0" borderId="13" xfId="7" applyFont="1" applyBorder="1" applyAlignment="1">
      <alignment horizontal="center" vertical="center" wrapText="1"/>
    </xf>
    <xf numFmtId="0" fontId="29" fillId="0" borderId="110" xfId="7" applyFont="1" applyBorder="1" applyAlignment="1">
      <alignment horizontal="center" vertical="center" wrapText="1"/>
    </xf>
    <xf numFmtId="0" fontId="29" fillId="0" borderId="57" xfId="7" applyFont="1" applyBorder="1" applyAlignment="1">
      <alignment horizontal="center" vertical="center" wrapText="1"/>
    </xf>
    <xf numFmtId="0" fontId="30" fillId="0" borderId="16" xfId="7" applyFont="1" applyBorder="1" applyAlignment="1">
      <alignment horizontal="center" vertical="center" wrapText="1"/>
    </xf>
    <xf numFmtId="0" fontId="30" fillId="0" borderId="7" xfId="7" applyFont="1" applyBorder="1" applyAlignment="1">
      <alignment horizontal="center" vertical="center" wrapText="1"/>
    </xf>
    <xf numFmtId="0" fontId="30" fillId="0" borderId="23" xfId="7" applyFont="1" applyBorder="1" applyAlignment="1">
      <alignment horizontal="center" vertical="center" wrapText="1"/>
    </xf>
    <xf numFmtId="0" fontId="17" fillId="0" borderId="49" xfId="3" applyFont="1" applyFill="1" applyBorder="1" applyAlignment="1">
      <alignment horizontal="distributed" vertical="center"/>
    </xf>
    <xf numFmtId="0" fontId="17" fillId="0" borderId="3" xfId="3" applyFont="1" applyFill="1" applyBorder="1" applyAlignment="1">
      <alignment horizontal="distributed" vertical="center"/>
    </xf>
    <xf numFmtId="0" fontId="29" fillId="0" borderId="3" xfId="13" applyFont="1" applyBorder="1" applyAlignment="1">
      <alignment horizontal="distributed" vertical="center"/>
    </xf>
    <xf numFmtId="0" fontId="26" fillId="0" borderId="4" xfId="3" applyFont="1" applyFill="1" applyBorder="1" applyAlignment="1">
      <alignment horizontal="center" vertical="center"/>
    </xf>
    <xf numFmtId="0" fontId="26" fillId="0" borderId="3" xfId="3" applyFont="1" applyFill="1" applyBorder="1" applyAlignment="1">
      <alignment horizontal="center" vertical="center"/>
    </xf>
    <xf numFmtId="0" fontId="26" fillId="0" borderId="26" xfId="3" applyFont="1" applyFill="1" applyBorder="1" applyAlignment="1">
      <alignment horizontal="center" vertical="center"/>
    </xf>
    <xf numFmtId="0" fontId="17" fillId="0" borderId="104" xfId="3" applyFont="1" applyFill="1" applyBorder="1" applyAlignment="1">
      <alignment horizontal="center" vertical="center"/>
    </xf>
    <xf numFmtId="0" fontId="17" fillId="0" borderId="5" xfId="3" applyFont="1" applyFill="1" applyBorder="1" applyAlignment="1">
      <alignment horizontal="center" vertical="center"/>
    </xf>
    <xf numFmtId="0" fontId="17" fillId="0" borderId="42" xfId="3" applyFont="1" applyFill="1" applyBorder="1" applyAlignment="1">
      <alignment horizontal="center" vertical="center"/>
    </xf>
    <xf numFmtId="0" fontId="17" fillId="0" borderId="9" xfId="3" applyFont="1" applyFill="1" applyBorder="1" applyAlignment="1">
      <alignment horizontal="center" vertical="center"/>
    </xf>
    <xf numFmtId="0" fontId="26" fillId="0" borderId="2" xfId="3" applyFont="1" applyFill="1" applyBorder="1" applyAlignment="1">
      <alignment horizontal="center" vertical="center"/>
    </xf>
    <xf numFmtId="0" fontId="26" fillId="0" borderId="1" xfId="3" applyFont="1" applyFill="1" applyBorder="1" applyAlignment="1">
      <alignment horizontal="center" vertical="center"/>
    </xf>
    <xf numFmtId="0" fontId="26" fillId="0" borderId="6" xfId="3" applyFont="1" applyFill="1" applyBorder="1" applyAlignment="1">
      <alignment horizontal="center" vertical="center"/>
    </xf>
    <xf numFmtId="0" fontId="17" fillId="0" borderId="7" xfId="3" applyFont="1" applyFill="1" applyBorder="1" applyAlignment="1">
      <alignment horizontal="center" vertical="center"/>
    </xf>
    <xf numFmtId="0" fontId="29" fillId="0" borderId="7" xfId="13" applyFont="1" applyBorder="1" applyAlignment="1">
      <alignment horizontal="center" vertical="center"/>
    </xf>
    <xf numFmtId="0" fontId="26" fillId="0" borderId="29" xfId="3" applyFont="1" applyFill="1" applyBorder="1" applyAlignment="1">
      <alignment horizontal="center" vertical="center"/>
    </xf>
    <xf numFmtId="0" fontId="26" fillId="0" borderId="0" xfId="3" applyFont="1" applyFill="1" applyBorder="1" applyAlignment="1">
      <alignment horizontal="center" vertical="center"/>
    </xf>
    <xf numFmtId="0" fontId="26" fillId="0" borderId="52" xfId="3" applyFont="1" applyFill="1" applyBorder="1" applyAlignment="1">
      <alignment horizontal="center" vertical="center"/>
    </xf>
    <xf numFmtId="0" fontId="26" fillId="0" borderId="8" xfId="3" applyFont="1" applyFill="1" applyBorder="1" applyAlignment="1">
      <alignment horizontal="center" vertical="center"/>
    </xf>
    <xf numFmtId="0" fontId="26" fillId="0" borderId="15" xfId="3" applyFont="1" applyFill="1" applyBorder="1" applyAlignment="1">
      <alignment horizontal="center" vertical="center"/>
    </xf>
    <xf numFmtId="0" fontId="26" fillId="0" borderId="31" xfId="3" applyFont="1" applyFill="1" applyBorder="1" applyAlignment="1">
      <alignment horizontal="center" vertical="center"/>
    </xf>
    <xf numFmtId="0" fontId="28" fillId="0" borderId="20" xfId="7" applyFont="1" applyBorder="1" applyAlignment="1">
      <alignment horizontal="center" vertical="center"/>
    </xf>
    <xf numFmtId="0" fontId="23" fillId="0" borderId="71" xfId="7" applyFont="1" applyBorder="1" applyAlignment="1">
      <alignment horizontal="distributed" vertical="center"/>
    </xf>
    <xf numFmtId="0" fontId="23" fillId="0" borderId="72" xfId="7" applyFont="1" applyBorder="1" applyAlignment="1">
      <alignment horizontal="distributed" vertical="center"/>
    </xf>
    <xf numFmtId="0" fontId="23" fillId="0" borderId="72" xfId="13" applyFont="1" applyBorder="1" applyAlignment="1">
      <alignment horizontal="distributed" vertical="center"/>
    </xf>
    <xf numFmtId="0" fontId="25" fillId="0" borderId="22" xfId="7" applyFont="1" applyBorder="1" applyAlignment="1">
      <alignment horizontal="center" vertical="center"/>
    </xf>
    <xf numFmtId="0" fontId="25" fillId="0" borderId="21" xfId="7" applyFont="1" applyBorder="1" applyAlignment="1">
      <alignment horizontal="center" vertical="center"/>
    </xf>
    <xf numFmtId="0" fontId="25" fillId="0" borderId="48" xfId="7" applyFont="1" applyBorder="1" applyAlignment="1">
      <alignment horizontal="center" vertical="center"/>
    </xf>
    <xf numFmtId="0" fontId="17" fillId="0" borderId="103" xfId="3" applyFont="1" applyFill="1" applyBorder="1" applyAlignment="1">
      <alignment horizontal="distributed" vertical="center"/>
    </xf>
    <xf numFmtId="0" fontId="17" fillId="0" borderId="1" xfId="3" applyFont="1" applyFill="1" applyBorder="1" applyAlignment="1">
      <alignment horizontal="distributed" vertical="center"/>
    </xf>
    <xf numFmtId="0" fontId="29" fillId="0" borderId="1" xfId="13" applyFont="1" applyBorder="1" applyAlignment="1">
      <alignment horizontal="distributed" vertical="center"/>
    </xf>
    <xf numFmtId="0" fontId="27" fillId="0" borderId="0" xfId="1" applyFont="1" applyAlignment="1">
      <alignment horizontal="right" vertical="center"/>
    </xf>
    <xf numFmtId="0" fontId="6" fillId="0" borderId="0" xfId="8" applyFont="1" applyBorder="1" applyAlignment="1">
      <alignment horizontal="left" wrapText="1"/>
    </xf>
    <xf numFmtId="0" fontId="8" fillId="0" borderId="0" xfId="8" applyFont="1" applyAlignment="1">
      <alignment horizontal="center" wrapText="1"/>
    </xf>
    <xf numFmtId="0" fontId="6" fillId="0" borderId="14" xfId="8" applyFont="1" applyBorder="1" applyAlignment="1">
      <alignment horizontal="center" wrapText="1"/>
    </xf>
    <xf numFmtId="0" fontId="6" fillId="0" borderId="14" xfId="8" applyFont="1" applyBorder="1" applyAlignment="1">
      <alignment horizontal="center" vertical="center" wrapText="1"/>
    </xf>
    <xf numFmtId="0" fontId="6" fillId="0" borderId="4" xfId="8" applyFont="1" applyBorder="1" applyAlignment="1">
      <alignment horizontal="center" vertical="center" wrapText="1"/>
    </xf>
    <xf numFmtId="0" fontId="6" fillId="0" borderId="13" xfId="8" applyFont="1" applyBorder="1" applyAlignment="1">
      <alignment horizontal="center" vertical="center" wrapText="1"/>
    </xf>
    <xf numFmtId="0" fontId="6" fillId="0" borderId="4" xfId="8" applyFont="1" applyBorder="1" applyAlignment="1">
      <alignment horizontal="left" vertical="center" wrapText="1"/>
    </xf>
    <xf numFmtId="0" fontId="6" fillId="0" borderId="13" xfId="8" applyFont="1" applyBorder="1" applyAlignment="1">
      <alignment horizontal="left" vertical="center" wrapText="1"/>
    </xf>
    <xf numFmtId="0" fontId="6" fillId="0" borderId="15" xfId="8" applyFont="1" applyBorder="1" applyAlignment="1">
      <alignment horizontal="left" wrapText="1"/>
    </xf>
    <xf numFmtId="0" fontId="5" fillId="0" borderId="0" xfId="1" applyFont="1" applyAlignment="1">
      <alignment vertical="center" wrapText="1"/>
    </xf>
    <xf numFmtId="0" fontId="14" fillId="5" borderId="14" xfId="1" applyFont="1" applyFill="1" applyBorder="1" applyAlignment="1">
      <alignment vertical="center" wrapText="1"/>
    </xf>
    <xf numFmtId="0" fontId="14" fillId="5" borderId="14" xfId="1" applyFont="1" applyFill="1" applyBorder="1" applyAlignment="1">
      <alignment vertical="center"/>
    </xf>
    <xf numFmtId="0" fontId="14" fillId="5" borderId="14" xfId="1" applyFont="1" applyFill="1" applyBorder="1" applyAlignment="1">
      <alignment horizontal="center" vertical="center"/>
    </xf>
    <xf numFmtId="0" fontId="1" fillId="0" borderId="16" xfId="1" applyBorder="1" applyAlignment="1">
      <alignment horizontal="center" vertical="center" wrapText="1"/>
    </xf>
    <xf numFmtId="0" fontId="1" fillId="0" borderId="23" xfId="1" applyBorder="1" applyAlignment="1">
      <alignment horizontal="center" vertical="center" wrapText="1"/>
    </xf>
    <xf numFmtId="0" fontId="1" fillId="0" borderId="8" xfId="1" applyBorder="1" applyAlignment="1">
      <alignment horizontal="center" vertical="center"/>
    </xf>
    <xf numFmtId="0" fontId="1" fillId="0" borderId="15" xfId="1" applyBorder="1" applyAlignment="1">
      <alignment horizontal="center" vertical="center"/>
    </xf>
    <xf numFmtId="0" fontId="1" fillId="0" borderId="31" xfId="1" applyBorder="1" applyAlignment="1">
      <alignment horizontal="center" vertical="center"/>
    </xf>
    <xf numFmtId="0" fontId="1" fillId="0" borderId="2" xfId="1" applyBorder="1" applyAlignment="1">
      <alignment horizontal="center" vertical="center"/>
    </xf>
    <xf numFmtId="0" fontId="1" fillId="0" borderId="1" xfId="1" applyBorder="1" applyAlignment="1">
      <alignment horizontal="center" vertical="center"/>
    </xf>
    <xf numFmtId="0" fontId="1" fillId="0" borderId="6" xfId="1" applyBorder="1" applyAlignment="1">
      <alignment horizontal="center" vertical="center"/>
    </xf>
    <xf numFmtId="0" fontId="1" fillId="0" borderId="7" xfId="1" applyBorder="1" applyAlignment="1">
      <alignment horizontal="center" vertical="center" wrapText="1"/>
    </xf>
    <xf numFmtId="0" fontId="1" fillId="0" borderId="4" xfId="1" applyBorder="1" applyAlignment="1">
      <alignment vertical="center" wrapText="1"/>
    </xf>
    <xf numFmtId="0" fontId="1" fillId="0" borderId="3" xfId="1" applyBorder="1" applyAlignment="1">
      <alignment vertical="center" wrapText="1"/>
    </xf>
    <xf numFmtId="0" fontId="1" fillId="0" borderId="4" xfId="1" applyBorder="1" applyAlignment="1">
      <alignment horizontal="center" vertical="center"/>
    </xf>
    <xf numFmtId="0" fontId="1" fillId="0" borderId="3" xfId="1" applyBorder="1" applyAlignment="1">
      <alignment horizontal="center" vertical="center"/>
    </xf>
    <xf numFmtId="0" fontId="1" fillId="0" borderId="13" xfId="1" applyBorder="1" applyAlignment="1">
      <alignment horizontal="center" vertical="center"/>
    </xf>
    <xf numFmtId="0" fontId="1" fillId="0" borderId="8" xfId="1" applyBorder="1" applyAlignment="1">
      <alignment vertical="center" wrapText="1"/>
    </xf>
    <xf numFmtId="0" fontId="1" fillId="0" borderId="15" xfId="1" applyBorder="1" applyAlignment="1">
      <alignment vertical="center" wrapText="1"/>
    </xf>
    <xf numFmtId="0" fontId="1" fillId="0" borderId="2" xfId="1" applyBorder="1" applyAlignment="1">
      <alignment vertical="center" wrapText="1"/>
    </xf>
    <xf numFmtId="0" fontId="1" fillId="0" borderId="1" xfId="1" applyBorder="1" applyAlignment="1">
      <alignment vertical="center" wrapText="1"/>
    </xf>
    <xf numFmtId="0" fontId="20" fillId="0" borderId="23" xfId="14" applyBorder="1" applyAlignment="1">
      <alignment horizontal="center" vertical="center" wrapText="1"/>
    </xf>
    <xf numFmtId="0" fontId="1" fillId="0" borderId="14" xfId="1" applyBorder="1" applyAlignment="1">
      <alignment vertical="center" wrapText="1"/>
    </xf>
    <xf numFmtId="0" fontId="1" fillId="0" borderId="14" xfId="1" applyBorder="1" applyAlignment="1">
      <alignment horizontal="center" vertical="center"/>
    </xf>
    <xf numFmtId="0" fontId="1" fillId="0" borderId="13" xfId="1" applyBorder="1" applyAlignment="1">
      <alignment vertical="center" wrapText="1"/>
    </xf>
    <xf numFmtId="0" fontId="15" fillId="0" borderId="0" xfId="1" applyFont="1" applyBorder="1" applyAlignment="1">
      <alignment horizontal="center" vertical="center"/>
    </xf>
    <xf numFmtId="0" fontId="42" fillId="0" borderId="4" xfId="1" applyFont="1" applyBorder="1" applyAlignment="1">
      <alignment horizontal="center" vertical="center"/>
    </xf>
    <xf numFmtId="0" fontId="42" fillId="0" borderId="3" xfId="1" applyFont="1" applyBorder="1" applyAlignment="1">
      <alignment horizontal="center" vertical="center"/>
    </xf>
    <xf numFmtId="0" fontId="42" fillId="0" borderId="13" xfId="1" applyFont="1" applyBorder="1" applyAlignment="1">
      <alignment horizontal="center" vertical="center"/>
    </xf>
    <xf numFmtId="0" fontId="1" fillId="0" borderId="14" xfId="1" applyBorder="1" applyAlignment="1">
      <alignment vertical="center"/>
    </xf>
    <xf numFmtId="0" fontId="88" fillId="0" borderId="0" xfId="1" applyFont="1" applyAlignment="1">
      <alignment horizontal="center" vertical="center"/>
    </xf>
    <xf numFmtId="0" fontId="1" fillId="0" borderId="0" xfId="1" applyFont="1" applyAlignment="1">
      <alignment horizontal="center" vertical="center"/>
    </xf>
    <xf numFmtId="0" fontId="43" fillId="0" borderId="0" xfId="1" applyFont="1" applyAlignment="1">
      <alignment horizontal="center" vertical="center"/>
    </xf>
    <xf numFmtId="0" fontId="1" fillId="0" borderId="47" xfId="1" applyFont="1" applyBorder="1" applyAlignment="1">
      <alignment horizontal="distributed" vertical="center"/>
    </xf>
    <xf numFmtId="0" fontId="1" fillId="0" borderId="24" xfId="1" applyFont="1" applyBorder="1" applyAlignment="1">
      <alignment horizontal="distributed" vertical="center"/>
    </xf>
    <xf numFmtId="0" fontId="1" fillId="0" borderId="22" xfId="1" applyFont="1" applyBorder="1" applyAlignment="1">
      <alignment vertical="center"/>
    </xf>
    <xf numFmtId="0" fontId="1" fillId="0" borderId="21" xfId="1" applyFont="1" applyBorder="1" applyAlignment="1">
      <alignment vertical="center"/>
    </xf>
    <xf numFmtId="0" fontId="1" fillId="0" borderId="48" xfId="1" applyFont="1" applyBorder="1" applyAlignment="1">
      <alignment vertical="center"/>
    </xf>
    <xf numFmtId="0" fontId="1" fillId="0" borderId="49" xfId="1" applyFont="1" applyBorder="1" applyAlignment="1">
      <alignment horizontal="distributed" vertical="center"/>
    </xf>
    <xf numFmtId="0" fontId="1" fillId="0" borderId="13" xfId="1" applyFont="1" applyBorder="1" applyAlignment="1">
      <alignment horizontal="distributed" vertical="center"/>
    </xf>
    <xf numFmtId="0" fontId="1" fillId="0" borderId="4" xfId="1" applyFont="1" applyBorder="1" applyAlignment="1">
      <alignment horizontal="center" vertical="center"/>
    </xf>
    <xf numFmtId="0" fontId="1" fillId="0" borderId="3" xfId="1" applyFont="1" applyBorder="1" applyAlignment="1">
      <alignment vertical="center"/>
    </xf>
    <xf numFmtId="0" fontId="1" fillId="0" borderId="26" xfId="1" applyFont="1" applyBorder="1" applyAlignment="1">
      <alignment vertical="center"/>
    </xf>
    <xf numFmtId="0" fontId="1" fillId="0" borderId="3" xfId="1" applyFont="1" applyBorder="1" applyAlignment="1">
      <alignment horizontal="center" vertical="center"/>
    </xf>
    <xf numFmtId="0" fontId="1" fillId="0" borderId="26" xfId="1" applyFont="1" applyBorder="1" applyAlignment="1">
      <alignment horizontal="center" vertical="center"/>
    </xf>
    <xf numFmtId="0" fontId="1" fillId="0" borderId="50" xfId="1" applyFont="1" applyBorder="1" applyAlignment="1">
      <alignment horizontal="distributed" vertical="center"/>
    </xf>
    <xf numFmtId="0" fontId="1" fillId="0" borderId="27" xfId="1" applyFont="1" applyBorder="1" applyAlignment="1">
      <alignment horizontal="distributed" vertical="center"/>
    </xf>
    <xf numFmtId="0" fontId="1" fillId="0" borderId="4" xfId="1" applyFont="1" applyBorder="1" applyAlignment="1">
      <alignment vertical="center"/>
    </xf>
    <xf numFmtId="0" fontId="1" fillId="0" borderId="13" xfId="1" applyFont="1" applyBorder="1" applyAlignment="1">
      <alignment vertical="center"/>
    </xf>
    <xf numFmtId="0" fontId="1" fillId="0" borderId="16" xfId="1" applyFont="1" applyBorder="1" applyAlignment="1">
      <alignment horizontal="distributed" vertical="center"/>
    </xf>
    <xf numFmtId="0" fontId="1" fillId="0" borderId="7" xfId="1" applyFont="1" applyBorder="1" applyAlignment="1">
      <alignment horizontal="distributed" vertical="center"/>
    </xf>
    <xf numFmtId="0" fontId="1" fillId="0" borderId="8" xfId="1" applyFont="1" applyBorder="1" applyAlignment="1">
      <alignment vertical="center"/>
    </xf>
    <xf numFmtId="0" fontId="1" fillId="0" borderId="51" xfId="1" applyFont="1" applyBorder="1" applyAlignment="1">
      <alignment vertical="center"/>
    </xf>
    <xf numFmtId="0" fontId="1" fillId="0" borderId="29" xfId="1" applyFont="1" applyBorder="1" applyAlignment="1">
      <alignment vertical="center"/>
    </xf>
    <xf numFmtId="0" fontId="1" fillId="0" borderId="52" xfId="1" applyFont="1" applyBorder="1" applyAlignment="1">
      <alignment vertical="center"/>
    </xf>
    <xf numFmtId="0" fontId="1" fillId="0" borderId="15" xfId="1" applyFont="1" applyBorder="1" applyAlignment="1">
      <alignment vertical="center"/>
    </xf>
    <xf numFmtId="0" fontId="1" fillId="0" borderId="31" xfId="1" applyFont="1" applyBorder="1" applyAlignment="1">
      <alignment vertical="center"/>
    </xf>
    <xf numFmtId="0" fontId="1" fillId="0" borderId="124" xfId="1" applyFont="1" applyBorder="1" applyAlignment="1">
      <alignment horizontal="distributed" vertical="center"/>
    </xf>
    <xf numFmtId="0" fontId="1" fillId="0" borderId="125" xfId="1" applyFont="1" applyBorder="1" applyAlignment="1">
      <alignment horizontal="distributed" vertical="center"/>
    </xf>
    <xf numFmtId="0" fontId="1" fillId="0" borderId="126" xfId="1" applyFont="1" applyBorder="1" applyAlignment="1">
      <alignment horizontal="center" vertical="center"/>
    </xf>
    <xf numFmtId="0" fontId="1" fillId="0" borderId="125" xfId="1" applyFont="1" applyBorder="1" applyAlignment="1">
      <alignment horizontal="center" vertical="center"/>
    </xf>
    <xf numFmtId="0" fontId="1" fillId="0" borderId="127" xfId="1" applyFont="1" applyBorder="1" applyAlignment="1">
      <alignment horizontal="center" vertical="center"/>
    </xf>
    <xf numFmtId="0" fontId="1" fillId="0" borderId="117" xfId="1" applyBorder="1" applyAlignment="1">
      <alignment horizontal="center" vertical="center" textRotation="255" wrapText="1"/>
    </xf>
    <xf numFmtId="0" fontId="1" fillId="0" borderId="27" xfId="1" applyFont="1" applyBorder="1" applyAlignment="1">
      <alignment horizontal="center" vertical="center" textRotation="255" wrapText="1"/>
    </xf>
    <xf numFmtId="0" fontId="1" fillId="0" borderId="53" xfId="1" applyFont="1" applyBorder="1" applyAlignment="1">
      <alignment horizontal="center" vertical="center" textRotation="255" wrapText="1"/>
    </xf>
    <xf numFmtId="0" fontId="1" fillId="0" borderId="128" xfId="1" applyFont="1" applyBorder="1" applyAlignment="1">
      <alignment horizontal="center" vertical="center" wrapText="1"/>
    </xf>
    <xf numFmtId="0" fontId="1" fillId="0" borderId="129" xfId="1" applyFont="1" applyBorder="1" applyAlignment="1">
      <alignment vertical="center"/>
    </xf>
    <xf numFmtId="0" fontId="1" fillId="0" borderId="128" xfId="1" applyFont="1" applyBorder="1" applyAlignment="1">
      <alignment horizontal="center" vertical="center"/>
    </xf>
    <xf numFmtId="0" fontId="1" fillId="0" borderId="130" xfId="1" applyFont="1" applyBorder="1" applyAlignment="1">
      <alignment horizontal="center" vertical="center"/>
    </xf>
    <xf numFmtId="0" fontId="1" fillId="0" borderId="13" xfId="1" applyFont="1" applyBorder="1" applyAlignment="1">
      <alignment horizontal="center" vertical="center"/>
    </xf>
    <xf numFmtId="0" fontId="1" fillId="0" borderId="4" xfId="1" applyFont="1" applyBorder="1" applyAlignment="1">
      <alignment horizontal="left" vertical="center"/>
    </xf>
    <xf numFmtId="0" fontId="1" fillId="0" borderId="13" xfId="1" applyFont="1" applyBorder="1" applyAlignment="1">
      <alignment horizontal="left" vertical="center"/>
    </xf>
    <xf numFmtId="0" fontId="1" fillId="0" borderId="3" xfId="1" applyFont="1" applyBorder="1" applyAlignment="1">
      <alignment horizontal="left" vertical="center"/>
    </xf>
    <xf numFmtId="0" fontId="1" fillId="0" borderId="26" xfId="1" applyFont="1" applyBorder="1" applyAlignment="1">
      <alignment horizontal="left" vertical="center"/>
    </xf>
    <xf numFmtId="0" fontId="1" fillId="0" borderId="55" xfId="1" applyFont="1" applyBorder="1" applyAlignment="1">
      <alignment horizontal="left" vertical="center"/>
    </xf>
    <xf numFmtId="0" fontId="1" fillId="0" borderId="56" xfId="1" applyFont="1" applyBorder="1" applyAlignment="1">
      <alignment horizontal="left" vertical="center"/>
    </xf>
    <xf numFmtId="0" fontId="1" fillId="0" borderId="57" xfId="1" applyFont="1" applyBorder="1" applyAlignment="1">
      <alignment horizontal="left" vertical="center"/>
    </xf>
    <xf numFmtId="0" fontId="1" fillId="0" borderId="58" xfId="1" applyFont="1" applyBorder="1" applyAlignment="1">
      <alignment horizontal="left" vertical="center"/>
    </xf>
    <xf numFmtId="0" fontId="114" fillId="0" borderId="0" xfId="1" applyFont="1" applyAlignment="1">
      <alignment horizontal="left" vertical="center" wrapText="1"/>
    </xf>
    <xf numFmtId="0" fontId="114" fillId="0" borderId="4" xfId="1" applyFont="1" applyBorder="1" applyAlignment="1">
      <alignment horizontal="center" vertical="center"/>
    </xf>
    <xf numFmtId="0" fontId="114" fillId="0" borderId="3" xfId="1" applyFont="1" applyBorder="1" applyAlignment="1">
      <alignment horizontal="center" vertical="center"/>
    </xf>
    <xf numFmtId="0" fontId="114" fillId="0" borderId="13" xfId="1" applyFont="1" applyBorder="1" applyAlignment="1">
      <alignment horizontal="center" vertical="center"/>
    </xf>
    <xf numFmtId="0" fontId="110" fillId="0" borderId="14" xfId="1" applyFont="1" applyBorder="1" applyAlignment="1">
      <alignment horizontal="center" vertical="center"/>
    </xf>
    <xf numFmtId="0" fontId="110" fillId="0" borderId="4" xfId="1" applyFont="1" applyBorder="1" applyAlignment="1">
      <alignment horizontal="left" vertical="center" wrapText="1" indent="1"/>
    </xf>
    <xf numFmtId="0" fontId="110" fillId="0" borderId="3" xfId="1" applyFont="1" applyBorder="1" applyAlignment="1">
      <alignment horizontal="left" vertical="center" wrapText="1" indent="1"/>
    </xf>
    <xf numFmtId="0" fontId="110" fillId="0" borderId="13" xfId="1" applyFont="1" applyBorder="1" applyAlignment="1">
      <alignment horizontal="left" vertical="center" wrapText="1" indent="1"/>
    </xf>
    <xf numFmtId="0" fontId="110" fillId="0" borderId="8" xfId="1" applyFont="1" applyBorder="1" applyAlignment="1">
      <alignment horizontal="center" vertical="center" wrapText="1"/>
    </xf>
    <xf numFmtId="0" fontId="110" fillId="0" borderId="31" xfId="1" applyFont="1" applyBorder="1" applyAlignment="1">
      <alignment horizontal="center" vertical="center"/>
    </xf>
    <xf numFmtId="0" fontId="110" fillId="0" borderId="29" xfId="1" applyFont="1" applyBorder="1" applyAlignment="1">
      <alignment horizontal="center" vertical="center"/>
    </xf>
    <xf numFmtId="0" fontId="110" fillId="0" borderId="5" xfId="1" applyFont="1" applyBorder="1" applyAlignment="1">
      <alignment horizontal="center" vertical="center"/>
    </xf>
    <xf numFmtId="0" fontId="110" fillId="0" borderId="2" xfId="1" applyFont="1" applyBorder="1" applyAlignment="1">
      <alignment horizontal="center" vertical="center"/>
    </xf>
    <xf numFmtId="0" fontId="110" fillId="0" borderId="6" xfId="1" applyFont="1" applyBorder="1" applyAlignment="1">
      <alignment horizontal="center" vertical="center"/>
    </xf>
    <xf numFmtId="0" fontId="115" fillId="0" borderId="15" xfId="1" applyFont="1" applyBorder="1" applyAlignment="1">
      <alignment horizontal="left" vertical="center" wrapText="1" indent="1"/>
    </xf>
    <xf numFmtId="0" fontId="115" fillId="0" borderId="31" xfId="1" applyFont="1" applyBorder="1" applyAlignment="1">
      <alignment horizontal="left" vertical="center" wrapText="1" indent="1"/>
    </xf>
    <xf numFmtId="0" fontId="115" fillId="0" borderId="0" xfId="1" applyFont="1" applyAlignment="1">
      <alignment horizontal="left" vertical="center" wrapText="1" indent="1"/>
    </xf>
    <xf numFmtId="0" fontId="115" fillId="0" borderId="5" xfId="1" applyFont="1" applyBorder="1" applyAlignment="1">
      <alignment horizontal="left" vertical="center" wrapText="1" indent="1"/>
    </xf>
    <xf numFmtId="0" fontId="115" fillId="0" borderId="1" xfId="1" applyFont="1" applyBorder="1" applyAlignment="1">
      <alignment horizontal="left" vertical="center" wrapText="1" indent="1"/>
    </xf>
    <xf numFmtId="0" fontId="115" fillId="0" borderId="6" xfId="1" applyFont="1" applyBorder="1" applyAlignment="1">
      <alignment horizontal="left" vertical="center" wrapText="1" indent="1"/>
    </xf>
    <xf numFmtId="0" fontId="110" fillId="0" borderId="16" xfId="1" applyFont="1" applyBorder="1" applyAlignment="1">
      <alignment horizontal="center" vertical="center" wrapText="1"/>
    </xf>
    <xf numFmtId="0" fontId="110" fillId="0" borderId="7" xfId="1" applyFont="1" applyBorder="1" applyAlignment="1">
      <alignment horizontal="center" vertical="center"/>
    </xf>
    <xf numFmtId="0" fontId="110" fillId="0" borderId="23" xfId="1" applyFont="1" applyBorder="1" applyAlignment="1">
      <alignment horizontal="center" vertical="center"/>
    </xf>
    <xf numFmtId="0" fontId="115" fillId="0" borderId="14" xfId="1" applyFont="1" applyBorder="1" applyAlignment="1">
      <alignment horizontal="left" vertical="center" wrapText="1" indent="1"/>
    </xf>
    <xf numFmtId="0" fontId="110" fillId="0" borderId="14" xfId="1" applyFont="1" applyBorder="1" applyAlignment="1">
      <alignment horizontal="center" vertical="center" wrapText="1"/>
    </xf>
    <xf numFmtId="0" fontId="114" fillId="0" borderId="14" xfId="1" applyFont="1" applyBorder="1" applyAlignment="1">
      <alignment horizontal="left" vertical="center" indent="1"/>
    </xf>
    <xf numFmtId="0" fontId="114" fillId="0" borderId="8" xfId="1" applyFont="1" applyBorder="1" applyAlignment="1">
      <alignment horizontal="center" vertical="center" wrapText="1"/>
    </xf>
    <xf numFmtId="0" fontId="114" fillId="0" borderId="31" xfId="1" applyFont="1" applyBorder="1" applyAlignment="1">
      <alignment horizontal="center" vertical="center" wrapText="1"/>
    </xf>
    <xf numFmtId="0" fontId="114" fillId="0" borderId="29" xfId="1" applyFont="1" applyBorder="1" applyAlignment="1">
      <alignment horizontal="center" vertical="center" wrapText="1"/>
    </xf>
    <xf numFmtId="0" fontId="114" fillId="0" borderId="5" xfId="1" applyFont="1" applyBorder="1" applyAlignment="1">
      <alignment horizontal="center" vertical="center" wrapText="1"/>
    </xf>
    <xf numFmtId="0" fontId="114" fillId="0" borderId="2" xfId="1" applyFont="1" applyBorder="1" applyAlignment="1">
      <alignment horizontal="center" vertical="center" wrapText="1"/>
    </xf>
    <xf numFmtId="0" fontId="114" fillId="0" borderId="6" xfId="1" applyFont="1" applyBorder="1" applyAlignment="1">
      <alignment horizontal="center" vertical="center" wrapText="1"/>
    </xf>
    <xf numFmtId="0" fontId="114" fillId="0" borderId="8" xfId="1" applyFont="1" applyBorder="1" applyAlignment="1">
      <alignment horizontal="left" vertical="center" indent="1"/>
    </xf>
    <xf numFmtId="0" fontId="114" fillId="0" borderId="31" xfId="1" applyFont="1" applyBorder="1" applyAlignment="1">
      <alignment horizontal="left" vertical="center" indent="1"/>
    </xf>
    <xf numFmtId="0" fontId="110" fillId="0" borderId="0" xfId="1" applyFont="1" applyAlignment="1">
      <alignment horizontal="right" vertical="center"/>
    </xf>
    <xf numFmtId="0" fontId="113" fillId="0" borderId="0" xfId="1" applyFont="1" applyAlignment="1">
      <alignment horizontal="center" vertical="center" wrapText="1"/>
    </xf>
    <xf numFmtId="0" fontId="113" fillId="0" borderId="0" xfId="1" applyFont="1" applyAlignment="1">
      <alignment horizontal="center" vertical="center"/>
    </xf>
    <xf numFmtId="0" fontId="114" fillId="0" borderId="14" xfId="1" applyFont="1" applyBorder="1" applyAlignment="1">
      <alignment horizontal="center" vertical="center"/>
    </xf>
    <xf numFmtId="0" fontId="114" fillId="0" borderId="4" xfId="1" applyFont="1" applyBorder="1" applyAlignment="1">
      <alignment horizontal="center" vertical="center" wrapText="1"/>
    </xf>
    <xf numFmtId="0" fontId="114" fillId="0" borderId="3" xfId="1" applyFont="1" applyBorder="1" applyAlignment="1">
      <alignment horizontal="center" vertical="center" wrapText="1"/>
    </xf>
    <xf numFmtId="0" fontId="114" fillId="0" borderId="13" xfId="1" applyFont="1" applyBorder="1" applyAlignment="1">
      <alignment horizontal="center" vertical="center" wrapText="1"/>
    </xf>
    <xf numFmtId="0" fontId="114" fillId="0" borderId="14" xfId="1" applyFont="1" applyBorder="1" applyAlignment="1">
      <alignment horizontal="center" vertical="center" wrapText="1"/>
    </xf>
    <xf numFmtId="0" fontId="37" fillId="0" borderId="0" xfId="6" applyFont="1" applyAlignment="1">
      <alignment vertical="center" wrapText="1"/>
    </xf>
    <xf numFmtId="0" fontId="20" fillId="0" borderId="0" xfId="6" applyAlignment="1">
      <alignment vertical="center"/>
    </xf>
    <xf numFmtId="0" fontId="81" fillId="0" borderId="0" xfId="6" applyFont="1" applyAlignment="1">
      <alignment horizontal="center" vertical="center"/>
    </xf>
    <xf numFmtId="0" fontId="20" fillId="0" borderId="0" xfId="6" applyAlignment="1">
      <alignment horizontal="center" vertical="center"/>
    </xf>
    <xf numFmtId="0" fontId="42" fillId="0" borderId="0" xfId="6" applyFont="1" applyBorder="1" applyAlignment="1">
      <alignment horizontal="center" vertical="center"/>
    </xf>
    <xf numFmtId="0" fontId="42" fillId="0" borderId="4" xfId="6" applyFont="1" applyBorder="1" applyAlignment="1">
      <alignment horizontal="center" vertical="center"/>
    </xf>
    <xf numFmtId="0" fontId="42" fillId="0" borderId="3" xfId="6" applyFont="1" applyBorder="1" applyAlignment="1">
      <alignment horizontal="center" vertical="center"/>
    </xf>
    <xf numFmtId="0" fontId="42" fillId="0" borderId="13" xfId="6" applyFont="1" applyBorder="1" applyAlignment="1">
      <alignment horizontal="center" vertical="center"/>
    </xf>
    <xf numFmtId="0" fontId="20" fillId="0" borderId="15" xfId="6" applyBorder="1" applyAlignment="1">
      <alignment horizontal="center" vertical="center"/>
    </xf>
    <xf numFmtId="0" fontId="20" fillId="0" borderId="31" xfId="6" applyBorder="1" applyAlignment="1">
      <alignment horizontal="center" vertical="center"/>
    </xf>
    <xf numFmtId="0" fontId="20" fillId="0" borderId="16" xfId="6" applyBorder="1" applyAlignment="1">
      <alignment horizontal="left" vertical="center" wrapText="1" indent="1"/>
    </xf>
    <xf numFmtId="0" fontId="20" fillId="0" borderId="7" xfId="6" applyBorder="1" applyAlignment="1">
      <alignment horizontal="left" vertical="center" wrapText="1" indent="1"/>
    </xf>
    <xf numFmtId="0" fontId="20" fillId="0" borderId="23" xfId="6" applyBorder="1" applyAlignment="1">
      <alignment horizontal="left" vertical="center" wrapText="1" indent="1"/>
    </xf>
    <xf numFmtId="0" fontId="20" fillId="0" borderId="0" xfId="6" applyAlignment="1">
      <alignment vertical="center" wrapText="1"/>
    </xf>
    <xf numFmtId="0" fontId="37" fillId="0" borderId="0" xfId="6" applyFont="1" applyAlignment="1">
      <alignment vertical="center"/>
    </xf>
    <xf numFmtId="0" fontId="50" fillId="0" borderId="0" xfId="6" applyFont="1" applyAlignment="1">
      <alignment vertical="center" wrapText="1"/>
    </xf>
    <xf numFmtId="0" fontId="37" fillId="0" borderId="0" xfId="6" applyFont="1" applyAlignment="1">
      <alignment horizontal="left" vertical="center" wrapText="1"/>
    </xf>
    <xf numFmtId="0" fontId="37" fillId="0" borderId="0" xfId="6" applyFont="1" applyAlignment="1">
      <alignment horizontal="left" vertical="center"/>
    </xf>
    <xf numFmtId="0" fontId="20" fillId="0" borderId="4" xfId="6" applyBorder="1" applyAlignment="1">
      <alignment horizontal="center" vertical="center" wrapText="1"/>
    </xf>
    <xf numFmtId="0" fontId="20" fillId="0" borderId="3" xfId="6" applyBorder="1" applyAlignment="1">
      <alignment horizontal="center" vertical="center"/>
    </xf>
    <xf numFmtId="0" fontId="20" fillId="0" borderId="13" xfId="6" applyBorder="1" applyAlignment="1">
      <alignment horizontal="center" vertical="center"/>
    </xf>
    <xf numFmtId="0" fontId="20" fillId="0" borderId="4" xfId="6" applyBorder="1" applyAlignment="1">
      <alignment horizontal="left" vertical="center" wrapText="1"/>
    </xf>
    <xf numFmtId="0" fontId="20" fillId="0" borderId="3" xfId="6" applyBorder="1" applyAlignment="1">
      <alignment horizontal="left" vertical="center" wrapText="1"/>
    </xf>
    <xf numFmtId="0" fontId="20" fillId="0" borderId="13" xfId="6" applyBorder="1" applyAlignment="1">
      <alignment horizontal="left" vertical="center" wrapText="1"/>
    </xf>
    <xf numFmtId="0" fontId="37" fillId="0" borderId="0" xfId="3" applyFont="1" applyFill="1" applyAlignment="1">
      <alignment horizontal="left" vertical="center" wrapText="1"/>
    </xf>
    <xf numFmtId="0" fontId="50" fillId="0" borderId="0" xfId="6" applyFont="1" applyAlignment="1">
      <alignment horizontal="left" vertical="center" wrapText="1"/>
    </xf>
    <xf numFmtId="0" fontId="50" fillId="0" borderId="61" xfId="3" applyFont="1" applyFill="1" applyBorder="1" applyAlignment="1">
      <alignment horizontal="center" vertical="center" shrinkToFit="1"/>
    </xf>
    <xf numFmtId="0" fontId="50" fillId="0" borderId="14" xfId="3" applyFont="1" applyFill="1" applyBorder="1" applyAlignment="1">
      <alignment horizontal="center" vertical="center" shrinkToFit="1"/>
    </xf>
    <xf numFmtId="0" fontId="50" fillId="0" borderId="65" xfId="3" applyFont="1" applyFill="1" applyBorder="1" applyAlignment="1">
      <alignment horizontal="center" vertical="center" shrinkToFit="1"/>
    </xf>
    <xf numFmtId="0" fontId="50" fillId="0" borderId="54" xfId="3" applyFont="1" applyFill="1" applyBorder="1" applyAlignment="1">
      <alignment horizontal="center" vertical="center" shrinkToFit="1"/>
    </xf>
    <xf numFmtId="0" fontId="50" fillId="0" borderId="46" xfId="3" applyFont="1" applyFill="1" applyBorder="1" applyAlignment="1">
      <alignment horizontal="center" vertical="center" wrapText="1"/>
    </xf>
    <xf numFmtId="0" fontId="50" fillId="0" borderId="25" xfId="3" applyFont="1" applyFill="1" applyBorder="1" applyAlignment="1">
      <alignment horizontal="center" vertical="center" wrapText="1"/>
    </xf>
    <xf numFmtId="0" fontId="50" fillId="0" borderId="25" xfId="6" applyFont="1" applyBorder="1" applyAlignment="1">
      <alignment horizontal="center" vertical="center" wrapText="1"/>
    </xf>
    <xf numFmtId="0" fontId="50" fillId="0" borderId="45" xfId="6" applyFont="1" applyBorder="1" applyAlignment="1">
      <alignment horizontal="center" vertical="center" wrapText="1"/>
    </xf>
    <xf numFmtId="0" fontId="50" fillId="0" borderId="103" xfId="3" applyFont="1" applyFill="1" applyBorder="1" applyAlignment="1">
      <alignment horizontal="center" vertical="center" wrapText="1"/>
    </xf>
    <xf numFmtId="0" fontId="50" fillId="0" borderId="1" xfId="3" applyFont="1" applyFill="1" applyBorder="1" applyAlignment="1">
      <alignment horizontal="center" vertical="center" wrapText="1"/>
    </xf>
    <xf numFmtId="0" fontId="50" fillId="0" borderId="1" xfId="6" applyFont="1" applyBorder="1" applyAlignment="1">
      <alignment horizontal="center" vertical="center" wrapText="1"/>
    </xf>
    <xf numFmtId="0" fontId="50" fillId="0" borderId="6" xfId="6" applyFont="1" applyBorder="1" applyAlignment="1">
      <alignment horizontal="center" vertical="center" wrapText="1"/>
    </xf>
    <xf numFmtId="0" fontId="50" fillId="0" borderId="44" xfId="3" applyFont="1" applyFill="1" applyBorder="1" applyAlignment="1">
      <alignment horizontal="center" vertical="center" wrapText="1"/>
    </xf>
    <xf numFmtId="0" fontId="50" fillId="0" borderId="2" xfId="6" applyFont="1" applyBorder="1" applyAlignment="1">
      <alignment horizontal="center" vertical="center" wrapText="1"/>
    </xf>
    <xf numFmtId="0" fontId="50" fillId="0" borderId="110" xfId="3" applyFont="1" applyFill="1" applyBorder="1" applyAlignment="1">
      <alignment horizontal="center" vertical="center" shrinkToFit="1"/>
    </xf>
    <xf numFmtId="0" fontId="50" fillId="0" borderId="57" xfId="3" applyFont="1" applyFill="1" applyBorder="1" applyAlignment="1">
      <alignment horizontal="center" vertical="center" shrinkToFit="1"/>
    </xf>
    <xf numFmtId="0" fontId="50" fillId="0" borderId="57" xfId="6" applyFont="1" applyBorder="1" applyAlignment="1">
      <alignment horizontal="center" vertical="center" shrinkToFit="1"/>
    </xf>
    <xf numFmtId="0" fontId="50" fillId="0" borderId="56" xfId="6" applyFont="1" applyBorder="1" applyAlignment="1">
      <alignment horizontal="center" vertical="center" shrinkToFit="1"/>
    </xf>
    <xf numFmtId="0" fontId="34" fillId="0" borderId="0" xfId="3" applyFont="1" applyFill="1" applyBorder="1" applyAlignment="1">
      <alignment horizontal="left" vertical="center" wrapText="1"/>
    </xf>
    <xf numFmtId="0" fontId="40" fillId="0" borderId="61" xfId="3" applyFont="1" applyFill="1" applyBorder="1" applyAlignment="1">
      <alignment horizontal="center" vertical="center" shrinkToFit="1"/>
    </xf>
    <xf numFmtId="0" fontId="40" fillId="0" borderId="14" xfId="3" applyFont="1" applyFill="1" applyBorder="1" applyAlignment="1">
      <alignment horizontal="center" vertical="center" shrinkToFit="1"/>
    </xf>
    <xf numFmtId="0" fontId="20" fillId="0" borderId="49" xfId="6" applyFont="1" applyBorder="1" applyAlignment="1">
      <alignment horizontal="center" vertical="center"/>
    </xf>
    <xf numFmtId="0" fontId="20" fillId="0" borderId="3" xfId="6" applyFont="1" applyBorder="1" applyAlignment="1">
      <alignment horizontal="center" vertical="center"/>
    </xf>
    <xf numFmtId="0" fontId="20" fillId="0" borderId="13" xfId="6" applyFont="1" applyBorder="1" applyAlignment="1">
      <alignment horizontal="center" vertical="center"/>
    </xf>
    <xf numFmtId="0" fontId="20" fillId="0" borderId="4" xfId="6" applyFont="1" applyBorder="1" applyAlignment="1">
      <alignment horizontal="center" vertical="center"/>
    </xf>
    <xf numFmtId="0" fontId="20" fillId="0" borderId="26" xfId="6" applyFont="1" applyBorder="1" applyAlignment="1">
      <alignment vertical="center"/>
    </xf>
    <xf numFmtId="0" fontId="50" fillId="0" borderId="49" xfId="3" applyFont="1" applyFill="1" applyBorder="1" applyAlignment="1">
      <alignment horizontal="center" vertical="center"/>
    </xf>
    <xf numFmtId="0" fontId="50" fillId="0" borderId="3" xfId="3" applyFont="1" applyFill="1" applyBorder="1" applyAlignment="1">
      <alignment horizontal="center" vertical="center"/>
    </xf>
    <xf numFmtId="0" fontId="50" fillId="0" borderId="13" xfId="3" applyFont="1" applyFill="1" applyBorder="1" applyAlignment="1">
      <alignment horizontal="center" vertical="center"/>
    </xf>
    <xf numFmtId="0" fontId="20" fillId="0" borderId="4" xfId="3" applyFont="1" applyFill="1" applyBorder="1" applyAlignment="1">
      <alignment horizontal="center" vertical="center"/>
    </xf>
    <xf numFmtId="0" fontId="20" fillId="0" borderId="26" xfId="3" applyFont="1" applyFill="1" applyBorder="1" applyAlignment="1">
      <alignment horizontal="center" vertical="center"/>
    </xf>
    <xf numFmtId="0" fontId="34" fillId="0" borderId="61" xfId="3" applyFont="1" applyBorder="1" applyAlignment="1">
      <alignment horizontal="center" vertical="center"/>
    </xf>
    <xf numFmtId="0" fontId="34" fillId="0" borderId="14" xfId="3" applyFont="1" applyBorder="1" applyAlignment="1">
      <alignment horizontal="center" vertical="center"/>
    </xf>
    <xf numFmtId="0" fontId="29" fillId="0" borderId="8" xfId="3" applyFont="1" applyFill="1" applyBorder="1" applyAlignment="1">
      <alignment horizontal="center" vertical="center" wrapText="1"/>
    </xf>
    <xf numFmtId="0" fontId="29" fillId="0" borderId="29" xfId="3" applyFont="1" applyFill="1" applyBorder="1" applyAlignment="1">
      <alignment horizontal="center" vertical="center" wrapText="1"/>
    </xf>
    <xf numFmtId="0" fontId="29" fillId="0" borderId="2" xfId="3" applyFont="1" applyFill="1" applyBorder="1" applyAlignment="1">
      <alignment horizontal="center" vertical="center" wrapText="1"/>
    </xf>
    <xf numFmtId="0" fontId="29" fillId="0" borderId="28" xfId="3" applyFont="1" applyFill="1" applyBorder="1" applyAlignment="1">
      <alignment horizontal="center" vertical="center" wrapText="1"/>
    </xf>
    <xf numFmtId="0" fontId="20" fillId="0" borderId="0" xfId="6" applyFont="1" applyAlignment="1">
      <alignment horizontal="right" vertical="center"/>
    </xf>
    <xf numFmtId="0" fontId="51" fillId="0" borderId="0" xfId="3" applyFont="1" applyFill="1" applyAlignment="1">
      <alignment horizontal="center" vertical="center"/>
    </xf>
    <xf numFmtId="0" fontId="51" fillId="0" borderId="20" xfId="6" applyFont="1" applyBorder="1" applyAlignment="1">
      <alignment horizontal="center" vertical="center"/>
    </xf>
    <xf numFmtId="0" fontId="20" fillId="0" borderId="20" xfId="6" applyBorder="1" applyAlignment="1">
      <alignment vertical="center"/>
    </xf>
    <xf numFmtId="0" fontId="50" fillId="0" borderId="47" xfId="6" applyFont="1" applyBorder="1" applyAlignment="1">
      <alignment horizontal="center" vertical="center"/>
    </xf>
    <xf numFmtId="0" fontId="20" fillId="0" borderId="21" xfId="6" applyFont="1" applyBorder="1" applyAlignment="1">
      <alignment horizontal="center" vertical="center"/>
    </xf>
    <xf numFmtId="0" fontId="20" fillId="0" borderId="24" xfId="6" applyFont="1" applyBorder="1" applyAlignment="1">
      <alignment horizontal="center" vertical="center"/>
    </xf>
    <xf numFmtId="0" fontId="20" fillId="0" borderId="22" xfId="6" applyFont="1" applyBorder="1" applyAlignment="1">
      <alignment vertical="center"/>
    </xf>
    <xf numFmtId="0" fontId="20" fillId="0" borderId="48" xfId="6" applyFont="1" applyBorder="1" applyAlignment="1">
      <alignment vertical="center"/>
    </xf>
    <xf numFmtId="0" fontId="50" fillId="0" borderId="0" xfId="14" applyFont="1" applyAlignment="1">
      <alignment horizontal="left" vertical="center" wrapText="1"/>
    </xf>
    <xf numFmtId="0" fontId="50" fillId="0" borderId="25" xfId="14" applyFont="1" applyBorder="1" applyAlignment="1">
      <alignment horizontal="center" vertical="center" wrapText="1"/>
    </xf>
    <xf numFmtId="0" fontId="50" fillId="0" borderId="45" xfId="14" applyFont="1" applyBorder="1" applyAlignment="1">
      <alignment horizontal="center" vertical="center" wrapText="1"/>
    </xf>
    <xf numFmtId="0" fontId="50" fillId="0" borderId="1" xfId="14" applyFont="1" applyBorder="1" applyAlignment="1">
      <alignment horizontal="center" vertical="center" wrapText="1"/>
    </xf>
    <xf numFmtId="0" fontId="50" fillId="0" borderId="6" xfId="14" applyFont="1" applyBorder="1" applyAlignment="1">
      <alignment horizontal="center" vertical="center" wrapText="1"/>
    </xf>
    <xf numFmtId="0" fontId="50" fillId="0" borderId="2" xfId="14" applyFont="1" applyBorder="1" applyAlignment="1">
      <alignment horizontal="center" vertical="center" wrapText="1"/>
    </xf>
    <xf numFmtId="0" fontId="50" fillId="0" borderId="57" xfId="14" applyFont="1" applyBorder="1" applyAlignment="1">
      <alignment horizontal="center" vertical="center" shrinkToFit="1"/>
    </xf>
    <xf numFmtId="0" fontId="50" fillId="0" borderId="56" xfId="14" applyFont="1" applyBorder="1" applyAlignment="1">
      <alignment horizontal="center" vertical="center" shrinkToFit="1"/>
    </xf>
    <xf numFmtId="0" fontId="51" fillId="0" borderId="20" xfId="14" applyFont="1" applyBorder="1" applyAlignment="1">
      <alignment horizontal="center" vertical="center"/>
    </xf>
    <xf numFmtId="0" fontId="20" fillId="0" borderId="20" xfId="14" applyBorder="1" applyAlignment="1">
      <alignment vertical="center"/>
    </xf>
    <xf numFmtId="0" fontId="50" fillId="0" borderId="47" xfId="14" applyFont="1" applyBorder="1" applyAlignment="1">
      <alignment horizontal="center" vertical="center"/>
    </xf>
    <xf numFmtId="0" fontId="20" fillId="0" borderId="21" xfId="14" applyFont="1" applyBorder="1" applyAlignment="1">
      <alignment horizontal="center" vertical="center"/>
    </xf>
    <xf numFmtId="0" fontId="20" fillId="0" borderId="24" xfId="14" applyFont="1" applyBorder="1" applyAlignment="1">
      <alignment horizontal="center" vertical="center"/>
    </xf>
    <xf numFmtId="0" fontId="20" fillId="0" borderId="22" xfId="14" applyFont="1" applyBorder="1" applyAlignment="1">
      <alignment vertical="center"/>
    </xf>
    <xf numFmtId="0" fontId="20" fillId="0" borderId="48" xfId="14" applyFont="1" applyBorder="1" applyAlignment="1">
      <alignment vertical="center"/>
    </xf>
    <xf numFmtId="0" fontId="20" fillId="0" borderId="49" xfId="14" applyFont="1" applyBorder="1" applyAlignment="1">
      <alignment horizontal="center" vertical="center"/>
    </xf>
    <xf numFmtId="0" fontId="20" fillId="0" borderId="3" xfId="14" applyFont="1" applyBorder="1" applyAlignment="1">
      <alignment horizontal="center" vertical="center"/>
    </xf>
    <xf numFmtId="0" fontId="20" fillId="0" borderId="13" xfId="14" applyFont="1" applyBorder="1" applyAlignment="1">
      <alignment horizontal="center" vertical="center"/>
    </xf>
    <xf numFmtId="0" fontId="20" fillId="0" borderId="4" xfId="14" applyFont="1" applyBorder="1" applyAlignment="1">
      <alignment horizontal="center" vertical="center"/>
    </xf>
    <xf numFmtId="0" fontId="20" fillId="0" borderId="26" xfId="14" applyFont="1" applyBorder="1" applyAlignment="1">
      <alignment vertical="center"/>
    </xf>
    <xf numFmtId="0" fontId="37" fillId="0" borderId="0" xfId="14" applyFont="1" applyAlignment="1">
      <alignment vertical="center" wrapText="1"/>
    </xf>
    <xf numFmtId="0" fontId="20" fillId="0" borderId="0" xfId="14" applyAlignment="1">
      <alignment vertical="center" wrapText="1"/>
    </xf>
    <xf numFmtId="0" fontId="20" fillId="0" borderId="0" xfId="14" applyAlignment="1">
      <alignment vertical="center"/>
    </xf>
    <xf numFmtId="0" fontId="81" fillId="0" borderId="0" xfId="14" applyFont="1" applyAlignment="1">
      <alignment horizontal="center" vertical="center"/>
    </xf>
    <xf numFmtId="0" fontId="20" fillId="0" borderId="0" xfId="14" applyAlignment="1">
      <alignment horizontal="center" vertical="center"/>
    </xf>
    <xf numFmtId="0" fontId="42" fillId="0" borderId="0" xfId="14" applyFont="1" applyBorder="1" applyAlignment="1">
      <alignment horizontal="center" vertical="center"/>
    </xf>
    <xf numFmtId="0" fontId="42" fillId="0" borderId="4" xfId="14" applyFont="1" applyBorder="1" applyAlignment="1">
      <alignment horizontal="center" vertical="center"/>
    </xf>
    <xf numFmtId="0" fontId="42" fillId="0" borderId="3" xfId="14" applyFont="1" applyBorder="1" applyAlignment="1">
      <alignment horizontal="center" vertical="center"/>
    </xf>
    <xf numFmtId="0" fontId="42" fillId="0" borderId="13" xfId="14" applyFont="1" applyBorder="1" applyAlignment="1">
      <alignment horizontal="center" vertical="center"/>
    </xf>
    <xf numFmtId="0" fontId="20" fillId="0" borderId="15" xfId="14" applyBorder="1" applyAlignment="1">
      <alignment horizontal="center" vertical="center"/>
    </xf>
    <xf numFmtId="0" fontId="20" fillId="0" borderId="31" xfId="14" applyBorder="1" applyAlignment="1">
      <alignment horizontal="center" vertical="center"/>
    </xf>
    <xf numFmtId="0" fontId="20" fillId="0" borderId="16" xfId="14" applyBorder="1" applyAlignment="1">
      <alignment horizontal="left" vertical="center" wrapText="1" indent="1"/>
    </xf>
    <xf numFmtId="0" fontId="20" fillId="0" borderId="7" xfId="14" applyBorder="1" applyAlignment="1">
      <alignment horizontal="left" vertical="center" wrapText="1" indent="1"/>
    </xf>
    <xf numFmtId="0" fontId="20" fillId="0" borderId="23" xfId="14" applyBorder="1" applyAlignment="1">
      <alignment horizontal="left" vertical="center" wrapText="1" indent="1"/>
    </xf>
    <xf numFmtId="0" fontId="45" fillId="0" borderId="242" xfId="18" applyFont="1" applyBorder="1" applyAlignment="1">
      <alignment horizontal="center" vertical="center" wrapText="1"/>
    </xf>
    <xf numFmtId="0" fontId="45" fillId="0" borderId="244" xfId="18" applyFont="1" applyBorder="1" applyAlignment="1">
      <alignment horizontal="center" vertical="center" wrapText="1"/>
    </xf>
    <xf numFmtId="0" fontId="45" fillId="0" borderId="245" xfId="18" applyFont="1" applyBorder="1" applyAlignment="1">
      <alignment horizontal="center" vertical="center" wrapText="1"/>
    </xf>
    <xf numFmtId="0" fontId="45" fillId="0" borderId="47" xfId="18" applyFont="1" applyBorder="1" applyAlignment="1">
      <alignment horizontal="left" vertical="center" wrapText="1"/>
    </xf>
    <xf numFmtId="0" fontId="45" fillId="0" borderId="21" xfId="18" applyFont="1" applyBorder="1" applyAlignment="1">
      <alignment horizontal="left" vertical="center" wrapText="1"/>
    </xf>
    <xf numFmtId="0" fontId="45" fillId="0" borderId="49" xfId="18" applyFont="1" applyBorder="1" applyAlignment="1">
      <alignment horizontal="left" vertical="center" wrapText="1"/>
    </xf>
    <xf numFmtId="0" fontId="45" fillId="0" borderId="3" xfId="18" applyFont="1" applyBorder="1" applyAlignment="1">
      <alignment horizontal="left" vertical="center" wrapText="1"/>
    </xf>
    <xf numFmtId="0" fontId="45" fillId="0" borderId="110" xfId="18" applyFont="1" applyBorder="1" applyAlignment="1">
      <alignment horizontal="left" vertical="center" wrapText="1"/>
    </xf>
    <xf numFmtId="0" fontId="45" fillId="0" borderId="57" xfId="18" applyFont="1" applyBorder="1" applyAlignment="1">
      <alignment horizontal="left" vertical="center" wrapText="1"/>
    </xf>
    <xf numFmtId="0" fontId="45" fillId="0" borderId="20" xfId="18" applyFont="1" applyBorder="1" applyAlignment="1">
      <alignment horizontal="center" vertical="center" wrapText="1"/>
    </xf>
    <xf numFmtId="0" fontId="120" fillId="0" borderId="46" xfId="18" applyFont="1" applyBorder="1" applyAlignment="1">
      <alignment horizontal="center" vertical="center"/>
    </xf>
    <xf numFmtId="0" fontId="120" fillId="0" borderId="43" xfId="18" applyFont="1" applyBorder="1" applyAlignment="1">
      <alignment horizontal="center" vertical="center"/>
    </xf>
    <xf numFmtId="0" fontId="45" fillId="0" borderId="45" xfId="18" applyFont="1" applyBorder="1" applyAlignment="1">
      <alignment horizontal="center" vertical="center" wrapText="1"/>
    </xf>
    <xf numFmtId="0" fontId="45" fillId="0" borderId="60" xfId="18" applyFont="1" applyBorder="1" applyAlignment="1">
      <alignment horizontal="center" vertical="center" wrapText="1"/>
    </xf>
    <xf numFmtId="0" fontId="45" fillId="0" borderId="44" xfId="18" applyFont="1" applyBorder="1" applyAlignment="1">
      <alignment horizontal="center" vertical="center" wrapText="1"/>
    </xf>
    <xf numFmtId="0" fontId="45" fillId="0" borderId="24" xfId="18" applyFont="1" applyBorder="1" applyAlignment="1">
      <alignment horizontal="left" vertical="center" wrapText="1"/>
    </xf>
    <xf numFmtId="0" fontId="45" fillId="0" borderId="67" xfId="18" applyFont="1" applyBorder="1" applyAlignment="1">
      <alignment horizontal="left" vertical="center" wrapText="1"/>
    </xf>
    <xf numFmtId="0" fontId="45" fillId="0" borderId="22" xfId="18" applyFont="1" applyBorder="1" applyAlignment="1">
      <alignment horizontal="left" vertical="center" wrapText="1"/>
    </xf>
    <xf numFmtId="0" fontId="45" fillId="0" borderId="13" xfId="18" applyFont="1" applyBorder="1" applyAlignment="1">
      <alignment horizontal="left" vertical="center" wrapText="1"/>
    </xf>
    <xf numFmtId="0" fontId="45" fillId="0" borderId="14" xfId="18" applyFont="1" applyBorder="1" applyAlignment="1">
      <alignment horizontal="left" vertical="center" wrapText="1"/>
    </xf>
    <xf numFmtId="0" fontId="45" fillId="0" borderId="4" xfId="18" applyFont="1" applyBorder="1" applyAlignment="1">
      <alignment horizontal="left" vertical="center" wrapText="1"/>
    </xf>
    <xf numFmtId="0" fontId="45" fillId="0" borderId="56" xfId="18" applyFont="1" applyBorder="1" applyAlignment="1">
      <alignment horizontal="left" vertical="center" wrapText="1"/>
    </xf>
    <xf numFmtId="0" fontId="45" fillId="0" borderId="54" xfId="18" applyFont="1" applyBorder="1" applyAlignment="1">
      <alignment horizontal="left" vertical="center" wrapText="1"/>
    </xf>
    <xf numFmtId="0" fontId="45" fillId="0" borderId="55" xfId="18" applyFont="1" applyBorder="1" applyAlignment="1">
      <alignment horizontal="left" vertical="center" wrapText="1"/>
    </xf>
    <xf numFmtId="0" fontId="45" fillId="0" borderId="14" xfId="8" applyFont="1" applyBorder="1" applyAlignment="1">
      <alignment horizontal="center" vertical="center" wrapText="1"/>
    </xf>
    <xf numFmtId="0" fontId="45" fillId="0" borderId="28" xfId="8" applyFont="1" applyBorder="1" applyAlignment="1">
      <alignment horizontal="center" vertical="center" wrapText="1"/>
    </xf>
    <xf numFmtId="0" fontId="45" fillId="0" borderId="61" xfId="18" applyFont="1" applyBorder="1" applyAlignment="1">
      <alignment horizontal="center" vertical="center"/>
    </xf>
    <xf numFmtId="0" fontId="45" fillId="0" borderId="65" xfId="18" applyFont="1" applyBorder="1" applyAlignment="1">
      <alignment horizontal="center" vertical="center"/>
    </xf>
    <xf numFmtId="0" fontId="45" fillId="0" borderId="8" xfId="18" applyFont="1" applyBorder="1" applyAlignment="1">
      <alignment horizontal="center" vertical="center"/>
    </xf>
    <xf numFmtId="0" fontId="45" fillId="0" borderId="15" xfId="18" applyFont="1" applyBorder="1" applyAlignment="1">
      <alignment horizontal="center" vertical="center"/>
    </xf>
    <xf numFmtId="0" fontId="45" fillId="0" borderId="31" xfId="18" applyFont="1" applyBorder="1" applyAlignment="1">
      <alignment horizontal="center" vertical="center"/>
    </xf>
    <xf numFmtId="0" fontId="45" fillId="0" borderId="19" xfId="18" applyFont="1" applyBorder="1" applyAlignment="1">
      <alignment horizontal="center" vertical="center"/>
    </xf>
    <xf numFmtId="0" fontId="45" fillId="0" borderId="20" xfId="18" applyFont="1" applyBorder="1" applyAlignment="1">
      <alignment horizontal="center" vertical="center"/>
    </xf>
    <xf numFmtId="0" fontId="45" fillId="0" borderId="17" xfId="18" applyFont="1" applyBorder="1" applyAlignment="1">
      <alignment horizontal="center" vertical="center"/>
    </xf>
    <xf numFmtId="0" fontId="45" fillId="0" borderId="15" xfId="18" applyFont="1" applyBorder="1" applyAlignment="1">
      <alignment horizontal="center" vertical="center" wrapText="1"/>
    </xf>
    <xf numFmtId="0" fontId="45" fillId="0" borderId="51" xfId="18" applyFont="1" applyBorder="1" applyAlignment="1">
      <alignment horizontal="center" vertical="center"/>
    </xf>
    <xf numFmtId="0" fontId="45" fillId="0" borderId="70" xfId="18" applyFont="1" applyBorder="1" applyAlignment="1">
      <alignment horizontal="center" vertical="center"/>
    </xf>
    <xf numFmtId="0" fontId="45" fillId="0" borderId="46" xfId="8" applyFont="1" applyBorder="1" applyAlignment="1">
      <alignment horizontal="left" vertical="center" wrapText="1"/>
    </xf>
    <xf numFmtId="0" fontId="45" fillId="0" borderId="25" xfId="8" applyFont="1" applyBorder="1" applyAlignment="1">
      <alignment horizontal="left" vertical="center" wrapText="1"/>
    </xf>
    <xf numFmtId="0" fontId="45" fillId="0" borderId="43" xfId="8" applyFont="1" applyBorder="1" applyAlignment="1">
      <alignment horizontal="left" vertical="center" wrapText="1"/>
    </xf>
    <xf numFmtId="0" fontId="45" fillId="0" borderId="50" xfId="8" applyFont="1" applyBorder="1" applyAlignment="1">
      <alignment horizontal="center" vertical="center" wrapText="1"/>
    </xf>
    <xf numFmtId="0" fontId="45" fillId="0" borderId="27" xfId="8" applyFont="1" applyBorder="1" applyAlignment="1">
      <alignment horizontal="center" vertical="center" wrapText="1"/>
    </xf>
    <xf numFmtId="0" fontId="45" fillId="0" borderId="63" xfId="8" applyFont="1" applyBorder="1" applyAlignment="1">
      <alignment horizontal="center" vertical="center" wrapText="1"/>
    </xf>
    <xf numFmtId="0" fontId="45" fillId="0" borderId="8" xfId="8" applyFont="1" applyBorder="1" applyAlignment="1">
      <alignment horizontal="center" vertical="center" wrapText="1"/>
    </xf>
    <xf numFmtId="0" fontId="45" fillId="0" borderId="15" xfId="8" applyFont="1" applyBorder="1" applyAlignment="1">
      <alignment horizontal="center" vertical="center" wrapText="1"/>
    </xf>
    <xf numFmtId="0" fontId="45" fillId="0" borderId="31" xfId="8" applyFont="1" applyBorder="1" applyAlignment="1">
      <alignment horizontal="center" vertical="center" wrapText="1"/>
    </xf>
    <xf numFmtId="0" fontId="45" fillId="0" borderId="29" xfId="8" applyFont="1" applyBorder="1" applyAlignment="1">
      <alignment horizontal="center" vertical="center" wrapText="1"/>
    </xf>
    <xf numFmtId="0" fontId="45" fillId="0" borderId="0" xfId="8" applyFont="1" applyAlignment="1">
      <alignment horizontal="center" vertical="center" wrapText="1"/>
    </xf>
    <xf numFmtId="0" fontId="45" fillId="0" borderId="5" xfId="8" applyFont="1" applyBorder="1" applyAlignment="1">
      <alignment horizontal="center" vertical="center" wrapText="1"/>
    </xf>
    <xf numFmtId="0" fontId="45" fillId="0" borderId="2" xfId="8" applyFont="1" applyBorder="1" applyAlignment="1">
      <alignment horizontal="center" vertical="center" wrapText="1"/>
    </xf>
    <xf numFmtId="0" fontId="45" fillId="0" borderId="1" xfId="8" applyFont="1" applyBorder="1" applyAlignment="1">
      <alignment horizontal="center" vertical="center" wrapText="1"/>
    </xf>
    <xf numFmtId="0" fontId="45" fillId="0" borderId="6" xfId="8" applyFont="1" applyBorder="1" applyAlignment="1">
      <alignment horizontal="center" vertical="center" wrapText="1"/>
    </xf>
    <xf numFmtId="0" fontId="45" fillId="0" borderId="16" xfId="8" applyFont="1" applyBorder="1" applyAlignment="1">
      <alignment horizontal="center" vertical="center" textRotation="255" wrapText="1"/>
    </xf>
    <xf numFmtId="0" fontId="45" fillId="0" borderId="7" xfId="8" applyFont="1" applyBorder="1" applyAlignment="1">
      <alignment horizontal="center" vertical="center" textRotation="255" wrapText="1"/>
    </xf>
    <xf numFmtId="0" fontId="45" fillId="0" borderId="8" xfId="8" applyFont="1" applyBorder="1" applyAlignment="1">
      <alignment horizontal="left" vertical="center" wrapText="1"/>
    </xf>
    <xf numFmtId="0" fontId="45" fillId="0" borderId="15" xfId="8" applyFont="1" applyBorder="1" applyAlignment="1">
      <alignment horizontal="left" vertical="center" wrapText="1"/>
    </xf>
    <xf numFmtId="0" fontId="45" fillId="0" borderId="51" xfId="8" applyFont="1" applyBorder="1" applyAlignment="1">
      <alignment horizontal="left" vertical="center" wrapText="1"/>
    </xf>
    <xf numFmtId="0" fontId="45" fillId="0" borderId="52" xfId="8" applyFont="1" applyBorder="1" applyAlignment="1">
      <alignment horizontal="center" vertical="center" wrapText="1"/>
    </xf>
    <xf numFmtId="0" fontId="11" fillId="0" borderId="14" xfId="8" applyFont="1" applyBorder="1" applyAlignment="1">
      <alignment horizontal="center" vertical="center" wrapText="1"/>
    </xf>
    <xf numFmtId="0" fontId="45" fillId="0" borderId="23" xfId="8" applyFont="1" applyBorder="1" applyAlignment="1">
      <alignment horizontal="center" vertical="center" textRotation="255" wrapText="1"/>
    </xf>
    <xf numFmtId="0" fontId="117" fillId="0" borderId="55" xfId="14" applyFont="1" applyBorder="1" applyAlignment="1">
      <alignment horizontal="center" vertical="center"/>
    </xf>
    <xf numFmtId="0" fontId="117" fillId="0" borderId="57" xfId="14" applyFont="1" applyBorder="1" applyAlignment="1">
      <alignment horizontal="center" vertical="center"/>
    </xf>
    <xf numFmtId="0" fontId="117" fillId="0" borderId="58" xfId="14" applyFont="1" applyBorder="1" applyAlignment="1">
      <alignment horizontal="center" vertical="center"/>
    </xf>
    <xf numFmtId="0" fontId="117" fillId="0" borderId="0" xfId="14" applyFont="1" applyAlignment="1">
      <alignment horizontal="right" vertical="center"/>
    </xf>
    <xf numFmtId="0" fontId="118" fillId="0" borderId="0" xfId="14" applyFont="1" applyAlignment="1">
      <alignment horizontal="right" vertical="top"/>
    </xf>
    <xf numFmtId="0" fontId="119" fillId="0" borderId="0" xfId="18" applyFont="1" applyAlignment="1">
      <alignment horizontal="center" vertical="center"/>
    </xf>
    <xf numFmtId="0" fontId="45" fillId="0" borderId="22" xfId="14" applyFont="1" applyBorder="1" applyAlignment="1">
      <alignment horizontal="center" vertical="center"/>
    </xf>
    <xf numFmtId="0" fontId="45" fillId="0" borderId="21" xfId="14" applyFont="1" applyBorder="1" applyAlignment="1">
      <alignment horizontal="center" vertical="center"/>
    </xf>
    <xf numFmtId="0" fontId="45" fillId="0" borderId="48" xfId="14" applyFont="1" applyBorder="1" applyAlignment="1">
      <alignment horizontal="center" vertical="center"/>
    </xf>
    <xf numFmtId="0" fontId="134" fillId="0" borderId="46" xfId="19" applyFont="1" applyBorder="1" applyAlignment="1">
      <alignment horizontal="center" vertical="center"/>
    </xf>
    <xf numFmtId="0" fontId="134" fillId="0" borderId="25" xfId="19" applyFont="1" applyBorder="1" applyAlignment="1">
      <alignment horizontal="center" vertical="center"/>
    </xf>
    <xf numFmtId="0" fontId="134" fillId="0" borderId="43" xfId="19" applyFont="1" applyBorder="1" applyAlignment="1">
      <alignment horizontal="center" vertical="center"/>
    </xf>
    <xf numFmtId="0" fontId="134" fillId="0" borderId="199" xfId="19" applyFont="1" applyBorder="1" applyAlignment="1">
      <alignment horizontal="center" vertical="center"/>
    </xf>
    <xf numFmtId="0" fontId="134" fillId="0" borderId="20" xfId="19" applyFont="1" applyBorder="1" applyAlignment="1">
      <alignment horizontal="center" vertical="center"/>
    </xf>
    <xf numFmtId="0" fontId="134" fillId="0" borderId="70" xfId="19" applyFont="1" applyBorder="1" applyAlignment="1">
      <alignment horizontal="center" vertical="center"/>
    </xf>
    <xf numFmtId="0" fontId="123" fillId="0" borderId="14" xfId="19" applyFont="1" applyBorder="1" applyAlignment="1">
      <alignment horizontal="center" vertical="center"/>
    </xf>
    <xf numFmtId="184" fontId="125" fillId="0" borderId="4" xfId="19" applyNumberFormat="1" applyFont="1" applyBorder="1" applyAlignment="1" applyProtection="1">
      <alignment horizontal="right" vertical="center"/>
      <protection locked="0"/>
    </xf>
    <xf numFmtId="184" fontId="125" fillId="0" borderId="3" xfId="19" applyNumberFormat="1" applyFont="1" applyBorder="1" applyAlignment="1" applyProtection="1">
      <alignment horizontal="right" vertical="center"/>
      <protection locked="0"/>
    </xf>
    <xf numFmtId="184" fontId="125" fillId="0" borderId="13" xfId="19" applyNumberFormat="1" applyFont="1" applyBorder="1" applyAlignment="1" applyProtection="1">
      <alignment horizontal="right" vertical="center"/>
      <protection locked="0"/>
    </xf>
    <xf numFmtId="184" fontId="23" fillId="0" borderId="14" xfId="19" applyNumberFormat="1" applyFont="1" applyBorder="1" applyAlignment="1">
      <alignment horizontal="center" vertical="center"/>
    </xf>
    <xf numFmtId="184" fontId="125" fillId="10" borderId="14" xfId="19" applyNumberFormat="1" applyFont="1" applyFill="1" applyBorder="1" applyAlignment="1" applyProtection="1">
      <alignment horizontal="right" vertical="center"/>
      <protection locked="0"/>
    </xf>
    <xf numFmtId="184" fontId="125" fillId="0" borderId="2" xfId="19" applyNumberFormat="1" applyFont="1" applyBorder="1" applyAlignment="1">
      <alignment horizontal="right" vertical="center" shrinkToFit="1"/>
    </xf>
    <xf numFmtId="184" fontId="125" fillId="0" borderId="1" xfId="19" applyNumberFormat="1" applyFont="1" applyBorder="1" applyAlignment="1">
      <alignment horizontal="right" vertical="center" shrinkToFit="1"/>
    </xf>
    <xf numFmtId="0" fontId="123" fillId="0" borderId="3" xfId="19" applyFont="1" applyBorder="1" applyAlignment="1">
      <alignment horizontal="center" vertical="center"/>
    </xf>
    <xf numFmtId="0" fontId="123" fillId="0" borderId="13" xfId="19" applyFont="1" applyBorder="1" applyAlignment="1">
      <alignment horizontal="center" vertical="center"/>
    </xf>
    <xf numFmtId="184" fontId="125" fillId="0" borderId="4" xfId="19" applyNumberFormat="1" applyFont="1" applyBorder="1" applyAlignment="1">
      <alignment horizontal="right" vertical="center" shrinkToFit="1"/>
    </xf>
    <xf numFmtId="184" fontId="125" fillId="0" borderId="3" xfId="19" applyNumberFormat="1" applyFont="1" applyBorder="1" applyAlignment="1">
      <alignment horizontal="right" vertical="center" shrinkToFit="1"/>
    </xf>
    <xf numFmtId="0" fontId="123" fillId="0" borderId="4" xfId="19" applyFont="1" applyBorder="1" applyAlignment="1">
      <alignment horizontal="center" vertical="center" shrinkToFit="1"/>
    </xf>
    <xf numFmtId="0" fontId="123" fillId="0" borderId="3" xfId="19" applyFont="1" applyBorder="1" applyAlignment="1">
      <alignment horizontal="center" vertical="center" shrinkToFit="1"/>
    </xf>
    <xf numFmtId="0" fontId="123" fillId="0" borderId="13" xfId="19" applyFont="1" applyBorder="1" applyAlignment="1">
      <alignment horizontal="center" vertical="center" shrinkToFit="1"/>
    </xf>
    <xf numFmtId="0" fontId="123" fillId="0" borderId="247" xfId="19" applyFont="1" applyBorder="1" applyAlignment="1">
      <alignment horizontal="center" vertical="center"/>
    </xf>
    <xf numFmtId="0" fontId="123" fillId="0" borderId="248" xfId="19" applyFont="1" applyBorder="1" applyAlignment="1">
      <alignment horizontal="center" vertical="center"/>
    </xf>
    <xf numFmtId="0" fontId="123" fillId="0" borderId="249" xfId="19" applyFont="1" applyBorder="1" applyAlignment="1">
      <alignment horizontal="center" vertical="center"/>
    </xf>
    <xf numFmtId="0" fontId="123" fillId="0" borderId="1" xfId="19" applyFont="1" applyBorder="1" applyAlignment="1">
      <alignment horizontal="center" vertical="center"/>
    </xf>
    <xf numFmtId="0" fontId="123" fillId="0" borderId="6" xfId="19" applyFont="1" applyBorder="1" applyAlignment="1">
      <alignment horizontal="center" vertical="center"/>
    </xf>
    <xf numFmtId="183" fontId="125" fillId="0" borderId="4" xfId="19" applyNumberFormat="1" applyFont="1" applyBorder="1" applyAlignment="1">
      <alignment horizontal="right" vertical="center" shrinkToFit="1"/>
    </xf>
    <xf numFmtId="183" fontId="125" fillId="0" borderId="3" xfId="19" applyNumberFormat="1" applyFont="1" applyBorder="1" applyAlignment="1">
      <alignment horizontal="right" vertical="center" shrinkToFit="1"/>
    </xf>
    <xf numFmtId="183" fontId="125" fillId="0" borderId="2" xfId="19" applyNumberFormat="1" applyFont="1" applyBorder="1" applyAlignment="1">
      <alignment horizontal="right" vertical="center" shrinkToFit="1"/>
    </xf>
    <xf numFmtId="183" fontId="125" fillId="0" borderId="1" xfId="19" applyNumberFormat="1" applyFont="1" applyBorder="1" applyAlignment="1">
      <alignment horizontal="right" vertical="center" shrinkToFit="1"/>
    </xf>
    <xf numFmtId="183" fontId="125" fillId="10" borderId="4" xfId="19" applyNumberFormat="1" applyFont="1" applyFill="1" applyBorder="1" applyAlignment="1" applyProtection="1">
      <alignment horizontal="right" vertical="center" shrinkToFit="1"/>
      <protection locked="0"/>
    </xf>
    <xf numFmtId="183" fontId="125" fillId="10" borderId="3" xfId="19" applyNumberFormat="1" applyFont="1" applyFill="1" applyBorder="1" applyAlignment="1" applyProtection="1">
      <alignment horizontal="right" vertical="center" shrinkToFit="1"/>
      <protection locked="0"/>
    </xf>
    <xf numFmtId="183" fontId="125" fillId="0" borderId="2" xfId="19" applyNumberFormat="1" applyFont="1" applyBorder="1" applyAlignment="1">
      <alignment horizontal="right" vertical="center"/>
    </xf>
    <xf numFmtId="183" fontId="125" fillId="0" borderId="1" xfId="19" applyNumberFormat="1" applyFont="1" applyBorder="1" applyAlignment="1">
      <alignment horizontal="right" vertical="center"/>
    </xf>
    <xf numFmtId="183" fontId="125" fillId="10" borderId="2" xfId="19" applyNumberFormat="1" applyFont="1" applyFill="1" applyBorder="1" applyAlignment="1" applyProtection="1">
      <alignment horizontal="right" vertical="center" shrinkToFit="1"/>
      <protection locked="0"/>
    </xf>
    <xf numFmtId="183" fontId="125" fillId="10" borderId="1" xfId="19" applyNumberFormat="1" applyFont="1" applyFill="1" applyBorder="1" applyAlignment="1" applyProtection="1">
      <alignment horizontal="right" vertical="center" shrinkToFit="1"/>
      <protection locked="0"/>
    </xf>
    <xf numFmtId="183" fontId="125" fillId="10" borderId="2" xfId="19" applyNumberFormat="1" applyFont="1" applyFill="1" applyBorder="1" applyAlignment="1" applyProtection="1">
      <alignment horizontal="right" vertical="center"/>
      <protection locked="0"/>
    </xf>
    <xf numFmtId="183" fontId="125" fillId="10" borderId="1" xfId="19" applyNumberFormat="1" applyFont="1" applyFill="1" applyBorder="1" applyAlignment="1" applyProtection="1">
      <alignment horizontal="right" vertical="center"/>
      <protection locked="0"/>
    </xf>
    <xf numFmtId="0" fontId="123" fillId="0" borderId="4" xfId="19" applyFont="1" applyBorder="1" applyAlignment="1">
      <alignment horizontal="center" vertical="center"/>
    </xf>
    <xf numFmtId="183" fontId="125" fillId="0" borderId="4" xfId="19" applyNumberFormat="1" applyFont="1" applyBorder="1" applyAlignment="1">
      <alignment horizontal="right" vertical="center"/>
    </xf>
    <xf numFmtId="183" fontId="125" fillId="0" borderId="3" xfId="19" applyNumberFormat="1" applyFont="1" applyBorder="1" applyAlignment="1">
      <alignment horizontal="right" vertical="center"/>
    </xf>
    <xf numFmtId="0" fontId="123" fillId="0" borderId="14" xfId="19" applyFont="1" applyBorder="1" applyAlignment="1">
      <alignment horizontal="center" vertical="center" shrinkToFit="1"/>
    </xf>
    <xf numFmtId="183" fontId="125" fillId="10" borderId="4" xfId="19" applyNumberFormat="1" applyFont="1" applyFill="1" applyBorder="1" applyAlignment="1" applyProtection="1">
      <alignment horizontal="right" vertical="center"/>
      <protection locked="0"/>
    </xf>
    <xf numFmtId="183" fontId="125" fillId="10" borderId="3" xfId="19" applyNumberFormat="1" applyFont="1" applyFill="1" applyBorder="1" applyAlignment="1" applyProtection="1">
      <alignment horizontal="right" vertical="center"/>
      <protection locked="0"/>
    </xf>
    <xf numFmtId="0" fontId="123" fillId="10" borderId="14" xfId="19" applyFont="1" applyFill="1" applyBorder="1" applyAlignment="1" applyProtection="1">
      <alignment horizontal="center" vertical="center"/>
      <protection locked="0"/>
    </xf>
    <xf numFmtId="0" fontId="123" fillId="0" borderId="14" xfId="19" applyFont="1" applyBorder="1" applyAlignment="1">
      <alignment horizontal="left" vertical="center"/>
    </xf>
    <xf numFmtId="0" fontId="123" fillId="10" borderId="14" xfId="19" applyFont="1" applyFill="1" applyBorder="1" applyAlignment="1" applyProtection="1">
      <alignment horizontal="center" vertical="center" shrinkToFit="1"/>
      <protection locked="0"/>
    </xf>
    <xf numFmtId="182" fontId="125" fillId="10" borderId="14" xfId="19" applyNumberFormat="1" applyFont="1" applyFill="1" applyBorder="1" applyAlignment="1" applyProtection="1">
      <alignment horizontal="right" vertical="center"/>
      <protection locked="0"/>
    </xf>
    <xf numFmtId="0" fontId="123" fillId="0" borderId="0" xfId="19" applyFont="1" applyAlignment="1">
      <alignment horizontal="center" vertical="center"/>
    </xf>
    <xf numFmtId="0" fontId="123" fillId="10" borderId="0" xfId="19" applyFont="1" applyFill="1" applyAlignment="1" applyProtection="1">
      <alignment horizontal="center" vertical="center" shrinkToFit="1"/>
      <protection locked="0"/>
    </xf>
    <xf numFmtId="0" fontId="127" fillId="0" borderId="46" xfId="19" applyFont="1" applyBorder="1" applyAlignment="1">
      <alignment horizontal="center" vertical="center"/>
    </xf>
    <xf numFmtId="0" fontId="127" fillId="0" borderId="25" xfId="19" applyFont="1" applyBorder="1" applyAlignment="1">
      <alignment horizontal="center" vertical="center"/>
    </xf>
    <xf numFmtId="0" fontId="127" fillId="0" borderId="43" xfId="19" applyFont="1" applyBorder="1" applyAlignment="1">
      <alignment horizontal="center" vertical="center"/>
    </xf>
    <xf numFmtId="0" fontId="127" fillId="0" borderId="199" xfId="19" applyFont="1" applyBorder="1" applyAlignment="1">
      <alignment horizontal="center" vertical="center"/>
    </xf>
    <xf numFmtId="0" fontId="127" fillId="0" borderId="20" xfId="19" applyFont="1" applyBorder="1" applyAlignment="1">
      <alignment horizontal="center" vertical="center"/>
    </xf>
    <xf numFmtId="0" fontId="127" fillId="0" borderId="70" xfId="19" applyFont="1" applyBorder="1" applyAlignment="1">
      <alignment horizontal="center" vertical="center"/>
    </xf>
    <xf numFmtId="0" fontId="114" fillId="0" borderId="0" xfId="1" applyFont="1" applyAlignment="1">
      <alignment horizontal="left" vertical="top" wrapText="1"/>
    </xf>
    <xf numFmtId="0" fontId="114" fillId="0" borderId="29" xfId="1" applyFont="1" applyBorder="1">
      <alignment vertical="center"/>
    </xf>
    <xf numFmtId="0" fontId="114" fillId="0" borderId="2" xfId="1" applyFont="1" applyBorder="1">
      <alignment vertical="center"/>
    </xf>
    <xf numFmtId="0" fontId="114" fillId="0" borderId="0" xfId="1" applyFont="1" applyAlignment="1">
      <alignment horizontal="center" vertical="center" wrapText="1" justifyLastLine="1"/>
    </xf>
    <xf numFmtId="0" fontId="114" fillId="0" borderId="8" xfId="1" applyFont="1" applyBorder="1" applyAlignment="1">
      <alignment vertical="center" wrapText="1"/>
    </xf>
    <xf numFmtId="0" fontId="114" fillId="12" borderId="4" xfId="1" applyFont="1" applyFill="1" applyBorder="1" applyAlignment="1">
      <alignment horizontal="center" vertical="center"/>
    </xf>
    <xf numFmtId="0" fontId="114" fillId="12" borderId="13" xfId="1" applyFont="1" applyFill="1" applyBorder="1" applyAlignment="1">
      <alignment horizontal="center" vertical="center"/>
    </xf>
    <xf numFmtId="0" fontId="114" fillId="12" borderId="21" xfId="1" applyFont="1" applyFill="1" applyBorder="1" applyAlignment="1">
      <alignment horizontal="center" vertical="center"/>
    </xf>
    <xf numFmtId="0" fontId="114" fillId="12" borderId="48" xfId="1" applyFont="1" applyFill="1" applyBorder="1" applyAlignment="1">
      <alignment horizontal="center" vertical="center"/>
    </xf>
    <xf numFmtId="0" fontId="114" fillId="12" borderId="47" xfId="1" applyFont="1" applyFill="1" applyBorder="1" applyAlignment="1">
      <alignment horizontal="center" vertical="center"/>
    </xf>
    <xf numFmtId="0" fontId="136" fillId="0" borderId="21" xfId="1" applyFont="1" applyBorder="1" applyAlignment="1">
      <alignment horizontal="left" vertical="top" wrapText="1"/>
    </xf>
    <xf numFmtId="0" fontId="137" fillId="0" borderId="4" xfId="1" applyFont="1" applyBorder="1" applyAlignment="1">
      <alignment horizontal="center" vertical="center" wrapText="1"/>
    </xf>
    <xf numFmtId="0" fontId="137" fillId="0" borderId="3" xfId="1" applyFont="1" applyBorder="1" applyAlignment="1">
      <alignment horizontal="center" vertical="center" wrapText="1"/>
    </xf>
    <xf numFmtId="0" fontId="137" fillId="0" borderId="13" xfId="1" applyFont="1" applyBorder="1" applyAlignment="1">
      <alignment horizontal="center" vertical="center" wrapText="1"/>
    </xf>
    <xf numFmtId="0" fontId="137" fillId="11" borderId="4" xfId="1" applyFont="1" applyFill="1" applyBorder="1" applyAlignment="1">
      <alignment horizontal="center" vertical="center"/>
    </xf>
    <xf numFmtId="0" fontId="137" fillId="11" borderId="13" xfId="1" applyFont="1" applyFill="1" applyBorder="1" applyAlignment="1">
      <alignment horizontal="center" vertical="center"/>
    </xf>
    <xf numFmtId="0" fontId="114" fillId="0" borderId="0" xfId="1" applyFont="1" applyAlignment="1">
      <alignment horizontal="right" vertical="center"/>
    </xf>
    <xf numFmtId="0" fontId="114" fillId="0" borderId="15" xfId="1" applyFont="1" applyBorder="1" applyAlignment="1">
      <alignment horizontal="center" vertical="center"/>
    </xf>
    <xf numFmtId="0" fontId="114" fillId="0" borderId="31" xfId="1" applyFont="1" applyBorder="1" applyAlignment="1">
      <alignment horizontal="center" vertical="center"/>
    </xf>
    <xf numFmtId="0" fontId="24" fillId="0" borderId="271" xfId="3" applyFont="1" applyBorder="1" applyAlignment="1">
      <alignment horizontal="center" vertical="center"/>
    </xf>
    <xf numFmtId="0" fontId="24" fillId="0" borderId="272" xfId="3" applyFont="1" applyBorder="1" applyAlignment="1">
      <alignment horizontal="center" vertical="center"/>
    </xf>
    <xf numFmtId="0" fontId="68" fillId="0" borderId="71" xfId="3" applyFont="1" applyBorder="1" applyAlignment="1">
      <alignment horizontal="center" vertical="center"/>
    </xf>
    <xf numFmtId="0" fontId="68" fillId="0" borderId="72" xfId="3" applyFont="1" applyBorder="1" applyAlignment="1">
      <alignment horizontal="center" vertical="center"/>
    </xf>
    <xf numFmtId="0" fontId="68" fillId="0" borderId="133" xfId="3" applyFont="1" applyBorder="1" applyAlignment="1">
      <alignment horizontal="center" vertical="center"/>
    </xf>
    <xf numFmtId="0" fontId="24" fillId="0" borderId="14" xfId="3" applyFont="1" applyBorder="1" applyAlignment="1">
      <alignment horizontal="center" vertical="center" shrinkToFit="1"/>
    </xf>
    <xf numFmtId="0" fontId="24" fillId="0" borderId="28" xfId="3" applyFont="1" applyBorder="1" applyAlignment="1">
      <alignment horizontal="center" vertical="center" shrinkToFit="1"/>
    </xf>
    <xf numFmtId="0" fontId="68" fillId="11" borderId="65" xfId="3" applyFont="1" applyFill="1" applyBorder="1" applyAlignment="1">
      <alignment horizontal="center" vertical="center" shrinkToFit="1"/>
    </xf>
    <xf numFmtId="0" fontId="68" fillId="11" borderId="54" xfId="3" applyFont="1" applyFill="1" applyBorder="1" applyAlignment="1">
      <alignment horizontal="center" vertical="center" shrinkToFit="1"/>
    </xf>
    <xf numFmtId="0" fontId="68" fillId="11" borderId="55" xfId="3" applyFont="1" applyFill="1" applyBorder="1" applyAlignment="1">
      <alignment horizontal="center" vertical="center"/>
    </xf>
    <xf numFmtId="0" fontId="68" fillId="11" borderId="57" xfId="3" applyFont="1" applyFill="1" applyBorder="1" applyAlignment="1">
      <alignment horizontal="center" vertical="center"/>
    </xf>
    <xf numFmtId="0" fontId="68" fillId="11" borderId="58" xfId="3" applyFont="1" applyFill="1" applyBorder="1" applyAlignment="1">
      <alignment horizontal="center" vertical="center"/>
    </xf>
    <xf numFmtId="0" fontId="68" fillId="0" borderId="50" xfId="3" applyFont="1" applyBorder="1" applyAlignment="1">
      <alignment horizontal="center" vertical="center"/>
    </xf>
    <xf numFmtId="0" fontId="68" fillId="0" borderId="16" xfId="3" applyFont="1" applyBorder="1" applyAlignment="1">
      <alignment horizontal="center" vertical="center"/>
    </xf>
    <xf numFmtId="194" fontId="68" fillId="0" borderId="16" xfId="3" applyNumberFormat="1" applyFont="1" applyBorder="1" applyAlignment="1">
      <alignment horizontal="center" vertical="center"/>
    </xf>
    <xf numFmtId="194" fontId="68" fillId="0" borderId="8" xfId="3" applyNumberFormat="1" applyFont="1" applyBorder="1" applyAlignment="1">
      <alignment horizontal="center" vertical="center"/>
    </xf>
    <xf numFmtId="0" fontId="24" fillId="0" borderId="16" xfId="3" applyFont="1" applyBorder="1" applyAlignment="1">
      <alignment horizontal="center" vertical="center" shrinkToFit="1"/>
    </xf>
    <xf numFmtId="0" fontId="24" fillId="0" borderId="62" xfId="3" applyFont="1" applyBorder="1" applyAlignment="1">
      <alignment horizontal="center" vertical="center" shrinkToFit="1"/>
    </xf>
    <xf numFmtId="0" fontId="68" fillId="11" borderId="61" xfId="3" applyFont="1" applyFill="1" applyBorder="1" applyAlignment="1">
      <alignment horizontal="center" vertical="center" shrinkToFit="1"/>
    </xf>
    <xf numFmtId="0" fontId="68" fillId="11" borderId="14" xfId="3" applyFont="1" applyFill="1" applyBorder="1" applyAlignment="1">
      <alignment horizontal="center" vertical="center" shrinkToFit="1"/>
    </xf>
    <xf numFmtId="0" fontId="68" fillId="11" borderId="4" xfId="3" applyFont="1" applyFill="1" applyBorder="1" applyAlignment="1">
      <alignment horizontal="center" vertical="center"/>
    </xf>
    <xf numFmtId="0" fontId="68" fillId="11" borderId="3" xfId="3" applyFont="1" applyFill="1" applyBorder="1" applyAlignment="1">
      <alignment horizontal="center" vertical="center"/>
    </xf>
    <xf numFmtId="0" fontId="68" fillId="11" borderId="26" xfId="3" applyFont="1" applyFill="1" applyBorder="1" applyAlignment="1">
      <alignment horizontal="center" vertical="center"/>
    </xf>
    <xf numFmtId="0" fontId="68" fillId="0" borderId="61" xfId="3" applyFont="1" applyBorder="1" applyAlignment="1">
      <alignment horizontal="center" vertical="center"/>
    </xf>
    <xf numFmtId="0" fontId="68" fillId="0" borderId="14" xfId="3" applyFont="1" applyBorder="1" applyAlignment="1">
      <alignment horizontal="center" vertical="center"/>
    </xf>
    <xf numFmtId="194" fontId="68" fillId="0" borderId="14" xfId="3" applyNumberFormat="1" applyFont="1" applyBorder="1" applyAlignment="1">
      <alignment horizontal="center" vertical="center"/>
    </xf>
    <xf numFmtId="194" fontId="68" fillId="0" borderId="4" xfId="3" applyNumberFormat="1" applyFont="1" applyBorder="1" applyAlignment="1">
      <alignment horizontal="center" vertical="center"/>
    </xf>
    <xf numFmtId="0" fontId="68" fillId="11" borderId="14" xfId="3" applyFont="1" applyFill="1" applyBorder="1" applyAlignment="1">
      <alignment horizontal="center" vertical="center"/>
    </xf>
    <xf numFmtId="0" fontId="68" fillId="11" borderId="28" xfId="3" applyFont="1" applyFill="1" applyBorder="1" applyAlignment="1">
      <alignment horizontal="center" vertical="center"/>
    </xf>
    <xf numFmtId="0" fontId="24" fillId="0" borderId="23" xfId="3" applyFont="1" applyBorder="1" applyAlignment="1">
      <alignment horizontal="center" vertical="center" shrinkToFit="1"/>
    </xf>
    <xf numFmtId="0" fontId="24" fillId="0" borderId="30" xfId="3" applyFont="1" applyBorder="1" applyAlignment="1">
      <alignment horizontal="center" vertical="center" shrinkToFit="1"/>
    </xf>
    <xf numFmtId="0" fontId="5" fillId="0" borderId="104" xfId="3" applyFont="1" applyBorder="1" applyAlignment="1">
      <alignment horizontal="center" vertical="center" textRotation="255"/>
    </xf>
    <xf numFmtId="0" fontId="5" fillId="0" borderId="46" xfId="3" applyFont="1" applyBorder="1" applyAlignment="1">
      <alignment horizontal="center" vertical="center" textRotation="255"/>
    </xf>
    <xf numFmtId="0" fontId="68" fillId="11" borderId="59" xfId="3" applyFont="1" applyFill="1" applyBorder="1" applyAlignment="1">
      <alignment horizontal="center" vertical="center" shrinkToFit="1"/>
    </xf>
    <xf numFmtId="0" fontId="68" fillId="11" borderId="67" xfId="3" applyFont="1" applyFill="1" applyBorder="1" applyAlignment="1">
      <alignment horizontal="center" vertical="center" shrinkToFit="1"/>
    </xf>
    <xf numFmtId="0" fontId="68" fillId="11" borderId="67" xfId="3" applyFont="1" applyFill="1" applyBorder="1" applyAlignment="1">
      <alignment horizontal="center" vertical="center"/>
    </xf>
    <xf numFmtId="0" fontId="68" fillId="11" borderId="107" xfId="3" applyFont="1" applyFill="1" applyBorder="1" applyAlignment="1">
      <alignment horizontal="center" vertical="center"/>
    </xf>
    <xf numFmtId="0" fontId="68" fillId="0" borderId="63" xfId="3" applyFont="1" applyBorder="1" applyAlignment="1">
      <alignment horizontal="center" vertical="center"/>
    </xf>
    <xf numFmtId="0" fontId="68" fillId="0" borderId="23" xfId="3" applyFont="1" applyBorder="1" applyAlignment="1">
      <alignment horizontal="center" vertical="center"/>
    </xf>
    <xf numFmtId="194" fontId="68" fillId="0" borderId="23" xfId="3" applyNumberFormat="1" applyFont="1" applyBorder="1" applyAlignment="1">
      <alignment horizontal="center" vertical="center"/>
    </xf>
    <xf numFmtId="194" fontId="68" fillId="0" borderId="2" xfId="3" applyNumberFormat="1" applyFont="1" applyBorder="1" applyAlignment="1">
      <alignment horizontal="center" vertical="center"/>
    </xf>
    <xf numFmtId="187" fontId="24" fillId="0" borderId="23" xfId="3" applyNumberFormat="1" applyFont="1" applyBorder="1" applyAlignment="1">
      <alignment horizontal="center" vertical="center" shrinkToFit="1"/>
    </xf>
    <xf numFmtId="187" fontId="24" fillId="0" borderId="14" xfId="3" applyNumberFormat="1" applyFont="1" applyBorder="1" applyAlignment="1">
      <alignment horizontal="center" vertical="center" shrinkToFit="1"/>
    </xf>
    <xf numFmtId="187" fontId="24" fillId="0" borderId="16" xfId="3" applyNumberFormat="1" applyFont="1" applyBorder="1" applyAlignment="1">
      <alignment horizontal="center" vertical="center" shrinkToFit="1"/>
    </xf>
    <xf numFmtId="0" fontId="24" fillId="0" borderId="71" xfId="3" applyFont="1" applyBorder="1" applyAlignment="1">
      <alignment horizontal="center" vertical="center"/>
    </xf>
    <xf numFmtId="0" fontId="24" fillId="0" borderId="72" xfId="3" applyFont="1" applyBorder="1" applyAlignment="1">
      <alignment horizontal="center" vertical="center"/>
    </xf>
    <xf numFmtId="0" fontId="24" fillId="0" borderId="133" xfId="3" applyFont="1" applyBorder="1" applyAlignment="1">
      <alignment horizontal="center" vertical="center"/>
    </xf>
    <xf numFmtId="0" fontId="68" fillId="0" borderId="69" xfId="3" applyFont="1" applyBorder="1" applyAlignment="1">
      <alignment horizontal="center" vertical="center"/>
    </xf>
    <xf numFmtId="0" fontId="68" fillId="0" borderId="60" xfId="3" applyFont="1" applyBorder="1" applyAlignment="1">
      <alignment horizontal="center" vertical="center"/>
    </xf>
    <xf numFmtId="194" fontId="68" fillId="0" borderId="60" xfId="3" applyNumberFormat="1" applyFont="1" applyBorder="1" applyAlignment="1">
      <alignment horizontal="center" vertical="center" shrinkToFit="1"/>
    </xf>
    <xf numFmtId="194" fontId="68" fillId="0" borderId="44" xfId="3" applyNumberFormat="1" applyFont="1" applyBorder="1" applyAlignment="1">
      <alignment horizontal="center" vertical="center" shrinkToFit="1"/>
    </xf>
    <xf numFmtId="187" fontId="24" fillId="0" borderId="44" xfId="3" applyNumberFormat="1" applyFont="1" applyBorder="1" applyAlignment="1">
      <alignment horizontal="center" vertical="center"/>
    </xf>
    <xf numFmtId="187" fontId="24" fillId="0" borderId="25" xfId="3" applyNumberFormat="1" applyFont="1" applyBorder="1" applyAlignment="1">
      <alignment horizontal="center" vertical="center"/>
    </xf>
    <xf numFmtId="187" fontId="24" fillId="0" borderId="45" xfId="3" applyNumberFormat="1" applyFont="1" applyBorder="1" applyAlignment="1">
      <alignment horizontal="center" vertical="center"/>
    </xf>
    <xf numFmtId="0" fontId="68" fillId="11" borderId="71" xfId="3" applyFont="1" applyFill="1" applyBorder="1" applyAlignment="1">
      <alignment horizontal="center" vertical="center"/>
    </xf>
    <xf numFmtId="0" fontId="68" fillId="11" borderId="72" xfId="3" applyFont="1" applyFill="1" applyBorder="1" applyAlignment="1">
      <alignment horizontal="center" vertical="center"/>
    </xf>
    <xf numFmtId="0" fontId="68" fillId="11" borderId="133" xfId="3" applyFont="1" applyFill="1" applyBorder="1" applyAlignment="1">
      <alignment horizontal="center" vertical="center"/>
    </xf>
    <xf numFmtId="0" fontId="24" fillId="0" borderId="46" xfId="3" applyFont="1" applyBorder="1" applyAlignment="1">
      <alignment horizontal="center" vertical="center"/>
    </xf>
    <xf numFmtId="0" fontId="24" fillId="0" borderId="103" xfId="3" applyFont="1" applyBorder="1" applyAlignment="1">
      <alignment horizontal="center" vertical="center"/>
    </xf>
    <xf numFmtId="0" fontId="24" fillId="0" borderId="25" xfId="3" applyFont="1" applyBorder="1" applyAlignment="1">
      <alignment horizontal="center" vertical="center"/>
    </xf>
    <xf numFmtId="0" fontId="24" fillId="0" borderId="45" xfId="3" applyFont="1" applyBorder="1" applyAlignment="1">
      <alignment horizontal="center" vertical="center"/>
    </xf>
    <xf numFmtId="0" fontId="24" fillId="0" borderId="0" xfId="3" applyFont="1" applyAlignment="1">
      <alignment horizontal="center" vertical="center"/>
    </xf>
    <xf numFmtId="0" fontId="24" fillId="0" borderId="5" xfId="3" applyFont="1" applyBorder="1" applyAlignment="1">
      <alignment horizontal="center" vertical="center"/>
    </xf>
    <xf numFmtId="0" fontId="24" fillId="0" borderId="44" xfId="3" applyFont="1" applyBorder="1" applyAlignment="1">
      <alignment horizontal="center" vertical="center" wrapText="1"/>
    </xf>
    <xf numFmtId="0" fontId="24" fillId="0" borderId="25" xfId="3" applyFont="1" applyBorder="1" applyAlignment="1">
      <alignment horizontal="center" vertical="center" wrapText="1"/>
    </xf>
    <xf numFmtId="0" fontId="24" fillId="0" borderId="45" xfId="3" applyFont="1" applyBorder="1" applyAlignment="1">
      <alignment horizontal="center" vertical="center" wrapText="1"/>
    </xf>
    <xf numFmtId="0" fontId="24" fillId="0" borderId="29" xfId="3" applyFont="1" applyBorder="1" applyAlignment="1">
      <alignment horizontal="center" vertical="center" wrapText="1"/>
    </xf>
    <xf numFmtId="0" fontId="24" fillId="0" borderId="0" xfId="3" applyFont="1" applyAlignment="1">
      <alignment horizontal="center" vertical="center" wrapText="1"/>
    </xf>
    <xf numFmtId="0" fontId="24" fillId="0" borderId="5" xfId="3" applyFont="1" applyBorder="1" applyAlignment="1">
      <alignment horizontal="center" vertical="center" wrapText="1"/>
    </xf>
    <xf numFmtId="0" fontId="24" fillId="0" borderId="44" xfId="3" applyFont="1" applyBorder="1" applyAlignment="1">
      <alignment horizontal="center" vertical="center"/>
    </xf>
    <xf numFmtId="0" fontId="24" fillId="0" borderId="43" xfId="3" applyFont="1" applyBorder="1" applyAlignment="1">
      <alignment horizontal="center" vertical="center"/>
    </xf>
    <xf numFmtId="0" fontId="24" fillId="0" borderId="29" xfId="3" applyFont="1" applyBorder="1" applyAlignment="1">
      <alignment horizontal="center" vertical="center"/>
    </xf>
    <xf numFmtId="0" fontId="24" fillId="0" borderId="52" xfId="3" applyFont="1" applyBorder="1" applyAlignment="1">
      <alignment horizontal="center" vertical="center"/>
    </xf>
    <xf numFmtId="0" fontId="24" fillId="0" borderId="59" xfId="3" applyFont="1" applyBorder="1" applyAlignment="1">
      <alignment horizontal="center" vertical="center"/>
    </xf>
    <xf numFmtId="0" fontId="24" fillId="0" borderId="67" xfId="3" applyFont="1" applyBorder="1" applyAlignment="1">
      <alignment horizontal="center" vertical="center"/>
    </xf>
    <xf numFmtId="0" fontId="24" fillId="0" borderId="107" xfId="3" applyFont="1" applyBorder="1" applyAlignment="1">
      <alignment horizontal="center" vertical="center"/>
    </xf>
    <xf numFmtId="0" fontId="24" fillId="0" borderId="59" xfId="3" applyFont="1" applyBorder="1" applyAlignment="1">
      <alignment horizontal="center" vertical="center" wrapText="1"/>
    </xf>
    <xf numFmtId="0" fontId="24" fillId="0" borderId="67" xfId="3" applyFont="1" applyBorder="1" applyAlignment="1">
      <alignment horizontal="center" vertical="center" wrapText="1"/>
    </xf>
    <xf numFmtId="0" fontId="24" fillId="0" borderId="65" xfId="3" applyFont="1" applyBorder="1" applyAlignment="1">
      <alignment horizontal="center" vertical="center" wrapText="1"/>
    </xf>
    <xf numFmtId="0" fontId="24" fillId="0" borderId="54" xfId="3" applyFont="1" applyBorder="1" applyAlignment="1">
      <alignment horizontal="center" vertical="center" wrapText="1"/>
    </xf>
    <xf numFmtId="0" fontId="24" fillId="0" borderId="54" xfId="3" applyFont="1" applyBorder="1" applyAlignment="1">
      <alignment horizontal="center" vertical="center"/>
    </xf>
    <xf numFmtId="0" fontId="24" fillId="0" borderId="109" xfId="3" applyFont="1" applyBorder="1" applyAlignment="1">
      <alignment horizontal="center" vertical="center"/>
    </xf>
    <xf numFmtId="0" fontId="68" fillId="0" borderId="73" xfId="3" applyFont="1" applyBorder="1" applyAlignment="1">
      <alignment horizontal="center" vertical="center"/>
    </xf>
    <xf numFmtId="0" fontId="68" fillId="0" borderId="105" xfId="3" applyFont="1" applyBorder="1" applyAlignment="1">
      <alignment horizontal="center" vertical="center"/>
    </xf>
    <xf numFmtId="194" fontId="68" fillId="0" borderId="105" xfId="3" applyNumberFormat="1" applyFont="1" applyBorder="1" applyAlignment="1">
      <alignment horizontal="center" vertical="center" shrinkToFit="1"/>
    </xf>
    <xf numFmtId="194" fontId="68" fillId="0" borderId="188" xfId="3" applyNumberFormat="1" applyFont="1" applyBorder="1" applyAlignment="1">
      <alignment horizontal="center" vertical="center"/>
    </xf>
    <xf numFmtId="194" fontId="68" fillId="0" borderId="189" xfId="3" applyNumberFormat="1" applyFont="1" applyBorder="1" applyAlignment="1">
      <alignment horizontal="center" vertical="center"/>
    </xf>
    <xf numFmtId="194" fontId="68" fillId="0" borderId="190" xfId="3" applyNumberFormat="1" applyFont="1" applyBorder="1" applyAlignment="1">
      <alignment horizontal="center" vertical="center"/>
    </xf>
    <xf numFmtId="180" fontId="24" fillId="0" borderId="188" xfId="3" applyNumberFormat="1" applyFont="1" applyBorder="1" applyAlignment="1">
      <alignment horizontal="center" vertical="center"/>
    </xf>
    <xf numFmtId="180" fontId="24" fillId="0" borderId="189" xfId="3" applyNumberFormat="1" applyFont="1" applyBorder="1" applyAlignment="1">
      <alignment horizontal="center" vertical="center"/>
    </xf>
    <xf numFmtId="0" fontId="24" fillId="0" borderId="269" xfId="3" applyFont="1" applyBorder="1" applyAlignment="1">
      <alignment horizontal="center" vertical="center"/>
    </xf>
    <xf numFmtId="0" fontId="24" fillId="0" borderId="270" xfId="3" applyFont="1" applyBorder="1" applyAlignment="1">
      <alignment horizontal="center" vertical="center"/>
    </xf>
    <xf numFmtId="192" fontId="68" fillId="0" borderId="105" xfId="3" applyNumberFormat="1" applyFont="1" applyBorder="1" applyAlignment="1">
      <alignment horizontal="center" vertical="center"/>
    </xf>
    <xf numFmtId="187" fontId="24" fillId="0" borderId="105" xfId="3" applyNumberFormat="1" applyFont="1" applyBorder="1" applyAlignment="1">
      <alignment horizontal="center" vertical="center"/>
    </xf>
    <xf numFmtId="0" fontId="24" fillId="0" borderId="105" xfId="3" applyFont="1" applyBorder="1" applyAlignment="1">
      <alignment horizontal="center" vertical="center"/>
    </xf>
    <xf numFmtId="0" fontId="24" fillId="11" borderId="56" xfId="3" applyFont="1" applyFill="1" applyBorder="1" applyAlignment="1">
      <alignment horizontal="center" vertical="center" shrinkToFit="1"/>
    </xf>
    <xf numFmtId="0" fontId="24" fillId="11" borderId="54" xfId="3" applyFont="1" applyFill="1" applyBorder="1" applyAlignment="1">
      <alignment horizontal="center" vertical="center" shrinkToFit="1"/>
    </xf>
    <xf numFmtId="0" fontId="68" fillId="0" borderId="31" xfId="3" applyFont="1" applyBorder="1" applyAlignment="1">
      <alignment horizontal="center" vertical="center"/>
    </xf>
    <xf numFmtId="0" fontId="5" fillId="0" borderId="243" xfId="3" applyFont="1" applyBorder="1" applyAlignment="1">
      <alignment horizontal="center" vertical="center" textRotation="255"/>
    </xf>
    <xf numFmtId="0" fontId="5" fillId="0" borderId="252" xfId="3" applyFont="1" applyBorder="1" applyAlignment="1">
      <alignment horizontal="center" vertical="center" textRotation="255"/>
    </xf>
    <xf numFmtId="0" fontId="5" fillId="0" borderId="246" xfId="3" applyFont="1" applyBorder="1" applyAlignment="1">
      <alignment horizontal="center" vertical="center" textRotation="255"/>
    </xf>
    <xf numFmtId="0" fontId="68" fillId="11" borderId="13" xfId="3" applyFont="1" applyFill="1" applyBorder="1" applyAlignment="1">
      <alignment horizontal="center" vertical="center" shrinkToFit="1"/>
    </xf>
    <xf numFmtId="0" fontId="68" fillId="0" borderId="13" xfId="3" applyFont="1" applyBorder="1" applyAlignment="1">
      <alignment horizontal="center" vertical="center"/>
    </xf>
    <xf numFmtId="0" fontId="24" fillId="0" borderId="2" xfId="3" applyFont="1" applyBorder="1" applyAlignment="1">
      <alignment horizontal="center" vertical="center" shrinkToFit="1"/>
    </xf>
    <xf numFmtId="0" fontId="24" fillId="0" borderId="1" xfId="3" applyFont="1" applyBorder="1" applyAlignment="1">
      <alignment horizontal="center" vertical="center" shrinkToFit="1"/>
    </xf>
    <xf numFmtId="0" fontId="24" fillId="0" borderId="68" xfId="3" applyFont="1" applyBorder="1" applyAlignment="1">
      <alignment horizontal="center" vertical="center" shrinkToFit="1"/>
    </xf>
    <xf numFmtId="0" fontId="24" fillId="0" borderId="55" xfId="3" applyFont="1" applyBorder="1" applyAlignment="1">
      <alignment horizontal="center" vertical="center" shrinkToFit="1"/>
    </xf>
    <xf numFmtId="0" fontId="24" fillId="0" borderId="57" xfId="3" applyFont="1" applyBorder="1" applyAlignment="1">
      <alignment horizontal="center" vertical="center" shrinkToFit="1"/>
    </xf>
    <xf numFmtId="0" fontId="24" fillId="0" borderId="58" xfId="3" applyFont="1" applyBorder="1" applyAlignment="1">
      <alignment horizontal="center" vertical="center" shrinkToFit="1"/>
    </xf>
    <xf numFmtId="0" fontId="68" fillId="11" borderId="24" xfId="3" applyFont="1" applyFill="1" applyBorder="1" applyAlignment="1">
      <alignment horizontal="center" vertical="center" shrinkToFit="1"/>
    </xf>
    <xf numFmtId="0" fontId="68" fillId="11" borderId="22" xfId="3" applyFont="1" applyFill="1" applyBorder="1" applyAlignment="1">
      <alignment horizontal="center" vertical="center"/>
    </xf>
    <xf numFmtId="0" fontId="68" fillId="11" borderId="21" xfId="3" applyFont="1" applyFill="1" applyBorder="1" applyAlignment="1">
      <alignment horizontal="center" vertical="center"/>
    </xf>
    <xf numFmtId="0" fontId="68" fillId="11" borderId="48" xfId="3" applyFont="1" applyFill="1" applyBorder="1" applyAlignment="1">
      <alignment horizontal="center" vertical="center"/>
    </xf>
    <xf numFmtId="0" fontId="68" fillId="0" borderId="6" xfId="3" applyFont="1" applyBorder="1" applyAlignment="1">
      <alignment horizontal="center" vertical="center"/>
    </xf>
    <xf numFmtId="192" fontId="68" fillId="0" borderId="29" xfId="3" applyNumberFormat="1" applyFont="1" applyBorder="1" applyAlignment="1">
      <alignment horizontal="center" vertical="center" shrinkToFit="1"/>
    </xf>
    <xf numFmtId="192" fontId="68" fillId="0" borderId="0" xfId="3" applyNumberFormat="1" applyFont="1" applyAlignment="1">
      <alignment horizontal="center" vertical="center" shrinkToFit="1"/>
    </xf>
    <xf numFmtId="192" fontId="68" fillId="0" borderId="5" xfId="3" applyNumberFormat="1" applyFont="1" applyBorder="1" applyAlignment="1">
      <alignment horizontal="center" vertical="center" shrinkToFit="1"/>
    </xf>
    <xf numFmtId="180" fontId="24" fillId="0" borderId="29" xfId="3" applyNumberFormat="1" applyFont="1" applyBorder="1" applyAlignment="1">
      <alignment horizontal="center" vertical="center" shrinkToFit="1"/>
    </xf>
    <xf numFmtId="180" fontId="24" fillId="0" borderId="0" xfId="3" applyNumberFormat="1" applyFont="1" applyAlignment="1">
      <alignment horizontal="center" vertical="center" shrinkToFit="1"/>
    </xf>
    <xf numFmtId="180" fontId="24" fillId="0" borderId="5" xfId="3" applyNumberFormat="1" applyFont="1" applyBorder="1" applyAlignment="1">
      <alignment horizontal="center" vertical="center" shrinkToFit="1"/>
    </xf>
    <xf numFmtId="0" fontId="68" fillId="11" borderId="50" xfId="3" applyFont="1" applyFill="1" applyBorder="1" applyAlignment="1">
      <alignment horizontal="center" vertical="center" shrinkToFit="1"/>
    </xf>
    <xf numFmtId="0" fontId="68" fillId="11" borderId="16" xfId="3" applyFont="1" applyFill="1" applyBorder="1" applyAlignment="1">
      <alignment horizontal="center" vertical="center" shrinkToFit="1"/>
    </xf>
    <xf numFmtId="0" fontId="68" fillId="11" borderId="8" xfId="3" applyFont="1" applyFill="1" applyBorder="1" applyAlignment="1">
      <alignment horizontal="center" vertical="center"/>
    </xf>
    <xf numFmtId="0" fontId="68" fillId="11" borderId="15" xfId="3" applyFont="1" applyFill="1" applyBorder="1" applyAlignment="1">
      <alignment horizontal="center" vertical="center"/>
    </xf>
    <xf numFmtId="0" fontId="68" fillId="11" borderId="51" xfId="3" applyFont="1" applyFill="1" applyBorder="1" applyAlignment="1">
      <alignment horizontal="center" vertical="center"/>
    </xf>
    <xf numFmtId="0" fontId="68" fillId="0" borderId="56" xfId="3" applyFont="1" applyBorder="1" applyAlignment="1">
      <alignment horizontal="center" vertical="center"/>
    </xf>
    <xf numFmtId="0" fontId="68" fillId="0" borderId="54" xfId="3" applyFont="1" applyBorder="1" applyAlignment="1">
      <alignment horizontal="center" vertical="center"/>
    </xf>
    <xf numFmtId="194" fontId="68" fillId="0" borderId="54" xfId="3" applyNumberFormat="1" applyFont="1" applyBorder="1" applyAlignment="1">
      <alignment horizontal="center" vertical="center"/>
    </xf>
    <xf numFmtId="0" fontId="24" fillId="0" borderId="4" xfId="3" applyFont="1" applyBorder="1" applyAlignment="1">
      <alignment horizontal="center" vertical="center" shrinkToFit="1"/>
    </xf>
    <xf numFmtId="0" fontId="24" fillId="0" borderId="3" xfId="3" applyFont="1" applyBorder="1" applyAlignment="1">
      <alignment horizontal="center" vertical="center" shrinkToFit="1"/>
    </xf>
    <xf numFmtId="0" fontId="24" fillId="0" borderId="26" xfId="3" applyFont="1" applyBorder="1" applyAlignment="1">
      <alignment horizontal="center" vertical="center" shrinkToFit="1"/>
    </xf>
    <xf numFmtId="0" fontId="24" fillId="0" borderId="8" xfId="3" applyFont="1" applyBorder="1" applyAlignment="1">
      <alignment horizontal="center" vertical="center" shrinkToFit="1"/>
    </xf>
    <xf numFmtId="0" fontId="24" fillId="0" borderId="15" xfId="3" applyFont="1" applyBorder="1" applyAlignment="1">
      <alignment horizontal="center" vertical="center" shrinkToFit="1"/>
    </xf>
    <xf numFmtId="0" fontId="24" fillId="0" borderId="51" xfId="3" applyFont="1" applyBorder="1" applyAlignment="1">
      <alignment horizontal="center" vertical="center" shrinkToFit="1"/>
    </xf>
    <xf numFmtId="49" fontId="123" fillId="0" borderId="0" xfId="19" applyNumberFormat="1" applyFont="1" applyAlignment="1">
      <alignment horizontal="center" vertical="center"/>
    </xf>
    <xf numFmtId="0" fontId="68" fillId="0" borderId="24" xfId="3" applyFont="1" applyBorder="1" applyAlignment="1">
      <alignment horizontal="center" vertical="center"/>
    </xf>
    <xf numFmtId="0" fontId="68" fillId="0" borderId="67" xfId="3" applyFont="1" applyBorder="1" applyAlignment="1">
      <alignment horizontal="center" vertical="center"/>
    </xf>
    <xf numFmtId="194" fontId="68" fillId="0" borderId="67" xfId="3" applyNumberFormat="1" applyFont="1" applyBorder="1" applyAlignment="1">
      <alignment horizontal="center" vertical="center"/>
    </xf>
    <xf numFmtId="192" fontId="68" fillId="0" borderId="44" xfId="3" applyNumberFormat="1" applyFont="1" applyBorder="1" applyAlignment="1">
      <alignment horizontal="center" vertical="center" shrinkToFit="1"/>
    </xf>
    <xf numFmtId="192" fontId="68" fillId="0" borderId="25" xfId="3" applyNumberFormat="1" applyFont="1" applyBorder="1" applyAlignment="1">
      <alignment horizontal="center" vertical="center" shrinkToFit="1"/>
    </xf>
    <xf numFmtId="192" fontId="68" fillId="0" borderId="45" xfId="3" applyNumberFormat="1" applyFont="1" applyBorder="1" applyAlignment="1">
      <alignment horizontal="center" vertical="center" shrinkToFit="1"/>
    </xf>
    <xf numFmtId="192" fontId="68" fillId="0" borderId="19" xfId="3" applyNumberFormat="1" applyFont="1" applyBorder="1" applyAlignment="1">
      <alignment horizontal="center" vertical="center" shrinkToFit="1"/>
    </xf>
    <xf numFmtId="192" fontId="68" fillId="0" borderId="20" xfId="3" applyNumberFormat="1" applyFont="1" applyBorder="1" applyAlignment="1">
      <alignment horizontal="center" vertical="center" shrinkToFit="1"/>
    </xf>
    <xf numFmtId="192" fontId="68" fillId="0" borderId="17" xfId="3" applyNumberFormat="1" applyFont="1" applyBorder="1" applyAlignment="1">
      <alignment horizontal="center" vertical="center" shrinkToFit="1"/>
    </xf>
    <xf numFmtId="187" fontId="24" fillId="0" borderId="44" xfId="3" applyNumberFormat="1" applyFont="1" applyBorder="1" applyAlignment="1">
      <alignment horizontal="center" vertical="center" shrinkToFit="1"/>
    </xf>
    <xf numFmtId="187" fontId="24" fillId="0" borderId="25" xfId="3" applyNumberFormat="1" applyFont="1" applyBorder="1" applyAlignment="1">
      <alignment horizontal="center" vertical="center" shrinkToFit="1"/>
    </xf>
    <xf numFmtId="187" fontId="24" fillId="0" borderId="45" xfId="3" applyNumberFormat="1" applyFont="1" applyBorder="1" applyAlignment="1">
      <alignment horizontal="center" vertical="center" shrinkToFit="1"/>
    </xf>
    <xf numFmtId="187" fontId="24" fillId="0" borderId="29" xfId="3" applyNumberFormat="1" applyFont="1" applyBorder="1" applyAlignment="1">
      <alignment horizontal="center" vertical="center" shrinkToFit="1"/>
    </xf>
    <xf numFmtId="187" fontId="24" fillId="0" borderId="0" xfId="3" applyNumberFormat="1" applyFont="1" applyAlignment="1">
      <alignment horizontal="center" vertical="center" shrinkToFit="1"/>
    </xf>
    <xf numFmtId="187" fontId="24" fillId="0" borderId="5" xfId="3" applyNumberFormat="1" applyFont="1" applyBorder="1" applyAlignment="1">
      <alignment horizontal="center" vertical="center" shrinkToFit="1"/>
    </xf>
    <xf numFmtId="187" fontId="24" fillId="0" borderId="19" xfId="3" applyNumberFormat="1" applyFont="1" applyBorder="1" applyAlignment="1">
      <alignment horizontal="center" vertical="center" shrinkToFit="1"/>
    </xf>
    <xf numFmtId="187" fontId="24" fillId="0" borderId="20" xfId="3" applyNumberFormat="1" applyFont="1" applyBorder="1" applyAlignment="1">
      <alignment horizontal="center" vertical="center" shrinkToFit="1"/>
    </xf>
    <xf numFmtId="187" fontId="24" fillId="0" borderId="17" xfId="3" applyNumberFormat="1" applyFont="1" applyBorder="1" applyAlignment="1">
      <alignment horizontal="center" vertical="center" shrinkToFit="1"/>
    </xf>
    <xf numFmtId="0" fontId="24" fillId="0" borderId="22" xfId="3" applyFont="1" applyBorder="1" applyAlignment="1">
      <alignment horizontal="center" vertical="center" shrinkToFit="1"/>
    </xf>
    <xf numFmtId="0" fontId="24" fillId="0" borderId="21" xfId="3" applyFont="1" applyBorder="1" applyAlignment="1">
      <alignment horizontal="center" vertical="center" shrinkToFit="1"/>
    </xf>
    <xf numFmtId="0" fontId="24" fillId="0" borderId="48" xfId="3" applyFont="1" applyBorder="1" applyAlignment="1">
      <alignment horizontal="center" vertical="center" shrinkToFit="1"/>
    </xf>
    <xf numFmtId="0" fontId="68" fillId="11" borderId="3" xfId="3" applyFont="1" applyFill="1" applyBorder="1" applyAlignment="1">
      <alignment horizontal="center" vertical="center" shrinkToFit="1"/>
    </xf>
    <xf numFmtId="0" fontId="68" fillId="11" borderId="4" xfId="3" applyFont="1" applyFill="1" applyBorder="1" applyAlignment="1">
      <alignment horizontal="center" vertical="center" shrinkToFit="1"/>
    </xf>
    <xf numFmtId="0" fontId="68" fillId="0" borderId="3" xfId="3" applyFont="1" applyBorder="1" applyAlignment="1">
      <alignment horizontal="center" vertical="center"/>
    </xf>
    <xf numFmtId="194" fontId="68" fillId="0" borderId="3" xfId="3" applyNumberFormat="1" applyFont="1" applyBorder="1" applyAlignment="1">
      <alignment horizontal="center" vertical="center"/>
    </xf>
    <xf numFmtId="194" fontId="68" fillId="0" borderId="13" xfId="3" applyNumberFormat="1" applyFont="1" applyBorder="1" applyAlignment="1">
      <alignment horizontal="center" vertical="center"/>
    </xf>
    <xf numFmtId="194" fontId="68" fillId="0" borderId="256" xfId="3" applyNumberFormat="1" applyFont="1" applyBorder="1" applyAlignment="1">
      <alignment horizontal="center" vertical="center" shrinkToFit="1"/>
    </xf>
    <xf numFmtId="194" fontId="68" fillId="0" borderId="257" xfId="3" applyNumberFormat="1" applyFont="1" applyBorder="1" applyAlignment="1">
      <alignment horizontal="center" vertical="center" shrinkToFit="1"/>
    </xf>
    <xf numFmtId="194" fontId="68" fillId="0" borderId="258" xfId="3" applyNumberFormat="1" applyFont="1" applyBorder="1" applyAlignment="1">
      <alignment horizontal="center" vertical="center" shrinkToFit="1"/>
    </xf>
    <xf numFmtId="0" fontId="24" fillId="0" borderId="132" xfId="3" applyFont="1" applyBorder="1" applyAlignment="1">
      <alignment horizontal="center" vertical="center" shrinkToFit="1"/>
    </xf>
    <xf numFmtId="0" fontId="24" fillId="0" borderId="72" xfId="3" applyFont="1" applyBorder="1" applyAlignment="1">
      <alignment horizontal="center" vertical="center" shrinkToFit="1"/>
    </xf>
    <xf numFmtId="0" fontId="24" fillId="0" borderId="133" xfId="3" applyFont="1" applyBorder="1" applyAlignment="1">
      <alignment horizontal="center" vertical="center" shrinkToFit="1"/>
    </xf>
    <xf numFmtId="0" fontId="21" fillId="0" borderId="242" xfId="3" applyFont="1" applyBorder="1" applyAlignment="1">
      <alignment horizontal="center" vertical="center" textRotation="255" wrapText="1"/>
    </xf>
    <xf numFmtId="0" fontId="21" fillId="0" borderId="244" xfId="3" applyFont="1" applyBorder="1" applyAlignment="1">
      <alignment horizontal="center" vertical="center" textRotation="255"/>
    </xf>
    <xf numFmtId="0" fontId="68" fillId="11" borderId="21" xfId="3" applyFont="1" applyFill="1" applyBorder="1" applyAlignment="1">
      <alignment horizontal="center" vertical="center" shrinkToFit="1"/>
    </xf>
    <xf numFmtId="0" fontId="68" fillId="11" borderId="22" xfId="3" applyFont="1" applyFill="1" applyBorder="1" applyAlignment="1">
      <alignment horizontal="center" vertical="center" shrinkToFit="1"/>
    </xf>
    <xf numFmtId="0" fontId="68" fillId="0" borderId="21" xfId="3" applyFont="1" applyBorder="1" applyAlignment="1">
      <alignment horizontal="center" vertical="center"/>
    </xf>
    <xf numFmtId="194" fontId="68" fillId="0" borderId="22" xfId="3" applyNumberFormat="1" applyFont="1" applyBorder="1" applyAlignment="1">
      <alignment horizontal="center" vertical="center"/>
    </xf>
    <xf numFmtId="194" fontId="68" fillId="0" borderId="21" xfId="3" applyNumberFormat="1" applyFont="1" applyBorder="1" applyAlignment="1">
      <alignment horizontal="center" vertical="center"/>
    </xf>
    <xf numFmtId="194" fontId="68" fillId="0" borderId="24" xfId="3" applyNumberFormat="1" applyFont="1" applyBorder="1" applyAlignment="1">
      <alignment horizontal="center" vertical="center"/>
    </xf>
    <xf numFmtId="194" fontId="68" fillId="0" borderId="266" xfId="3" applyNumberFormat="1" applyFont="1" applyBorder="1" applyAlignment="1">
      <alignment horizontal="center" vertical="center" shrinkToFit="1"/>
    </xf>
    <xf numFmtId="194" fontId="68" fillId="0" borderId="267" xfId="3" applyNumberFormat="1" applyFont="1" applyBorder="1" applyAlignment="1">
      <alignment horizontal="center" vertical="center" shrinkToFit="1"/>
    </xf>
    <xf numFmtId="194" fontId="68" fillId="0" borderId="268" xfId="3" applyNumberFormat="1" applyFont="1" applyBorder="1" applyAlignment="1">
      <alignment horizontal="center" vertical="center" shrinkToFit="1"/>
    </xf>
    <xf numFmtId="0" fontId="5" fillId="0" borderId="198" xfId="3" applyFont="1" applyBorder="1" applyAlignment="1">
      <alignment horizontal="center" vertical="center" textRotation="255"/>
    </xf>
    <xf numFmtId="0" fontId="5" fillId="0" borderId="199" xfId="3" applyFont="1" applyBorder="1" applyAlignment="1">
      <alignment horizontal="center" vertical="center" textRotation="255"/>
    </xf>
    <xf numFmtId="0" fontId="68" fillId="11" borderId="72" xfId="3" applyFont="1" applyFill="1" applyBorder="1" applyAlignment="1">
      <alignment horizontal="center" vertical="center" shrinkToFit="1"/>
    </xf>
    <xf numFmtId="0" fontId="68" fillId="11" borderId="73" xfId="3" applyFont="1" applyFill="1" applyBorder="1" applyAlignment="1">
      <alignment horizontal="center" vertical="center" shrinkToFit="1"/>
    </xf>
    <xf numFmtId="0" fontId="68" fillId="11" borderId="132" xfId="3" applyFont="1" applyFill="1" applyBorder="1" applyAlignment="1">
      <alignment horizontal="center" vertical="center" shrinkToFit="1"/>
    </xf>
    <xf numFmtId="0" fontId="68" fillId="11" borderId="132" xfId="3" applyFont="1" applyFill="1" applyBorder="1" applyAlignment="1">
      <alignment horizontal="center" vertical="center"/>
    </xf>
    <xf numFmtId="194" fontId="68" fillId="0" borderId="132" xfId="3" applyNumberFormat="1" applyFont="1" applyBorder="1" applyAlignment="1">
      <alignment horizontal="center" vertical="center"/>
    </xf>
    <xf numFmtId="194" fontId="68" fillId="0" borderId="72" xfId="3" applyNumberFormat="1" applyFont="1" applyBorder="1" applyAlignment="1">
      <alignment horizontal="center" vertical="center"/>
    </xf>
    <xf numFmtId="194" fontId="68" fillId="0" borderId="73" xfId="3" applyNumberFormat="1" applyFont="1" applyBorder="1" applyAlignment="1">
      <alignment horizontal="center" vertical="center"/>
    </xf>
    <xf numFmtId="180" fontId="24" fillId="0" borderId="264" xfId="3" applyNumberFormat="1" applyFont="1" applyBorder="1" applyAlignment="1">
      <alignment horizontal="center" vertical="center"/>
    </xf>
    <xf numFmtId="180" fontId="24" fillId="0" borderId="265" xfId="3" applyNumberFormat="1" applyFont="1" applyBorder="1" applyAlignment="1">
      <alignment horizontal="center" vertical="center"/>
    </xf>
    <xf numFmtId="0" fontId="68" fillId="11" borderId="15" xfId="3" applyFont="1" applyFill="1" applyBorder="1" applyAlignment="1">
      <alignment horizontal="center" vertical="center" shrinkToFit="1"/>
    </xf>
    <xf numFmtId="0" fontId="68" fillId="11" borderId="31" xfId="3" applyFont="1" applyFill="1" applyBorder="1" applyAlignment="1">
      <alignment horizontal="center" vertical="center" shrinkToFit="1"/>
    </xf>
    <xf numFmtId="0" fontId="68" fillId="11" borderId="8" xfId="3" applyFont="1" applyFill="1" applyBorder="1" applyAlignment="1">
      <alignment horizontal="center" vertical="center" shrinkToFit="1"/>
    </xf>
    <xf numFmtId="0" fontId="68" fillId="0" borderId="15" xfId="3" applyFont="1" applyBorder="1" applyAlignment="1">
      <alignment horizontal="center" vertical="center"/>
    </xf>
    <xf numFmtId="194" fontId="68" fillId="0" borderId="15" xfId="3" applyNumberFormat="1" applyFont="1" applyBorder="1" applyAlignment="1">
      <alignment horizontal="center" vertical="center"/>
    </xf>
    <xf numFmtId="194" fontId="68" fillId="0" borderId="31" xfId="3" applyNumberFormat="1" applyFont="1" applyBorder="1" applyAlignment="1">
      <alignment horizontal="center" vertical="center"/>
    </xf>
    <xf numFmtId="194" fontId="68" fillId="0" borderId="210" xfId="3" applyNumberFormat="1" applyFont="1" applyBorder="1" applyAlignment="1">
      <alignment horizontal="center" vertical="center" shrinkToFit="1"/>
    </xf>
    <xf numFmtId="194" fontId="68" fillId="0" borderId="209" xfId="3" applyNumberFormat="1" applyFont="1" applyBorder="1" applyAlignment="1">
      <alignment horizontal="center" vertical="center" shrinkToFit="1"/>
    </xf>
    <xf numFmtId="194" fontId="68" fillId="0" borderId="208" xfId="3" applyNumberFormat="1" applyFont="1" applyBorder="1" applyAlignment="1">
      <alignment horizontal="center" vertical="center" shrinkToFit="1"/>
    </xf>
    <xf numFmtId="49" fontId="66" fillId="0" borderId="4" xfId="3" applyNumberFormat="1" applyFont="1" applyBorder="1" applyAlignment="1">
      <alignment horizontal="center" vertical="center"/>
    </xf>
    <xf numFmtId="49" fontId="66" fillId="0" borderId="3" xfId="3" applyNumberFormat="1" applyFont="1" applyBorder="1" applyAlignment="1">
      <alignment horizontal="center" vertical="center"/>
    </xf>
    <xf numFmtId="49" fontId="66" fillId="0" borderId="13" xfId="3" applyNumberFormat="1" applyFont="1" applyBorder="1" applyAlignment="1">
      <alignment horizontal="center" vertical="center"/>
    </xf>
    <xf numFmtId="0" fontId="143" fillId="0" borderId="4" xfId="19" applyFont="1" applyBorder="1" applyAlignment="1">
      <alignment horizontal="center" vertical="center" shrinkToFit="1"/>
    </xf>
    <xf numFmtId="0" fontId="143" fillId="0" borderId="3" xfId="19" applyFont="1" applyBorder="1" applyAlignment="1">
      <alignment horizontal="center" vertical="center" shrinkToFit="1"/>
    </xf>
    <xf numFmtId="0" fontId="143" fillId="0" borderId="13" xfId="19" applyFont="1" applyBorder="1" applyAlignment="1">
      <alignment horizontal="center" vertical="center" shrinkToFit="1"/>
    </xf>
    <xf numFmtId="0" fontId="24" fillId="0" borderId="19" xfId="3" applyFont="1" applyBorder="1" applyAlignment="1">
      <alignment horizontal="center" vertical="center"/>
    </xf>
    <xf numFmtId="0" fontId="24" fillId="0" borderId="20" xfId="3" applyFont="1" applyBorder="1" applyAlignment="1">
      <alignment horizontal="center" vertical="center"/>
    </xf>
    <xf numFmtId="0" fontId="24" fillId="0" borderId="70" xfId="3" applyFont="1" applyBorder="1" applyAlignment="1">
      <alignment horizontal="center" vertical="center"/>
    </xf>
    <xf numFmtId="188" fontId="5" fillId="0" borderId="23" xfId="3" applyNumberFormat="1" applyFont="1" applyBorder="1" applyAlignment="1">
      <alignment horizontal="center" vertical="center" wrapText="1"/>
    </xf>
    <xf numFmtId="188" fontId="5" fillId="0" borderId="23" xfId="3" applyNumberFormat="1" applyFont="1" applyBorder="1" applyAlignment="1">
      <alignment horizontal="center" vertical="center"/>
    </xf>
    <xf numFmtId="191" fontId="5" fillId="0" borderId="23" xfId="3" applyNumberFormat="1" applyFont="1" applyBorder="1" applyAlignment="1">
      <alignment horizontal="center" vertical="center"/>
    </xf>
    <xf numFmtId="193" fontId="5" fillId="0" borderId="23" xfId="3" applyNumberFormat="1" applyFont="1" applyBorder="1" applyAlignment="1">
      <alignment horizontal="center" vertical="center"/>
    </xf>
    <xf numFmtId="188" fontId="5" fillId="0" borderId="112" xfId="3" applyNumberFormat="1" applyFont="1" applyBorder="1" applyAlignment="1">
      <alignment horizontal="center" vertical="center"/>
    </xf>
    <xf numFmtId="192" fontId="5" fillId="0" borderId="112" xfId="3" applyNumberFormat="1" applyFont="1" applyBorder="1" applyAlignment="1">
      <alignment horizontal="center" vertical="center"/>
    </xf>
    <xf numFmtId="189" fontId="5" fillId="0" borderId="10" xfId="3" applyNumberFormat="1" applyFont="1" applyBorder="1" applyAlignment="1">
      <alignment horizontal="center" vertical="center"/>
    </xf>
    <xf numFmtId="189" fontId="5" fillId="0" borderId="11" xfId="3" applyNumberFormat="1" applyFont="1" applyBorder="1" applyAlignment="1">
      <alignment horizontal="center" vertical="center"/>
    </xf>
    <xf numFmtId="189" fontId="5" fillId="0" borderId="262" xfId="3" applyNumberFormat="1" applyFont="1" applyBorder="1" applyAlignment="1">
      <alignment horizontal="center" vertical="center"/>
    </xf>
    <xf numFmtId="191" fontId="5" fillId="0" borderId="112" xfId="3" applyNumberFormat="1" applyFont="1" applyBorder="1" applyAlignment="1">
      <alignment horizontal="center" vertical="center"/>
    </xf>
    <xf numFmtId="188" fontId="5" fillId="0" borderId="4" xfId="3" applyNumberFormat="1" applyFont="1" applyBorder="1" applyAlignment="1">
      <alignment horizontal="center" vertical="center"/>
    </xf>
    <xf numFmtId="188" fontId="5" fillId="0" borderId="3" xfId="3" applyNumberFormat="1" applyFont="1" applyBorder="1" applyAlignment="1">
      <alignment horizontal="center" vertical="center"/>
    </xf>
    <xf numFmtId="188" fontId="5" fillId="0" borderId="13" xfId="3" applyNumberFormat="1" applyFont="1" applyBorder="1" applyAlignment="1">
      <alignment horizontal="center" vertical="center"/>
    </xf>
    <xf numFmtId="191" fontId="5" fillId="0" borderId="14" xfId="3" applyNumberFormat="1" applyFont="1" applyBorder="1" applyAlignment="1">
      <alignment horizontal="center" vertical="center"/>
    </xf>
    <xf numFmtId="191" fontId="5" fillId="0" borderId="4" xfId="3" applyNumberFormat="1" applyFont="1" applyBorder="1" applyAlignment="1">
      <alignment horizontal="center" vertical="center"/>
    </xf>
    <xf numFmtId="191" fontId="5" fillId="0" borderId="3" xfId="3" applyNumberFormat="1" applyFont="1" applyBorder="1" applyAlignment="1">
      <alignment horizontal="center" vertical="center"/>
    </xf>
    <xf numFmtId="191" fontId="5" fillId="0" borderId="13" xfId="3" applyNumberFormat="1" applyFont="1" applyBorder="1" applyAlignment="1">
      <alignment horizontal="center" vertical="center"/>
    </xf>
    <xf numFmtId="188" fontId="5" fillId="0" borderId="14" xfId="3" applyNumberFormat="1" applyFont="1" applyBorder="1" applyAlignment="1">
      <alignment horizontal="center" vertical="center"/>
    </xf>
    <xf numFmtId="0" fontId="24" fillId="0" borderId="15" xfId="3" applyFont="1" applyBorder="1" applyAlignment="1">
      <alignment horizontal="left" vertical="center" wrapText="1"/>
    </xf>
    <xf numFmtId="0" fontId="24" fillId="0" borderId="31" xfId="3" applyFont="1" applyBorder="1" applyAlignment="1">
      <alignment horizontal="left" vertical="center" wrapText="1"/>
    </xf>
    <xf numFmtId="0" fontId="24" fillId="0" borderId="0" xfId="3" applyFont="1" applyAlignment="1">
      <alignment horizontal="left" vertical="center" wrapText="1"/>
    </xf>
    <xf numFmtId="0" fontId="24" fillId="0" borderId="5" xfId="3" applyFont="1" applyBorder="1" applyAlignment="1">
      <alignment horizontal="left" vertical="center" wrapText="1"/>
    </xf>
    <xf numFmtId="0" fontId="24" fillId="0" borderId="1" xfId="3" applyFont="1" applyBorder="1" applyAlignment="1">
      <alignment horizontal="left" vertical="center" wrapText="1"/>
    </xf>
    <xf numFmtId="0" fontId="24" fillId="0" borderId="6" xfId="3" applyFont="1" applyBorder="1" applyAlignment="1">
      <alignment horizontal="left" vertical="center" wrapText="1"/>
    </xf>
    <xf numFmtId="0" fontId="24" fillId="15" borderId="15" xfId="3" applyFont="1" applyFill="1" applyBorder="1" applyAlignment="1">
      <alignment horizontal="center" vertical="center" shrinkToFit="1"/>
    </xf>
    <xf numFmtId="0" fontId="24" fillId="16" borderId="15" xfId="3" applyFont="1" applyFill="1" applyBorder="1" applyAlignment="1">
      <alignment horizontal="center" vertical="center"/>
    </xf>
    <xf numFmtId="0" fontId="139" fillId="14" borderId="4" xfId="3" applyFont="1" applyFill="1" applyBorder="1" applyAlignment="1">
      <alignment horizontal="center" vertical="center"/>
    </xf>
    <xf numFmtId="0" fontId="139" fillId="14" borderId="3" xfId="3" applyFont="1" applyFill="1" applyBorder="1" applyAlignment="1">
      <alignment horizontal="center" vertical="center"/>
    </xf>
    <xf numFmtId="0" fontId="139" fillId="14" borderId="13" xfId="3" applyFont="1" applyFill="1" applyBorder="1" applyAlignment="1">
      <alignment horizontal="center" vertical="center"/>
    </xf>
    <xf numFmtId="185" fontId="139" fillId="14" borderId="4" xfId="3" applyNumberFormat="1" applyFont="1" applyFill="1" applyBorder="1" applyAlignment="1">
      <alignment horizontal="center" vertical="center"/>
    </xf>
    <xf numFmtId="185" fontId="139" fillId="14" borderId="3" xfId="3" applyNumberFormat="1" applyFont="1" applyFill="1" applyBorder="1" applyAlignment="1">
      <alignment horizontal="center" vertical="center"/>
    </xf>
    <xf numFmtId="185" fontId="139" fillId="14" borderId="13" xfId="3" applyNumberFormat="1" applyFont="1" applyFill="1" applyBorder="1" applyAlignment="1">
      <alignment horizontal="center" vertical="center"/>
    </xf>
    <xf numFmtId="0" fontId="139" fillId="14" borderId="14" xfId="3" applyFont="1" applyFill="1" applyBorder="1" applyAlignment="1">
      <alignment horizontal="center" vertical="center"/>
    </xf>
    <xf numFmtId="0" fontId="24" fillId="0" borderId="13" xfId="3" applyFont="1" applyBorder="1" applyAlignment="1">
      <alignment horizontal="center" vertical="center" shrinkToFit="1"/>
    </xf>
    <xf numFmtId="185" fontId="24" fillId="0" borderId="4" xfId="3" applyNumberFormat="1" applyFont="1" applyBorder="1" applyAlignment="1">
      <alignment horizontal="center" vertical="center"/>
    </xf>
    <xf numFmtId="185" fontId="24" fillId="0" borderId="3" xfId="3" applyNumberFormat="1" applyFont="1" applyBorder="1" applyAlignment="1">
      <alignment horizontal="center" vertical="center"/>
    </xf>
    <xf numFmtId="185" fontId="24" fillId="0" borderId="13" xfId="3" applyNumberFormat="1" applyFont="1" applyBorder="1" applyAlignment="1">
      <alignment horizontal="center" vertical="center"/>
    </xf>
    <xf numFmtId="187" fontId="24" fillId="0" borderId="4" xfId="3" applyNumberFormat="1" applyFont="1" applyBorder="1" applyAlignment="1">
      <alignment horizontal="center" vertical="center"/>
    </xf>
    <xf numFmtId="187" fontId="24" fillId="0" borderId="3" xfId="3" applyNumberFormat="1" applyFont="1" applyBorder="1" applyAlignment="1">
      <alignment horizontal="center" vertical="center"/>
    </xf>
    <xf numFmtId="187" fontId="24" fillId="0" borderId="13" xfId="3" applyNumberFormat="1" applyFont="1" applyBorder="1" applyAlignment="1">
      <alignment horizontal="center" vertical="center"/>
    </xf>
    <xf numFmtId="187" fontId="24" fillId="0" borderId="14" xfId="3" applyNumberFormat="1" applyFont="1" applyBorder="1" applyAlignment="1">
      <alignment horizontal="center" vertical="center"/>
    </xf>
    <xf numFmtId="1" fontId="139" fillId="14" borderId="14" xfId="3" applyNumberFormat="1" applyFont="1" applyFill="1" applyBorder="1" applyAlignment="1">
      <alignment horizontal="center" vertical="center"/>
    </xf>
    <xf numFmtId="0" fontId="37" fillId="0" borderId="4" xfId="3" applyFont="1" applyBorder="1" applyAlignment="1">
      <alignment horizontal="center" vertical="center" wrapText="1"/>
    </xf>
    <xf numFmtId="0" fontId="37" fillId="0" borderId="3" xfId="3" applyFont="1" applyBorder="1" applyAlignment="1">
      <alignment horizontal="center" vertical="center" wrapText="1"/>
    </xf>
    <xf numFmtId="0" fontId="37" fillId="0" borderId="13" xfId="3" applyFont="1" applyBorder="1" applyAlignment="1">
      <alignment horizontal="center" vertical="center" wrapText="1"/>
    </xf>
    <xf numFmtId="185" fontId="24" fillId="0" borderId="0" xfId="3" applyNumberFormat="1" applyFont="1" applyAlignment="1">
      <alignment horizontal="center" vertical="center"/>
    </xf>
    <xf numFmtId="187" fontId="24" fillId="0" borderId="0" xfId="3" applyNumberFormat="1" applyFont="1" applyAlignment="1">
      <alignment horizontal="center" vertical="center"/>
    </xf>
    <xf numFmtId="0" fontId="24" fillId="0" borderId="4" xfId="3" applyFont="1" applyBorder="1" applyAlignment="1">
      <alignment horizontal="center" vertical="center"/>
    </xf>
    <xf numFmtId="0" fontId="24" fillId="0" borderId="3" xfId="3" applyFont="1" applyBorder="1" applyAlignment="1">
      <alignment horizontal="center" vertical="center"/>
    </xf>
    <xf numFmtId="0" fontId="24" fillId="0" borderId="13" xfId="3" applyFont="1" applyBorder="1" applyAlignment="1">
      <alignment horizontal="center" vertical="center"/>
    </xf>
    <xf numFmtId="185" fontId="22" fillId="0" borderId="4" xfId="3" applyNumberFormat="1" applyFont="1" applyBorder="1" applyAlignment="1">
      <alignment horizontal="center" vertical="center"/>
    </xf>
    <xf numFmtId="185" fontId="22" fillId="0" borderId="3" xfId="3" applyNumberFormat="1" applyFont="1" applyBorder="1" applyAlignment="1">
      <alignment horizontal="center" vertical="center"/>
    </xf>
    <xf numFmtId="185" fontId="22" fillId="0" borderId="13" xfId="3" applyNumberFormat="1" applyFont="1" applyBorder="1" applyAlignment="1">
      <alignment horizontal="center" vertical="center"/>
    </xf>
    <xf numFmtId="185" fontId="139" fillId="0" borderId="0" xfId="3" applyNumberFormat="1" applyFont="1" applyAlignment="1">
      <alignment horizontal="center" vertical="center"/>
    </xf>
    <xf numFmtId="1" fontId="24" fillId="0" borderId="0" xfId="3" applyNumberFormat="1" applyFont="1" applyAlignment="1">
      <alignment horizontal="center" vertical="center"/>
    </xf>
    <xf numFmtId="0" fontId="24" fillId="11" borderId="4" xfId="3" applyFont="1" applyFill="1" applyBorder="1" applyAlignment="1">
      <alignment horizontal="center" vertical="center"/>
    </xf>
    <xf numFmtId="0" fontId="24" fillId="11" borderId="13" xfId="3" applyFont="1" applyFill="1" applyBorder="1" applyAlignment="1">
      <alignment horizontal="center" vertical="center"/>
    </xf>
    <xf numFmtId="0" fontId="24" fillId="0" borderId="4" xfId="3" applyFont="1" applyBorder="1" applyAlignment="1">
      <alignment horizontal="left" vertical="center"/>
    </xf>
    <xf numFmtId="0" fontId="24" fillId="0" borderId="3" xfId="3" applyFont="1" applyBorder="1" applyAlignment="1">
      <alignment horizontal="left" vertical="center"/>
    </xf>
    <xf numFmtId="0" fontId="24" fillId="0" borderId="13" xfId="3" applyFont="1" applyBorder="1" applyAlignment="1">
      <alignment horizontal="left" vertical="center"/>
    </xf>
    <xf numFmtId="0" fontId="24" fillId="11" borderId="3" xfId="3" applyFont="1" applyFill="1" applyBorder="1" applyAlignment="1">
      <alignment horizontal="center" vertical="center"/>
    </xf>
    <xf numFmtId="0" fontId="21" fillId="0" borderId="8" xfId="3" applyFont="1" applyBorder="1" applyAlignment="1">
      <alignment horizontal="center" vertical="center" wrapText="1"/>
    </xf>
    <xf numFmtId="0" fontId="21" fillId="0" borderId="15" xfId="3" applyFont="1" applyBorder="1" applyAlignment="1">
      <alignment horizontal="center" vertical="center" wrapText="1"/>
    </xf>
    <xf numFmtId="0" fontId="21" fillId="0" borderId="31" xfId="3" applyFont="1" applyBorder="1" applyAlignment="1">
      <alignment horizontal="center" vertical="center" wrapText="1"/>
    </xf>
    <xf numFmtId="0" fontId="21" fillId="0" borderId="2" xfId="3" applyFont="1" applyBorder="1" applyAlignment="1">
      <alignment horizontal="center" vertical="center" wrapText="1"/>
    </xf>
    <xf numFmtId="0" fontId="21" fillId="0" borderId="1" xfId="3" applyFont="1" applyBorder="1" applyAlignment="1">
      <alignment horizontal="center" vertical="center" wrapText="1"/>
    </xf>
    <xf numFmtId="0" fontId="21" fillId="0" borderId="6" xfId="3" applyFont="1" applyBorder="1" applyAlignment="1">
      <alignment horizontal="center" vertical="center" wrapText="1"/>
    </xf>
    <xf numFmtId="0" fontId="139" fillId="0" borderId="0" xfId="3" applyFont="1" applyAlignment="1">
      <alignment horizontal="center" vertical="center"/>
    </xf>
    <xf numFmtId="1" fontId="139" fillId="0" borderId="0" xfId="3" applyNumberFormat="1" applyFont="1" applyAlignment="1">
      <alignment horizontal="center" vertical="center"/>
    </xf>
    <xf numFmtId="185" fontId="24" fillId="0" borderId="0" xfId="3" applyNumberFormat="1" applyFont="1" applyAlignment="1">
      <alignment horizontal="right" vertical="center" shrinkToFit="1"/>
    </xf>
    <xf numFmtId="0" fontId="37" fillId="0" borderId="0" xfId="3" applyFont="1" applyAlignment="1">
      <alignment horizontal="center" vertical="center" wrapText="1"/>
    </xf>
    <xf numFmtId="186" fontId="24" fillId="0" borderId="256" xfId="3" applyNumberFormat="1" applyFont="1" applyBorder="1" applyAlignment="1">
      <alignment horizontal="right" vertical="center" shrinkToFit="1"/>
    </xf>
    <xf numFmtId="186" fontId="24" fillId="0" borderId="257" xfId="3" applyNumberFormat="1" applyFont="1" applyBorder="1" applyAlignment="1">
      <alignment horizontal="right" vertical="center" shrinkToFit="1"/>
    </xf>
    <xf numFmtId="186" fontId="24" fillId="0" borderId="258" xfId="3" applyNumberFormat="1" applyFont="1" applyBorder="1" applyAlignment="1">
      <alignment horizontal="right" vertical="center" shrinkToFit="1"/>
    </xf>
    <xf numFmtId="0" fontId="24" fillId="0" borderId="0" xfId="3" applyFont="1" applyAlignment="1">
      <alignment horizontal="left" vertical="center"/>
    </xf>
    <xf numFmtId="186" fontId="24" fillId="0" borderId="0" xfId="3" applyNumberFormat="1" applyFont="1" applyAlignment="1">
      <alignment horizontal="right" vertical="center" shrinkToFit="1"/>
    </xf>
    <xf numFmtId="185" fontId="24" fillId="10" borderId="0" xfId="3" applyNumberFormat="1" applyFont="1" applyFill="1" applyAlignment="1">
      <alignment horizontal="right" vertical="center" shrinkToFit="1"/>
    </xf>
    <xf numFmtId="0" fontId="24" fillId="11" borderId="14" xfId="3" applyFont="1" applyFill="1" applyBorder="1" applyAlignment="1">
      <alignment horizontal="center" vertical="center"/>
    </xf>
    <xf numFmtId="0" fontId="21" fillId="0" borderId="0" xfId="3" applyFont="1" applyAlignment="1">
      <alignment horizontal="center" vertical="center" wrapText="1"/>
    </xf>
    <xf numFmtId="0" fontId="24" fillId="0" borderId="31" xfId="3" applyFont="1" applyBorder="1" applyAlignment="1">
      <alignment horizontal="center" vertical="center" shrinkToFit="1"/>
    </xf>
    <xf numFmtId="0" fontId="24" fillId="0" borderId="0" xfId="3" applyFont="1" applyAlignment="1">
      <alignment horizontal="center" vertical="center" shrinkToFit="1"/>
    </xf>
    <xf numFmtId="0" fontId="138" fillId="0" borderId="14" xfId="19" applyFont="1" applyBorder="1" applyAlignment="1">
      <alignment horizontal="center" vertical="center"/>
    </xf>
    <xf numFmtId="0" fontId="138" fillId="11" borderId="4" xfId="19" applyFont="1" applyFill="1" applyBorder="1" applyAlignment="1" applyProtection="1">
      <alignment horizontal="center" vertical="center" shrinkToFit="1"/>
      <protection locked="0"/>
    </xf>
    <xf numFmtId="0" fontId="138" fillId="11" borderId="3" xfId="19" applyFont="1" applyFill="1" applyBorder="1" applyAlignment="1" applyProtection="1">
      <alignment horizontal="center" vertical="center" shrinkToFit="1"/>
      <protection locked="0"/>
    </xf>
    <xf numFmtId="0" fontId="138" fillId="11" borderId="13" xfId="19" applyFont="1" applyFill="1" applyBorder="1" applyAlignment="1" applyProtection="1">
      <alignment horizontal="center" vertical="center" shrinkToFit="1"/>
      <protection locked="0"/>
    </xf>
    <xf numFmtId="0" fontId="138" fillId="11" borderId="14" xfId="19" applyFont="1" applyFill="1" applyBorder="1" applyAlignment="1" applyProtection="1">
      <alignment horizontal="center" vertical="center" shrinkToFit="1"/>
      <protection locked="0"/>
    </xf>
    <xf numFmtId="0" fontId="138" fillId="0" borderId="4" xfId="19" applyFont="1" applyBorder="1" applyAlignment="1">
      <alignment horizontal="center" vertical="center"/>
    </xf>
    <xf numFmtId="0" fontId="138" fillId="0" borderId="3" xfId="19" applyFont="1" applyBorder="1" applyAlignment="1">
      <alignment horizontal="center" vertical="center"/>
    </xf>
    <xf numFmtId="0" fontId="138" fillId="0" borderId="13" xfId="19" applyFont="1" applyBorder="1" applyAlignment="1">
      <alignment horizontal="center" vertical="center"/>
    </xf>
    <xf numFmtId="0" fontId="138" fillId="11" borderId="4" xfId="19" applyFont="1" applyFill="1" applyBorder="1" applyAlignment="1">
      <alignment horizontal="center" vertical="center"/>
    </xf>
    <xf numFmtId="0" fontId="138" fillId="11" borderId="3" xfId="19" applyFont="1" applyFill="1" applyBorder="1" applyAlignment="1">
      <alignment horizontal="center" vertical="center"/>
    </xf>
    <xf numFmtId="0" fontId="138" fillId="11" borderId="13" xfId="19" applyFont="1" applyFill="1" applyBorder="1" applyAlignment="1">
      <alignment horizontal="center" vertical="center"/>
    </xf>
    <xf numFmtId="0" fontId="139" fillId="13" borderId="254" xfId="3" applyFont="1" applyFill="1" applyBorder="1" applyAlignment="1">
      <alignment horizontal="left" vertical="center" shrinkToFit="1"/>
    </xf>
    <xf numFmtId="0" fontId="123" fillId="0" borderId="57" xfId="19" applyFont="1" applyBorder="1" applyAlignment="1">
      <alignment horizontal="center" vertical="center"/>
    </xf>
    <xf numFmtId="0" fontId="123" fillId="0" borderId="58" xfId="19" applyFont="1" applyBorder="1" applyAlignment="1">
      <alignment horizontal="center" vertical="center"/>
    </xf>
    <xf numFmtId="0" fontId="147" fillId="0" borderId="131" xfId="19" applyFont="1" applyBorder="1" applyAlignment="1">
      <alignment horizontal="center" vertical="center" shrinkToFit="1"/>
    </xf>
    <xf numFmtId="0" fontId="147" fillId="0" borderId="105" xfId="19" applyFont="1" applyBorder="1" applyAlignment="1">
      <alignment horizontal="center" vertical="center" shrinkToFit="1"/>
    </xf>
    <xf numFmtId="0" fontId="147" fillId="0" borderId="106" xfId="19" applyFont="1" applyBorder="1" applyAlignment="1">
      <alignment horizontal="center" vertical="center" shrinkToFit="1"/>
    </xf>
    <xf numFmtId="0" fontId="123" fillId="0" borderId="26" xfId="19" applyFont="1" applyBorder="1" applyAlignment="1">
      <alignment horizontal="center" vertical="center"/>
    </xf>
    <xf numFmtId="0" fontId="146" fillId="0" borderId="198" xfId="19" applyFont="1" applyBorder="1" applyAlignment="1">
      <alignment horizontal="center" vertical="center" wrapText="1" shrinkToFit="1"/>
    </xf>
    <xf numFmtId="0" fontId="146" fillId="0" borderId="15" xfId="19" applyFont="1" applyBorder="1" applyAlignment="1">
      <alignment horizontal="center" vertical="center" shrinkToFit="1"/>
    </xf>
    <xf numFmtId="0" fontId="146" fillId="0" borderId="31" xfId="19" applyFont="1" applyBorder="1" applyAlignment="1">
      <alignment horizontal="center" vertical="center" shrinkToFit="1"/>
    </xf>
    <xf numFmtId="0" fontId="123" fillId="0" borderId="273" xfId="19" applyFont="1" applyBorder="1" applyAlignment="1">
      <alignment horizontal="center" vertical="center"/>
    </xf>
    <xf numFmtId="0" fontId="123" fillId="0" borderId="274" xfId="19" applyFont="1" applyBorder="1" applyAlignment="1">
      <alignment horizontal="center" vertical="center"/>
    </xf>
    <xf numFmtId="0" fontId="123" fillId="0" borderId="275" xfId="19" applyFont="1" applyBorder="1" applyAlignment="1">
      <alignment horizontal="center" vertical="center"/>
    </xf>
    <xf numFmtId="0" fontId="123" fillId="0" borderId="61" xfId="19" applyFont="1" applyBorder="1" applyAlignment="1">
      <alignment horizontal="center" vertical="center"/>
    </xf>
    <xf numFmtId="0" fontId="123" fillId="0" borderId="68" xfId="19" applyFont="1" applyBorder="1" applyAlignment="1">
      <alignment horizontal="center" vertical="center"/>
    </xf>
    <xf numFmtId="183" fontId="125" fillId="11" borderId="2" xfId="19" applyNumberFormat="1" applyFont="1" applyFill="1" applyBorder="1" applyAlignment="1" applyProtection="1">
      <alignment horizontal="right" vertical="center"/>
      <protection locked="0"/>
    </xf>
    <xf numFmtId="183" fontId="125" fillId="11" borderId="1" xfId="19" applyNumberFormat="1" applyFont="1" applyFill="1" applyBorder="1" applyAlignment="1" applyProtection="1">
      <alignment horizontal="right" vertical="center"/>
      <protection locked="0"/>
    </xf>
    <xf numFmtId="0" fontId="146" fillId="0" borderId="103" xfId="19" applyFont="1" applyBorder="1" applyAlignment="1">
      <alignment horizontal="center" vertical="center" shrinkToFit="1"/>
    </xf>
    <xf numFmtId="0" fontId="146" fillId="0" borderId="1" xfId="19" applyFont="1" applyBorder="1" applyAlignment="1">
      <alignment horizontal="center" vertical="center" shrinkToFit="1"/>
    </xf>
    <xf numFmtId="0" fontId="146" fillId="0" borderId="6" xfId="19" applyFont="1" applyBorder="1" applyAlignment="1">
      <alignment horizontal="center" vertical="center" shrinkToFit="1"/>
    </xf>
    <xf numFmtId="0" fontId="129" fillId="0" borderId="4" xfId="19" applyFont="1" applyBorder="1" applyAlignment="1">
      <alignment horizontal="center" vertical="center" wrapText="1" shrinkToFit="1"/>
    </xf>
    <xf numFmtId="0" fontId="129" fillId="0" borderId="3" xfId="19" applyFont="1" applyBorder="1" applyAlignment="1">
      <alignment horizontal="center" vertical="center" shrinkToFit="1"/>
    </xf>
    <xf numFmtId="0" fontId="129" fillId="0" borderId="13" xfId="19" applyFont="1" applyBorder="1" applyAlignment="1">
      <alignment horizontal="center" vertical="center" shrinkToFit="1"/>
    </xf>
    <xf numFmtId="0" fontId="123" fillId="0" borderId="59" xfId="19" applyFont="1" applyBorder="1" applyAlignment="1">
      <alignment horizontal="center" vertical="center"/>
    </xf>
    <xf numFmtId="0" fontId="123" fillId="0" borderId="67" xfId="19" applyFont="1" applyBorder="1" applyAlignment="1">
      <alignment horizontal="center" vertical="center"/>
    </xf>
    <xf numFmtId="0" fontId="123" fillId="0" borderId="107" xfId="19" applyFont="1" applyBorder="1" applyAlignment="1">
      <alignment horizontal="center" vertical="center"/>
    </xf>
    <xf numFmtId="0" fontId="123" fillId="0" borderId="28" xfId="19" applyFont="1" applyBorder="1" applyAlignment="1">
      <alignment horizontal="center" vertical="center"/>
    </xf>
    <xf numFmtId="0" fontId="146" fillId="0" borderId="0" xfId="19" applyFont="1" applyAlignment="1">
      <alignment horizontal="center" vertical="center" shrinkToFit="1"/>
    </xf>
    <xf numFmtId="0" fontId="146" fillId="0" borderId="5" xfId="19" applyFont="1" applyBorder="1" applyAlignment="1">
      <alignment horizontal="center" vertical="center" shrinkToFit="1"/>
    </xf>
    <xf numFmtId="0" fontId="123" fillId="0" borderId="44" xfId="19" applyFont="1" applyBorder="1" applyAlignment="1">
      <alignment horizontal="center" vertical="center" shrinkToFit="1"/>
    </xf>
    <xf numFmtId="0" fontId="123" fillId="0" borderId="25" xfId="19" applyFont="1" applyBorder="1" applyAlignment="1">
      <alignment horizontal="center" vertical="center" shrinkToFit="1"/>
    </xf>
    <xf numFmtId="0" fontId="123" fillId="0" borderId="43" xfId="19" applyFont="1" applyBorder="1" applyAlignment="1">
      <alignment horizontal="center" vertical="center" shrinkToFit="1"/>
    </xf>
    <xf numFmtId="0" fontId="123" fillId="0" borderId="2" xfId="19" applyFont="1" applyBorder="1" applyAlignment="1">
      <alignment horizontal="center" vertical="center" shrinkToFit="1"/>
    </xf>
    <xf numFmtId="0" fontId="123" fillId="0" borderId="1" xfId="19" applyFont="1" applyBorder="1" applyAlignment="1">
      <alignment horizontal="center" vertical="center" shrinkToFit="1"/>
    </xf>
    <xf numFmtId="0" fontId="123" fillId="0" borderId="68" xfId="19" applyFont="1" applyBorder="1" applyAlignment="1">
      <alignment horizontal="center" vertical="center" shrinkToFit="1"/>
    </xf>
    <xf numFmtId="0" fontId="146" fillId="0" borderId="104" xfId="19" applyFont="1" applyBorder="1" applyAlignment="1">
      <alignment horizontal="center" vertical="center" shrinkToFit="1"/>
    </xf>
    <xf numFmtId="0" fontId="146" fillId="0" borderId="29" xfId="19" applyFont="1" applyBorder="1" applyAlignment="1">
      <alignment horizontal="center" vertical="center" shrinkToFit="1"/>
    </xf>
    <xf numFmtId="0" fontId="146" fillId="0" borderId="52" xfId="19" applyFont="1" applyBorder="1" applyAlignment="1">
      <alignment horizontal="center" vertical="center" shrinkToFit="1"/>
    </xf>
    <xf numFmtId="0" fontId="146" fillId="0" borderId="68" xfId="19" applyFont="1" applyBorder="1" applyAlignment="1">
      <alignment horizontal="center" vertical="center" shrinkToFit="1"/>
    </xf>
    <xf numFmtId="0" fontId="17" fillId="0" borderId="71" xfId="19" applyFont="1" applyBorder="1" applyAlignment="1">
      <alignment horizontal="center" vertical="center"/>
    </xf>
    <xf numFmtId="0" fontId="17" fillId="0" borderId="72" xfId="19" applyFont="1" applyBorder="1" applyAlignment="1">
      <alignment horizontal="center" vertical="center"/>
    </xf>
    <xf numFmtId="0" fontId="17" fillId="0" borderId="133" xfId="19" applyFont="1" applyBorder="1" applyAlignment="1">
      <alignment horizontal="center" vertical="center"/>
    </xf>
    <xf numFmtId="0" fontId="123" fillId="0" borderId="71" xfId="19" applyFont="1" applyBorder="1" applyAlignment="1">
      <alignment horizontal="center" vertical="center" shrinkToFit="1"/>
    </xf>
    <xf numFmtId="0" fontId="123" fillId="0" borderId="72" xfId="19" applyFont="1" applyBorder="1" applyAlignment="1">
      <alignment horizontal="center" vertical="center" shrinkToFit="1"/>
    </xf>
    <xf numFmtId="0" fontId="123" fillId="0" borderId="133" xfId="19" applyFont="1" applyBorder="1" applyAlignment="1">
      <alignment horizontal="center" vertical="center" shrinkToFit="1"/>
    </xf>
    <xf numFmtId="0" fontId="123" fillId="0" borderId="46" xfId="19" applyFont="1" applyBorder="1" applyAlignment="1">
      <alignment horizontal="center" vertical="center"/>
    </xf>
    <xf numFmtId="0" fontId="123" fillId="0" borderId="25" xfId="19" applyFont="1" applyBorder="1" applyAlignment="1">
      <alignment horizontal="center" vertical="center"/>
    </xf>
    <xf numFmtId="0" fontId="123" fillId="0" borderId="43" xfId="19" applyFont="1" applyBorder="1" applyAlignment="1">
      <alignment horizontal="center" vertical="center"/>
    </xf>
    <xf numFmtId="0" fontId="123" fillId="0" borderId="104" xfId="19" applyFont="1" applyBorder="1" applyAlignment="1">
      <alignment horizontal="center" vertical="center"/>
    </xf>
    <xf numFmtId="0" fontId="123" fillId="0" borderId="52" xfId="19" applyFont="1" applyBorder="1" applyAlignment="1">
      <alignment horizontal="center" vertical="center"/>
    </xf>
    <xf numFmtId="0" fontId="123" fillId="0" borderId="103" xfId="19" applyFont="1" applyBorder="1" applyAlignment="1">
      <alignment horizontal="center" vertical="center"/>
    </xf>
    <xf numFmtId="0" fontId="123" fillId="11" borderId="14" xfId="19" applyFont="1" applyFill="1" applyBorder="1" applyAlignment="1" applyProtection="1">
      <alignment horizontal="center" vertical="center" shrinkToFit="1"/>
      <protection locked="0"/>
    </xf>
    <xf numFmtId="0" fontId="123" fillId="11" borderId="4" xfId="19" applyFont="1" applyFill="1" applyBorder="1" applyAlignment="1">
      <alignment horizontal="center" vertical="center"/>
    </xf>
    <xf numFmtId="0" fontId="123" fillId="11" borderId="3" xfId="19" applyFont="1" applyFill="1" applyBorder="1" applyAlignment="1">
      <alignment horizontal="center" vertical="center"/>
    </xf>
    <xf numFmtId="0" fontId="123" fillId="11" borderId="13" xfId="19" applyFont="1" applyFill="1" applyBorder="1" applyAlignment="1">
      <alignment horizontal="center" vertical="center"/>
    </xf>
    <xf numFmtId="0" fontId="123" fillId="11" borderId="14" xfId="19" applyFont="1" applyFill="1" applyBorder="1" applyAlignment="1" applyProtection="1">
      <alignment horizontal="center" vertical="center"/>
      <protection locked="0"/>
    </xf>
    <xf numFmtId="0" fontId="123" fillId="11" borderId="4" xfId="19" applyFont="1" applyFill="1" applyBorder="1" applyAlignment="1" applyProtection="1">
      <alignment horizontal="center" vertical="center" shrinkToFit="1"/>
      <protection locked="0"/>
    </xf>
    <xf numFmtId="0" fontId="123" fillId="11" borderId="3" xfId="19" applyFont="1" applyFill="1" applyBorder="1" applyAlignment="1" applyProtection="1">
      <alignment horizontal="center" vertical="center" shrinkToFit="1"/>
      <protection locked="0"/>
    </xf>
    <xf numFmtId="0" fontId="123" fillId="11" borderId="13" xfId="19" applyFont="1" applyFill="1" applyBorder="1" applyAlignment="1" applyProtection="1">
      <alignment horizontal="center" vertical="center" shrinkToFit="1"/>
      <protection locked="0"/>
    </xf>
    <xf numFmtId="0" fontId="114" fillId="0" borderId="0" xfId="14" applyFont="1" applyAlignment="1">
      <alignment vertical="center" wrapText="1"/>
    </xf>
    <xf numFmtId="0" fontId="114" fillId="0" borderId="0" xfId="14" applyFont="1" applyAlignment="1">
      <alignment horizontal="left" vertical="center" wrapText="1"/>
    </xf>
    <xf numFmtId="0" fontId="33" fillId="0" borderId="0" xfId="14" applyFont="1" applyAlignment="1">
      <alignment vertical="center" wrapText="1"/>
    </xf>
    <xf numFmtId="0" fontId="114" fillId="0" borderId="14" xfId="14" applyFont="1" applyBorder="1" applyAlignment="1">
      <alignment horizontal="center" vertical="center"/>
    </xf>
    <xf numFmtId="0" fontId="114" fillId="0" borderId="16" xfId="14" applyFont="1" applyBorder="1" applyAlignment="1">
      <alignment horizontal="center" vertical="center" wrapText="1"/>
    </xf>
    <xf numFmtId="0" fontId="114" fillId="0" borderId="23" xfId="14" applyFont="1" applyBorder="1" applyAlignment="1">
      <alignment horizontal="center" vertical="center" wrapText="1"/>
    </xf>
    <xf numFmtId="0" fontId="114" fillId="0" borderId="8" xfId="14" applyFont="1" applyBorder="1" applyAlignment="1">
      <alignment horizontal="left" vertical="center" wrapText="1"/>
    </xf>
    <xf numFmtId="0" fontId="114" fillId="0" borderId="15" xfId="14" applyFont="1" applyBorder="1" applyAlignment="1">
      <alignment horizontal="left" vertical="center" wrapText="1"/>
    </xf>
    <xf numFmtId="0" fontId="114" fillId="0" borderId="31" xfId="14" applyFont="1" applyBorder="1" applyAlignment="1">
      <alignment horizontal="left" vertical="center" wrapText="1"/>
    </xf>
    <xf numFmtId="0" fontId="114" fillId="0" borderId="2" xfId="14" applyFont="1" applyBorder="1" applyAlignment="1">
      <alignment horizontal="left" vertical="center" wrapText="1"/>
    </xf>
    <xf numFmtId="0" fontId="114" fillId="0" borderId="1" xfId="14" applyFont="1" applyBorder="1" applyAlignment="1">
      <alignment horizontal="left" vertical="center" wrapText="1"/>
    </xf>
    <xf numFmtId="0" fontId="114" fillId="0" borderId="6" xfId="14" applyFont="1" applyBorder="1" applyAlignment="1">
      <alignment horizontal="left" vertical="center" wrapText="1"/>
    </xf>
    <xf numFmtId="0" fontId="114" fillId="0" borderId="4" xfId="14" applyFont="1" applyBorder="1" applyAlignment="1">
      <alignment horizontal="center" vertical="center"/>
    </xf>
    <xf numFmtId="0" fontId="114" fillId="0" borderId="3" xfId="14" applyFont="1" applyBorder="1" applyAlignment="1">
      <alignment horizontal="center" vertical="center"/>
    </xf>
    <xf numFmtId="0" fontId="114" fillId="0" borderId="13" xfId="14" applyFont="1" applyBorder="1" applyAlignment="1">
      <alignment horizontal="center" vertical="center"/>
    </xf>
    <xf numFmtId="0" fontId="114" fillId="0" borderId="4" xfId="14" applyFont="1" applyBorder="1" applyAlignment="1">
      <alignment horizontal="center" vertical="center" wrapText="1"/>
    </xf>
    <xf numFmtId="0" fontId="114" fillId="0" borderId="3" xfId="14" applyFont="1" applyBorder="1" applyAlignment="1">
      <alignment horizontal="center" vertical="center" wrapText="1"/>
    </xf>
    <xf numFmtId="0" fontId="114" fillId="0" borderId="13" xfId="14" applyFont="1" applyBorder="1" applyAlignment="1">
      <alignment horizontal="center" vertical="center" wrapText="1"/>
    </xf>
    <xf numFmtId="0" fontId="114" fillId="0" borderId="16" xfId="14" applyFont="1" applyBorder="1" applyAlignment="1">
      <alignment horizontal="left" vertical="center" wrapText="1"/>
    </xf>
    <xf numFmtId="0" fontId="114" fillId="0" borderId="7" xfId="14" applyFont="1" applyBorder="1" applyAlignment="1">
      <alignment horizontal="left" vertical="center" wrapText="1"/>
    </xf>
    <xf numFmtId="0" fontId="114" fillId="0" borderId="23" xfId="14" applyFont="1" applyBorder="1" applyAlignment="1">
      <alignment horizontal="left" vertical="center" wrapText="1"/>
    </xf>
    <xf numFmtId="0" fontId="114" fillId="0" borderId="8" xfId="14" applyFont="1" applyBorder="1" applyAlignment="1">
      <alignment horizontal="center" vertical="center"/>
    </xf>
    <xf numFmtId="0" fontId="114" fillId="0" borderId="15" xfId="14" applyFont="1" applyBorder="1" applyAlignment="1">
      <alignment horizontal="center" vertical="center"/>
    </xf>
    <xf numFmtId="0" fontId="114" fillId="0" borderId="14" xfId="3" applyFont="1" applyBorder="1" applyAlignment="1">
      <alignment horizontal="center" vertical="center" wrapText="1"/>
    </xf>
    <xf numFmtId="0" fontId="114" fillId="0" borderId="2" xfId="14" applyFont="1" applyBorder="1" applyAlignment="1">
      <alignment horizontal="center" vertical="center"/>
    </xf>
    <xf numFmtId="0" fontId="114" fillId="0" borderId="1" xfId="14" applyFont="1" applyBorder="1" applyAlignment="1">
      <alignment horizontal="center" vertical="center"/>
    </xf>
    <xf numFmtId="0" fontId="114" fillId="0" borderId="6" xfId="14" applyFont="1" applyBorder="1" applyAlignment="1">
      <alignment horizontal="center" vertical="center"/>
    </xf>
    <xf numFmtId="0" fontId="113" fillId="0" borderId="0" xfId="14" applyFont="1" applyAlignment="1">
      <alignment horizontal="center" vertical="center"/>
    </xf>
    <xf numFmtId="0" fontId="114" fillId="0" borderId="16" xfId="14" applyFont="1" applyBorder="1">
      <alignment vertical="center"/>
    </xf>
    <xf numFmtId="0" fontId="114" fillId="0" borderId="23" xfId="14" applyFont="1" applyBorder="1">
      <alignment vertical="center"/>
    </xf>
    <xf numFmtId="0" fontId="114" fillId="0" borderId="31" xfId="14" applyFont="1" applyBorder="1" applyAlignment="1">
      <alignment horizontal="center" vertical="center"/>
    </xf>
    <xf numFmtId="0" fontId="114" fillId="0" borderId="14" xfId="14" applyFont="1" applyBorder="1" applyAlignment="1">
      <alignment horizontal="center" vertical="center" wrapText="1"/>
    </xf>
    <xf numFmtId="0" fontId="114" fillId="0" borderId="16" xfId="14" applyFont="1" applyBorder="1" applyAlignment="1">
      <alignment vertical="center" wrapText="1"/>
    </xf>
    <xf numFmtId="0" fontId="114" fillId="0" borderId="23" xfId="14" applyFont="1" applyBorder="1" applyAlignment="1">
      <alignment vertical="center" wrapText="1"/>
    </xf>
    <xf numFmtId="0" fontId="151" fillId="0" borderId="0" xfId="2" applyFont="1" applyAlignment="1">
      <alignment horizontal="center" vertical="center"/>
    </xf>
    <xf numFmtId="0" fontId="151" fillId="0" borderId="0" xfId="2" applyFont="1" applyAlignment="1">
      <alignment horizontal="left" vertical="center"/>
    </xf>
    <xf numFmtId="0" fontId="151" fillId="0" borderId="0" xfId="2" applyFont="1" applyAlignment="1">
      <alignment horizontal="left" vertical="center" wrapText="1"/>
    </xf>
    <xf numFmtId="0" fontId="10" fillId="0" borderId="14" xfId="2" applyFont="1" applyBorder="1" applyAlignment="1">
      <alignment horizontal="center" vertical="center" wrapText="1"/>
    </xf>
    <xf numFmtId="195" fontId="10" fillId="0" borderId="4" xfId="2" applyNumberFormat="1" applyFont="1" applyBorder="1" applyAlignment="1">
      <alignment horizontal="center" vertical="center"/>
    </xf>
    <xf numFmtId="195" fontId="10" fillId="0" borderId="3" xfId="2" applyNumberFormat="1" applyFont="1" applyBorder="1" applyAlignment="1">
      <alignment horizontal="center" vertical="center"/>
    </xf>
    <xf numFmtId="0" fontId="149" fillId="0" borderId="14" xfId="2" applyFont="1" applyBorder="1" applyAlignment="1">
      <alignment horizontal="center" vertical="center"/>
    </xf>
    <xf numFmtId="0" fontId="10" fillId="0" borderId="16"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15"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1" xfId="2" applyFont="1" applyBorder="1" applyAlignment="1">
      <alignment horizontal="center" vertical="center" wrapText="1"/>
    </xf>
    <xf numFmtId="38" fontId="10" fillId="0" borderId="14" xfId="10" applyFont="1" applyFill="1" applyBorder="1" applyAlignment="1">
      <alignment horizontal="center" vertical="center"/>
    </xf>
    <xf numFmtId="195" fontId="10" fillId="0" borderId="15" xfId="2" applyNumberFormat="1" applyFont="1" applyBorder="1" applyAlignment="1">
      <alignment horizontal="center" vertical="center"/>
    </xf>
    <xf numFmtId="195" fontId="10" fillId="0" borderId="1" xfId="2" applyNumberFormat="1" applyFont="1" applyBorder="1" applyAlignment="1">
      <alignment horizontal="center" vertical="center"/>
    </xf>
    <xf numFmtId="195" fontId="10" fillId="0" borderId="31" xfId="2" applyNumberFormat="1" applyFont="1" applyBorder="1" applyAlignment="1">
      <alignment horizontal="center" vertical="center"/>
    </xf>
    <xf numFmtId="195" fontId="10" fillId="0" borderId="6" xfId="2" applyNumberFormat="1" applyFont="1" applyBorder="1" applyAlignment="1">
      <alignment horizontal="center" vertical="center"/>
    </xf>
    <xf numFmtId="0" fontId="10" fillId="0" borderId="1" xfId="2" applyFont="1" applyBorder="1" applyAlignment="1">
      <alignment horizontal="left" vertical="center" wrapText="1"/>
    </xf>
    <xf numFmtId="0" fontId="10" fillId="0" borderId="13" xfId="2" applyFont="1" applyBorder="1" applyAlignment="1">
      <alignment horizontal="center" vertical="center" wrapText="1"/>
    </xf>
    <xf numFmtId="38" fontId="10" fillId="0" borderId="14" xfId="10" applyFont="1" applyFill="1" applyBorder="1" applyAlignment="1">
      <alignment horizontal="center" vertical="center" wrapText="1"/>
    </xf>
    <xf numFmtId="0" fontId="10" fillId="0" borderId="8" xfId="2" applyFont="1" applyBorder="1" applyAlignment="1">
      <alignment horizontal="left" vertical="center"/>
    </xf>
    <xf numFmtId="0" fontId="10" fillId="0" borderId="15" xfId="2" applyFont="1" applyBorder="1" applyAlignment="1">
      <alignment horizontal="left" vertical="center"/>
    </xf>
    <xf numFmtId="0" fontId="10" fillId="0" borderId="31" xfId="2" applyFont="1" applyBorder="1" applyAlignment="1">
      <alignment horizontal="left" vertical="center"/>
    </xf>
    <xf numFmtId="0" fontId="10" fillId="0" borderId="29" xfId="2" applyFont="1" applyBorder="1" applyAlignment="1">
      <alignment horizontal="left" vertical="center"/>
    </xf>
    <xf numFmtId="0" fontId="10" fillId="0" borderId="0" xfId="2" applyFont="1" applyAlignment="1">
      <alignment horizontal="left" vertical="center"/>
    </xf>
    <xf numFmtId="0" fontId="10" fillId="0" borderId="2" xfId="2" applyFont="1" applyBorder="1" applyAlignment="1">
      <alignment horizontal="left" vertical="center"/>
    </xf>
    <xf numFmtId="0" fontId="10" fillId="0" borderId="1" xfId="2" applyFont="1" applyBorder="1" applyAlignment="1">
      <alignment horizontal="left" vertical="center"/>
    </xf>
    <xf numFmtId="0" fontId="10" fillId="0" borderId="6" xfId="2" applyFont="1" applyBorder="1" applyAlignment="1">
      <alignment horizontal="left" vertical="center"/>
    </xf>
    <xf numFmtId="0" fontId="10" fillId="0" borderId="0" xfId="2" applyFont="1" applyAlignment="1">
      <alignment horizontal="center" vertical="center"/>
    </xf>
    <xf numFmtId="0" fontId="119" fillId="0" borderId="0" xfId="2" applyFont="1" applyAlignment="1">
      <alignment horizontal="center" vertical="center"/>
    </xf>
    <xf numFmtId="0" fontId="10" fillId="0" borderId="14" xfId="2" applyFont="1" applyBorder="1" applyAlignment="1">
      <alignment horizontal="left" vertical="center"/>
    </xf>
    <xf numFmtId="0" fontId="10" fillId="0" borderId="4" xfId="2" applyFont="1" applyBorder="1" applyAlignment="1">
      <alignment horizontal="left" vertical="center"/>
    </xf>
    <xf numFmtId="0" fontId="10" fillId="0" borderId="3" xfId="2" applyFont="1" applyBorder="1" applyAlignment="1">
      <alignment horizontal="left" vertical="center"/>
    </xf>
    <xf numFmtId="0" fontId="10" fillId="0" borderId="13" xfId="2" applyFont="1" applyBorder="1" applyAlignment="1">
      <alignment horizontal="left" vertical="center"/>
    </xf>
    <xf numFmtId="0" fontId="10" fillId="0" borderId="4" xfId="2" applyFont="1" applyBorder="1" applyAlignment="1">
      <alignment horizontal="center" vertical="center"/>
    </xf>
    <xf numFmtId="0" fontId="10" fillId="0" borderId="3" xfId="2" applyFont="1" applyBorder="1" applyAlignment="1">
      <alignment horizontal="center" vertical="center"/>
    </xf>
    <xf numFmtId="0" fontId="10" fillId="0" borderId="13" xfId="2" applyFont="1" applyBorder="1" applyAlignment="1">
      <alignment horizontal="center" vertical="center"/>
    </xf>
    <xf numFmtId="0" fontId="114" fillId="0" borderId="0" xfId="3" applyFont="1" applyAlignment="1">
      <alignment horizontal="left" vertical="center" wrapText="1"/>
    </xf>
    <xf numFmtId="0" fontId="110" fillId="0" borderId="14" xfId="3" applyFont="1" applyBorder="1" applyAlignment="1" applyProtection="1">
      <alignment horizontal="center" vertical="center"/>
      <protection locked="0"/>
    </xf>
    <xf numFmtId="0" fontId="110" fillId="0" borderId="28" xfId="3" applyFont="1" applyBorder="1" applyAlignment="1" applyProtection="1">
      <alignment horizontal="center" vertical="center"/>
      <protection locked="0"/>
    </xf>
    <xf numFmtId="0" fontId="110" fillId="0" borderId="16" xfId="3" applyFont="1" applyBorder="1" applyAlignment="1" applyProtection="1">
      <alignment horizontal="center" vertical="center"/>
      <protection locked="0"/>
    </xf>
    <xf numFmtId="0" fontId="110" fillId="0" borderId="62" xfId="3" applyFont="1" applyBorder="1" applyAlignment="1" applyProtection="1">
      <alignment horizontal="center" vertical="center"/>
      <protection locked="0"/>
    </xf>
    <xf numFmtId="0" fontId="115" fillId="0" borderId="46" xfId="3" applyFont="1" applyBorder="1" applyAlignment="1">
      <alignment horizontal="left" vertical="center" wrapText="1" shrinkToFit="1"/>
    </xf>
    <xf numFmtId="0" fontId="115" fillId="0" borderId="25" xfId="3" applyFont="1" applyBorder="1" applyAlignment="1">
      <alignment horizontal="left" vertical="center" wrapText="1" shrinkToFit="1"/>
    </xf>
    <xf numFmtId="0" fontId="115" fillId="0" borderId="199" xfId="3" applyFont="1" applyBorder="1" applyAlignment="1">
      <alignment horizontal="left" vertical="center" wrapText="1" shrinkToFit="1"/>
    </xf>
    <xf numFmtId="0" fontId="115" fillId="0" borderId="20" xfId="3" applyFont="1" applyBorder="1" applyAlignment="1">
      <alignment horizontal="left" vertical="center" wrapText="1" shrinkToFit="1"/>
    </xf>
    <xf numFmtId="0" fontId="115" fillId="0" borderId="67" xfId="3" applyFont="1" applyBorder="1" applyAlignment="1">
      <alignment horizontal="center" vertical="center" wrapText="1" shrinkToFit="1"/>
    </xf>
    <xf numFmtId="0" fontId="115" fillId="0" borderId="107" xfId="3" applyFont="1" applyBorder="1" applyAlignment="1">
      <alignment horizontal="center" vertical="center" wrapText="1" shrinkToFit="1"/>
    </xf>
    <xf numFmtId="0" fontId="115" fillId="0" borderId="54" xfId="3" applyFont="1" applyBorder="1" applyAlignment="1">
      <alignment horizontal="center" vertical="center" wrapText="1" shrinkToFit="1"/>
    </xf>
    <xf numFmtId="0" fontId="115" fillId="0" borderId="109" xfId="3" applyFont="1" applyBorder="1" applyAlignment="1">
      <alignment horizontal="center" vertical="center" wrapText="1" shrinkToFit="1"/>
    </xf>
    <xf numFmtId="0" fontId="114" fillId="0" borderId="215" xfId="1" applyFont="1" applyBorder="1" applyAlignment="1">
      <alignment horizontal="center" vertical="center"/>
    </xf>
    <xf numFmtId="0" fontId="114" fillId="0" borderId="215" xfId="1" applyFont="1" applyBorder="1" applyAlignment="1">
      <alignment horizontal="left" vertical="center" wrapText="1"/>
    </xf>
    <xf numFmtId="0" fontId="110" fillId="0" borderId="292" xfId="3" applyFont="1" applyBorder="1" applyAlignment="1">
      <alignment horizontal="center" vertical="center"/>
    </xf>
    <xf numFmtId="0" fontId="110" fillId="0" borderId="293" xfId="3" applyFont="1" applyBorder="1" applyAlignment="1">
      <alignment horizontal="center" vertical="center"/>
    </xf>
    <xf numFmtId="180" fontId="110" fillId="17" borderId="294" xfId="3" applyNumberFormat="1" applyFont="1" applyFill="1" applyBorder="1" applyAlignment="1" applyProtection="1">
      <alignment horizontal="right" vertical="center"/>
      <protection locked="0"/>
    </xf>
    <xf numFmtId="176" fontId="110" fillId="0" borderId="297" xfId="3" applyNumberFormat="1" applyFont="1" applyBorder="1" applyAlignment="1">
      <alignment horizontal="center" vertical="center"/>
    </xf>
    <xf numFmtId="176" fontId="110" fillId="0" borderId="298" xfId="3" applyNumberFormat="1" applyFont="1" applyBorder="1" applyAlignment="1">
      <alignment horizontal="center" vertical="center"/>
    </xf>
    <xf numFmtId="0" fontId="110" fillId="0" borderId="276" xfId="3" applyFont="1" applyBorder="1" applyAlignment="1">
      <alignment horizontal="left" vertical="center" indent="1"/>
    </xf>
    <xf numFmtId="0" fontId="110" fillId="0" borderId="277" xfId="3" applyFont="1" applyBorder="1" applyAlignment="1">
      <alignment horizontal="left" vertical="center" indent="1"/>
    </xf>
    <xf numFmtId="0" fontId="110" fillId="0" borderId="278" xfId="3" applyFont="1" applyBorder="1" applyAlignment="1">
      <alignment horizontal="left" vertical="center" indent="1"/>
    </xf>
    <xf numFmtId="0" fontId="110" fillId="0" borderId="46" xfId="3" applyFont="1" applyBorder="1" applyAlignment="1">
      <alignment horizontal="center" vertical="center"/>
    </xf>
    <xf numFmtId="0" fontId="110" fillId="0" borderId="25" xfId="3" applyFont="1" applyBorder="1" applyAlignment="1">
      <alignment horizontal="center" vertical="center"/>
    </xf>
    <xf numFmtId="0" fontId="110" fillId="0" borderId="299" xfId="3" applyFont="1" applyBorder="1" applyAlignment="1">
      <alignment horizontal="center" vertical="center"/>
    </xf>
    <xf numFmtId="0" fontId="110" fillId="0" borderId="104" xfId="3" applyFont="1" applyBorder="1" applyAlignment="1">
      <alignment horizontal="center" vertical="center"/>
    </xf>
    <xf numFmtId="0" fontId="110" fillId="0" borderId="0" xfId="3" applyFont="1" applyAlignment="1">
      <alignment horizontal="center" vertical="center"/>
    </xf>
    <xf numFmtId="0" fontId="110" fillId="0" borderId="300" xfId="3" applyFont="1" applyBorder="1" applyAlignment="1">
      <alignment horizontal="center" vertical="center"/>
    </xf>
    <xf numFmtId="0" fontId="110" fillId="0" borderId="301" xfId="3" applyFont="1" applyBorder="1" applyAlignment="1">
      <alignment horizontal="center" vertical="center"/>
    </xf>
    <xf numFmtId="0" fontId="110" fillId="0" borderId="302" xfId="3" applyFont="1" applyBorder="1" applyAlignment="1">
      <alignment horizontal="center" vertical="center"/>
    </xf>
    <xf numFmtId="0" fontId="116" fillId="0" borderId="16" xfId="3" applyFont="1" applyBorder="1" applyAlignment="1">
      <alignment horizontal="center" vertical="center" wrapText="1"/>
    </xf>
    <xf numFmtId="0" fontId="116" fillId="0" borderId="222" xfId="3" applyFont="1" applyBorder="1" applyAlignment="1">
      <alignment horizontal="center" vertical="center" wrapText="1"/>
    </xf>
    <xf numFmtId="0" fontId="116" fillId="0" borderId="303" xfId="3" applyFont="1" applyBorder="1" applyAlignment="1">
      <alignment horizontal="center" vertical="center" wrapText="1"/>
    </xf>
    <xf numFmtId="0" fontId="110" fillId="0" borderId="291" xfId="3" applyFont="1" applyBorder="1" applyAlignment="1">
      <alignment horizontal="center" vertical="center"/>
    </xf>
    <xf numFmtId="0" fontId="110" fillId="0" borderId="220" xfId="3" applyFont="1" applyBorder="1" applyAlignment="1">
      <alignment horizontal="center" vertical="center"/>
    </xf>
    <xf numFmtId="180" fontId="110" fillId="0" borderId="221" xfId="3" applyNumberFormat="1" applyFont="1" applyBorder="1" applyAlignment="1">
      <alignment horizontal="right" vertical="center"/>
    </xf>
    <xf numFmtId="176" fontId="110" fillId="0" borderId="223" xfId="3" applyNumberFormat="1" applyFont="1" applyBorder="1" applyAlignment="1">
      <alignment horizontal="center" vertical="center"/>
    </xf>
    <xf numFmtId="176" fontId="110" fillId="0" borderId="281" xfId="3" applyNumberFormat="1" applyFont="1" applyBorder="1" applyAlignment="1">
      <alignment horizontal="center" vertical="center"/>
    </xf>
    <xf numFmtId="0" fontId="110" fillId="0" borderId="220" xfId="3" applyFont="1" applyBorder="1" applyAlignment="1">
      <alignment horizontal="left" vertical="center" indent="1"/>
    </xf>
    <xf numFmtId="0" fontId="110" fillId="0" borderId="282" xfId="3" applyFont="1" applyBorder="1" applyAlignment="1">
      <alignment horizontal="center" vertical="center"/>
    </xf>
    <xf numFmtId="0" fontId="110" fillId="0" borderId="224" xfId="3" applyFont="1" applyBorder="1" applyAlignment="1">
      <alignment horizontal="center" vertical="center"/>
    </xf>
    <xf numFmtId="180" fontId="110" fillId="0" borderId="225" xfId="3" applyNumberFormat="1" applyFont="1" applyBorder="1" applyAlignment="1">
      <alignment horizontal="right" vertical="center"/>
    </xf>
    <xf numFmtId="176" fontId="110" fillId="0" borderId="227" xfId="3" applyNumberFormat="1" applyFont="1" applyBorder="1" applyAlignment="1">
      <alignment horizontal="center" vertical="center"/>
    </xf>
    <xf numFmtId="176" fontId="110" fillId="0" borderId="283" xfId="3" applyNumberFormat="1" applyFont="1" applyBorder="1" applyAlignment="1">
      <alignment horizontal="center" vertical="center"/>
    </xf>
    <xf numFmtId="0" fontId="110" fillId="0" borderId="284" xfId="3" applyFont="1" applyBorder="1" applyAlignment="1">
      <alignment horizontal="left" vertical="center" shrinkToFit="1"/>
    </xf>
    <xf numFmtId="0" fontId="110" fillId="0" borderId="217" xfId="3" applyFont="1" applyBorder="1" applyAlignment="1">
      <alignment horizontal="left" vertical="center" shrinkToFit="1"/>
    </xf>
    <xf numFmtId="0" fontId="110" fillId="0" borderId="228" xfId="3" applyFont="1" applyBorder="1" applyAlignment="1">
      <alignment horizontal="left" vertical="center" shrinkToFit="1"/>
    </xf>
    <xf numFmtId="38" fontId="110" fillId="17" borderId="215" xfId="20" applyFont="1" applyFill="1" applyBorder="1" applyAlignment="1" applyProtection="1">
      <alignment horizontal="center" vertical="center"/>
    </xf>
    <xf numFmtId="38" fontId="110" fillId="17" borderId="285" xfId="20" applyFont="1" applyFill="1" applyBorder="1" applyAlignment="1" applyProtection="1">
      <alignment horizontal="center" vertical="center"/>
    </xf>
    <xf numFmtId="0" fontId="110" fillId="0" borderId="286" xfId="3" applyFont="1" applyBorder="1" applyAlignment="1">
      <alignment horizontal="left" vertical="center" shrinkToFit="1"/>
    </xf>
    <xf numFmtId="0" fontId="110" fillId="0" borderId="287" xfId="3" applyFont="1" applyBorder="1" applyAlignment="1">
      <alignment horizontal="left" vertical="center" shrinkToFit="1"/>
    </xf>
    <xf numFmtId="0" fontId="110" fillId="0" borderId="288" xfId="3" applyFont="1" applyBorder="1" applyAlignment="1">
      <alignment horizontal="left" vertical="center" shrinkToFit="1"/>
    </xf>
    <xf numFmtId="38" fontId="110" fillId="17" borderId="289" xfId="20" applyFont="1" applyFill="1" applyBorder="1" applyAlignment="1" applyProtection="1">
      <alignment horizontal="center" vertical="center"/>
    </xf>
    <xf numFmtId="38" fontId="110" fillId="17" borderId="290" xfId="20" applyFont="1" applyFill="1" applyBorder="1" applyAlignment="1" applyProtection="1">
      <alignment horizontal="center" vertical="center"/>
    </xf>
    <xf numFmtId="0" fontId="114" fillId="0" borderId="214" xfId="1" applyFont="1" applyBorder="1" applyAlignment="1">
      <alignment horizontal="center" vertical="center" wrapText="1"/>
    </xf>
    <xf numFmtId="0" fontId="110" fillId="0" borderId="215" xfId="1" applyFont="1" applyBorder="1" applyAlignment="1" applyProtection="1">
      <alignment horizontal="center" vertical="center"/>
      <protection locked="0"/>
    </xf>
    <xf numFmtId="0" fontId="110" fillId="0" borderId="279" xfId="3" applyFont="1" applyBorder="1" applyAlignment="1">
      <alignment horizontal="center" vertical="center"/>
    </xf>
    <xf numFmtId="0" fontId="110" fillId="0" borderId="216" xfId="3" applyFont="1" applyBorder="1" applyAlignment="1">
      <alignment horizontal="center" vertical="center"/>
    </xf>
    <xf numFmtId="180" fontId="110" fillId="0" borderId="214" xfId="3" applyNumberFormat="1" applyFont="1" applyBorder="1" applyAlignment="1" applyProtection="1">
      <alignment horizontal="right" vertical="center"/>
      <protection locked="0"/>
    </xf>
    <xf numFmtId="177" fontId="110" fillId="0" borderId="219" xfId="3" applyNumberFormat="1" applyFont="1" applyBorder="1" applyAlignment="1">
      <alignment horizontal="center" vertical="center"/>
    </xf>
    <xf numFmtId="177" fontId="110" fillId="0" borderId="280" xfId="3" applyNumberFormat="1" applyFont="1" applyBorder="1" applyAlignment="1">
      <alignment horizontal="center" vertical="center"/>
    </xf>
    <xf numFmtId="0" fontId="110" fillId="0" borderId="0" xfId="3" applyFont="1" applyAlignment="1">
      <alignment horizontal="right" vertical="center"/>
    </xf>
    <xf numFmtId="0" fontId="113" fillId="0" borderId="0" xfId="3" applyFont="1" applyAlignment="1">
      <alignment horizontal="center" vertical="center"/>
    </xf>
    <xf numFmtId="0" fontId="110" fillId="0" borderId="214" xfId="1" applyFont="1" applyBorder="1" applyAlignment="1">
      <alignment horizontal="center" vertical="center"/>
    </xf>
    <xf numFmtId="0" fontId="115" fillId="0" borderId="215" xfId="1" applyFont="1" applyBorder="1" applyAlignment="1" applyProtection="1">
      <alignment horizontal="left" vertical="center" wrapText="1"/>
      <protection locked="0"/>
    </xf>
    <xf numFmtId="0" fontId="110" fillId="0" borderId="215" xfId="1" applyFont="1" applyBorder="1" applyAlignment="1">
      <alignment horizontal="center" vertical="center" shrinkToFit="1"/>
    </xf>
    <xf numFmtId="0" fontId="114" fillId="0" borderId="215" xfId="1" applyFont="1" applyBorder="1" applyAlignment="1" applyProtection="1">
      <alignment horizontal="center" vertical="center"/>
      <protection locked="0"/>
    </xf>
    <xf numFmtId="2" fontId="114" fillId="0" borderId="61" xfId="1" applyNumberFormat="1" applyFont="1" applyBorder="1" applyAlignment="1">
      <alignment horizontal="right" vertical="center" indent="1"/>
    </xf>
    <xf numFmtId="2" fontId="114" fillId="0" borderId="65" xfId="1" applyNumberFormat="1" applyFont="1" applyBorder="1" applyAlignment="1">
      <alignment horizontal="right" vertical="center" indent="1"/>
    </xf>
    <xf numFmtId="2" fontId="114" fillId="0" borderId="14" xfId="1" applyNumberFormat="1" applyFont="1" applyBorder="1" applyAlignment="1">
      <alignment horizontal="center" vertical="center"/>
    </xf>
    <xf numFmtId="2" fontId="114" fillId="0" borderId="54" xfId="1" applyNumberFormat="1" applyFont="1" applyBorder="1" applyAlignment="1">
      <alignment horizontal="center" vertical="center"/>
    </xf>
    <xf numFmtId="2" fontId="114" fillId="11" borderId="14" xfId="1" applyNumberFormat="1" applyFont="1" applyFill="1" applyBorder="1" applyAlignment="1">
      <alignment horizontal="right" vertical="center" indent="1"/>
    </xf>
    <xf numFmtId="2" fontId="114" fillId="11" borderId="14" xfId="1" applyNumberFormat="1" applyFont="1" applyFill="1" applyBorder="1" applyAlignment="1">
      <alignment horizontal="center" vertical="center"/>
    </xf>
    <xf numFmtId="2" fontId="114" fillId="11" borderId="54" xfId="1" applyNumberFormat="1" applyFont="1" applyFill="1" applyBorder="1" applyAlignment="1">
      <alignment horizontal="center" vertical="center"/>
    </xf>
    <xf numFmtId="2" fontId="114" fillId="11" borderId="13" xfId="1" applyNumberFormat="1" applyFont="1" applyFill="1" applyBorder="1" applyAlignment="1">
      <alignment horizontal="right" vertical="center" indent="1"/>
    </xf>
    <xf numFmtId="2" fontId="114" fillId="11" borderId="56" xfId="1" applyNumberFormat="1" applyFont="1" applyFill="1" applyBorder="1" applyAlignment="1">
      <alignment horizontal="right" vertical="center" indent="1"/>
    </xf>
    <xf numFmtId="186" fontId="22" fillId="0" borderId="4" xfId="3" applyNumberFormat="1" applyFont="1" applyBorder="1" applyAlignment="1">
      <alignment horizontal="center" vertical="center" shrinkToFit="1"/>
    </xf>
    <xf numFmtId="186" fontId="22" fillId="0" borderId="3" xfId="3" applyNumberFormat="1" applyFont="1" applyBorder="1" applyAlignment="1">
      <alignment horizontal="center" vertical="center" shrinkToFit="1"/>
    </xf>
    <xf numFmtId="186" fontId="22" fillId="0" borderId="13" xfId="3" applyNumberFormat="1" applyFont="1" applyBorder="1" applyAlignment="1">
      <alignment horizontal="center" vertical="center" shrinkToFit="1"/>
    </xf>
    <xf numFmtId="186" fontId="24" fillId="0" borderId="4" xfId="3" applyNumberFormat="1" applyFont="1" applyBorder="1" applyAlignment="1">
      <alignment horizontal="center" vertical="center" shrinkToFit="1"/>
    </xf>
    <xf numFmtId="186" fontId="24" fillId="0" borderId="3" xfId="3" applyNumberFormat="1" applyFont="1" applyBorder="1" applyAlignment="1">
      <alignment horizontal="center" vertical="center" shrinkToFit="1"/>
    </xf>
    <xf numFmtId="186" fontId="24" fillId="0" borderId="13" xfId="3" applyNumberFormat="1" applyFont="1" applyBorder="1" applyAlignment="1">
      <alignment horizontal="center" vertical="center" shrinkToFit="1"/>
    </xf>
    <xf numFmtId="186" fontId="139" fillId="14" borderId="4" xfId="3" applyNumberFormat="1" applyFont="1" applyFill="1" applyBorder="1" applyAlignment="1">
      <alignment horizontal="center" vertical="center" shrinkToFit="1"/>
    </xf>
    <xf numFmtId="186" fontId="139" fillId="14" borderId="3" xfId="3" applyNumberFormat="1" applyFont="1" applyFill="1" applyBorder="1" applyAlignment="1">
      <alignment horizontal="center" vertical="center" shrinkToFit="1"/>
    </xf>
    <xf numFmtId="186" fontId="139" fillId="14" borderId="13" xfId="3" applyNumberFormat="1" applyFont="1" applyFill="1" applyBorder="1" applyAlignment="1">
      <alignment horizontal="center" vertical="center" shrinkToFit="1"/>
    </xf>
    <xf numFmtId="186" fontId="139" fillId="14" borderId="14" xfId="3" applyNumberFormat="1" applyFont="1" applyFill="1" applyBorder="1" applyAlignment="1">
      <alignment horizontal="center" vertical="center" shrinkToFit="1"/>
    </xf>
    <xf numFmtId="186" fontId="24" fillId="0" borderId="14" xfId="3" applyNumberFormat="1" applyFont="1" applyBorder="1" applyAlignment="1">
      <alignment horizontal="center" vertical="center" shrinkToFit="1"/>
    </xf>
    <xf numFmtId="198" fontId="5" fillId="0" borderId="14" xfId="3" applyNumberFormat="1" applyFont="1" applyBorder="1" applyAlignment="1">
      <alignment horizontal="center" vertical="center" shrinkToFit="1"/>
    </xf>
    <xf numFmtId="198" fontId="5" fillId="0" borderId="4" xfId="3" applyNumberFormat="1" applyFont="1" applyBorder="1" applyAlignment="1">
      <alignment horizontal="center" vertical="center" shrinkToFit="1"/>
    </xf>
    <xf numFmtId="198" fontId="5" fillId="0" borderId="3" xfId="3" applyNumberFormat="1" applyFont="1" applyBorder="1" applyAlignment="1">
      <alignment horizontal="center" vertical="center" shrinkToFit="1"/>
    </xf>
    <xf numFmtId="198" fontId="5" fillId="0" borderId="13" xfId="3" applyNumberFormat="1" applyFont="1" applyBorder="1" applyAlignment="1">
      <alignment horizontal="center" vertical="center" shrinkToFit="1"/>
    </xf>
    <xf numFmtId="198" fontId="5" fillId="0" borderId="112" xfId="3" applyNumberFormat="1" applyFont="1" applyBorder="1" applyAlignment="1">
      <alignment horizontal="center" vertical="center" shrinkToFit="1"/>
    </xf>
    <xf numFmtId="198" fontId="5" fillId="0" borderId="10" xfId="3" applyNumberFormat="1" applyFont="1" applyBorder="1" applyAlignment="1">
      <alignment horizontal="center" vertical="center" shrinkToFit="1"/>
    </xf>
    <xf numFmtId="198" fontId="5" fillId="0" borderId="11" xfId="3" applyNumberFormat="1" applyFont="1" applyBorder="1" applyAlignment="1">
      <alignment horizontal="center" vertical="center" shrinkToFit="1"/>
    </xf>
    <xf numFmtId="198" fontId="5" fillId="0" borderId="262" xfId="3" applyNumberFormat="1" applyFont="1" applyBorder="1" applyAlignment="1">
      <alignment horizontal="center" vertical="center" shrinkToFit="1"/>
    </xf>
    <xf numFmtId="198" fontId="5" fillId="0" borderId="23" xfId="3" applyNumberFormat="1" applyFont="1" applyBorder="1" applyAlignment="1">
      <alignment horizontal="center" vertical="center" shrinkToFit="1"/>
    </xf>
    <xf numFmtId="187" fontId="68" fillId="11" borderId="131" xfId="3" applyNumberFormat="1" applyFont="1" applyFill="1" applyBorder="1" applyAlignment="1">
      <alignment vertical="center" shrinkToFit="1"/>
    </xf>
    <xf numFmtId="187" fontId="68" fillId="11" borderId="105" xfId="3" applyNumberFormat="1" applyFont="1" applyFill="1" applyBorder="1" applyAlignment="1">
      <alignment vertical="center" shrinkToFit="1"/>
    </xf>
    <xf numFmtId="187" fontId="68" fillId="11" borderId="106" xfId="3" applyNumberFormat="1" applyFont="1" applyFill="1" applyBorder="1" applyAlignment="1">
      <alignment vertical="center" shrinkToFit="1"/>
    </xf>
    <xf numFmtId="2" fontId="68" fillId="0" borderId="72" xfId="3" applyNumberFormat="1" applyFont="1" applyBorder="1" applyAlignment="1">
      <alignment horizontal="center" vertical="center" shrinkToFit="1"/>
    </xf>
    <xf numFmtId="2" fontId="68" fillId="0" borderId="73" xfId="3" applyNumberFormat="1" applyFont="1" applyBorder="1" applyAlignment="1">
      <alignment horizontal="center" vertical="center" shrinkToFit="1"/>
    </xf>
    <xf numFmtId="2" fontId="68" fillId="0" borderId="132" xfId="3" applyNumberFormat="1" applyFont="1" applyBorder="1" applyAlignment="1">
      <alignment horizontal="center" vertical="center" shrinkToFit="1"/>
    </xf>
    <xf numFmtId="2" fontId="24" fillId="0" borderId="264" xfId="3" applyNumberFormat="1" applyFont="1" applyBorder="1" applyAlignment="1">
      <alignment horizontal="center" vertical="center" shrinkToFit="1"/>
    </xf>
    <xf numFmtId="2" fontId="24" fillId="0" borderId="265" xfId="3" applyNumberFormat="1" applyFont="1" applyBorder="1" applyAlignment="1">
      <alignment horizontal="center" vertical="center" shrinkToFit="1"/>
    </xf>
    <xf numFmtId="2" fontId="24" fillId="0" borderId="132" xfId="3" applyNumberFormat="1" applyFont="1" applyBorder="1" applyAlignment="1">
      <alignment horizontal="center" vertical="center" shrinkToFit="1"/>
    </xf>
    <xf numFmtId="2" fontId="24" fillId="0" borderId="72" xfId="3" applyNumberFormat="1" applyFont="1" applyBorder="1" applyAlignment="1">
      <alignment horizontal="center" vertical="center" shrinkToFit="1"/>
    </xf>
    <xf numFmtId="2" fontId="24" fillId="0" borderId="133" xfId="3" applyNumberFormat="1" applyFont="1" applyBorder="1" applyAlignment="1">
      <alignment horizontal="center" vertical="center" shrinkToFit="1"/>
    </xf>
    <xf numFmtId="187" fontId="68" fillId="11" borderId="59" xfId="3" applyNumberFormat="1" applyFont="1" applyFill="1" applyBorder="1" applyAlignment="1">
      <alignment vertical="center" shrinkToFit="1"/>
    </xf>
    <xf numFmtId="187" fontId="68" fillId="11" borderId="67" xfId="3" applyNumberFormat="1" applyFont="1" applyFill="1" applyBorder="1" applyAlignment="1">
      <alignment vertical="center" shrinkToFit="1"/>
    </xf>
    <xf numFmtId="187" fontId="68" fillId="11" borderId="107" xfId="3" applyNumberFormat="1" applyFont="1" applyFill="1" applyBorder="1" applyAlignment="1">
      <alignment vertical="center" shrinkToFit="1"/>
    </xf>
    <xf numFmtId="2" fontId="68" fillId="0" borderId="21" xfId="3" applyNumberFormat="1" applyFont="1" applyBorder="1" applyAlignment="1">
      <alignment horizontal="center" vertical="center" shrinkToFit="1"/>
    </xf>
    <xf numFmtId="2" fontId="68" fillId="0" borderId="24" xfId="3" applyNumberFormat="1" applyFont="1" applyBorder="1" applyAlignment="1">
      <alignment horizontal="center" vertical="center" shrinkToFit="1"/>
    </xf>
    <xf numFmtId="2" fontId="68" fillId="0" borderId="22" xfId="3" applyNumberFormat="1" applyFont="1" applyBorder="1" applyAlignment="1">
      <alignment horizontal="center" vertical="center" shrinkToFit="1"/>
    </xf>
    <xf numFmtId="2" fontId="68" fillId="0" borderId="266" xfId="3" applyNumberFormat="1" applyFont="1" applyBorder="1" applyAlignment="1">
      <alignment horizontal="center" vertical="center" shrinkToFit="1"/>
    </xf>
    <xf numFmtId="2" fontId="68" fillId="0" borderId="267" xfId="3" applyNumberFormat="1" applyFont="1" applyBorder="1" applyAlignment="1">
      <alignment horizontal="center" vertical="center" shrinkToFit="1"/>
    </xf>
    <xf numFmtId="2" fontId="68" fillId="0" borderId="268" xfId="3" applyNumberFormat="1" applyFont="1" applyBorder="1" applyAlignment="1">
      <alignment horizontal="center" vertical="center" shrinkToFit="1"/>
    </xf>
    <xf numFmtId="2" fontId="24" fillId="0" borderId="22" xfId="3" applyNumberFormat="1" applyFont="1" applyBorder="1" applyAlignment="1">
      <alignment horizontal="center" vertical="center" shrinkToFit="1"/>
    </xf>
    <xf numFmtId="2" fontId="24" fillId="0" borderId="21" xfId="3" applyNumberFormat="1" applyFont="1" applyBorder="1" applyAlignment="1">
      <alignment horizontal="center" vertical="center" shrinkToFit="1"/>
    </xf>
    <xf numFmtId="2" fontId="24" fillId="0" borderId="48" xfId="3" applyNumberFormat="1" applyFont="1" applyBorder="1" applyAlignment="1">
      <alignment horizontal="center" vertical="center" shrinkToFit="1"/>
    </xf>
    <xf numFmtId="187" fontId="68" fillId="11" borderId="61" xfId="3" applyNumberFormat="1" applyFont="1" applyFill="1" applyBorder="1" applyAlignment="1">
      <alignment vertical="center" shrinkToFit="1"/>
    </xf>
    <xf numFmtId="187" fontId="68" fillId="11" borderId="14" xfId="3" applyNumberFormat="1" applyFont="1" applyFill="1" applyBorder="1" applyAlignment="1">
      <alignment vertical="center" shrinkToFit="1"/>
    </xf>
    <xf numFmtId="187" fontId="68" fillId="11" borderId="28" xfId="3" applyNumberFormat="1" applyFont="1" applyFill="1" applyBorder="1" applyAlignment="1">
      <alignment vertical="center" shrinkToFit="1"/>
    </xf>
    <xf numFmtId="2" fontId="68" fillId="0" borderId="3" xfId="3" applyNumberFormat="1" applyFont="1" applyBorder="1" applyAlignment="1">
      <alignment horizontal="center" vertical="center" shrinkToFit="1"/>
    </xf>
    <xf numFmtId="2" fontId="68" fillId="0" borderId="13" xfId="3" applyNumberFormat="1" applyFont="1" applyBorder="1" applyAlignment="1">
      <alignment horizontal="center" vertical="center" shrinkToFit="1"/>
    </xf>
    <xf numFmtId="2" fontId="68" fillId="0" borderId="4" xfId="3" applyNumberFormat="1" applyFont="1" applyBorder="1" applyAlignment="1">
      <alignment horizontal="center" vertical="center" shrinkToFit="1"/>
    </xf>
    <xf numFmtId="2" fontId="68" fillId="0" borderId="256" xfId="3" applyNumberFormat="1" applyFont="1" applyBorder="1" applyAlignment="1">
      <alignment horizontal="center" vertical="center" shrinkToFit="1"/>
    </xf>
    <xf numFmtId="2" fontId="68" fillId="0" borderId="257" xfId="3" applyNumberFormat="1" applyFont="1" applyBorder="1" applyAlignment="1">
      <alignment horizontal="center" vertical="center" shrinkToFit="1"/>
    </xf>
    <xf numFmtId="2" fontId="68" fillId="0" borderId="258" xfId="3" applyNumberFormat="1" applyFont="1" applyBorder="1" applyAlignment="1">
      <alignment horizontal="center" vertical="center" shrinkToFit="1"/>
    </xf>
    <xf numFmtId="2" fontId="24" fillId="0" borderId="4" xfId="3" applyNumberFormat="1" applyFont="1" applyBorder="1" applyAlignment="1">
      <alignment horizontal="center" vertical="center" shrinkToFit="1"/>
    </xf>
    <xf numFmtId="2" fontId="24" fillId="0" borderId="3" xfId="3" applyNumberFormat="1" applyFont="1" applyBorder="1" applyAlignment="1">
      <alignment horizontal="center" vertical="center" shrinkToFit="1"/>
    </xf>
    <xf numFmtId="2" fontId="24" fillId="0" borderId="26" xfId="3" applyNumberFormat="1" applyFont="1" applyBorder="1" applyAlignment="1">
      <alignment horizontal="center" vertical="center" shrinkToFit="1"/>
    </xf>
    <xf numFmtId="187" fontId="68" fillId="11" borderId="50" xfId="3" applyNumberFormat="1" applyFont="1" applyFill="1" applyBorder="1" applyAlignment="1">
      <alignment vertical="center" shrinkToFit="1"/>
    </xf>
    <xf numFmtId="187" fontId="68" fillId="11" borderId="16" xfId="3" applyNumberFormat="1" applyFont="1" applyFill="1" applyBorder="1" applyAlignment="1">
      <alignment vertical="center" shrinkToFit="1"/>
    </xf>
    <xf numFmtId="187" fontId="68" fillId="11" borderId="62" xfId="3" applyNumberFormat="1" applyFont="1" applyFill="1" applyBorder="1" applyAlignment="1">
      <alignment vertical="center" shrinkToFit="1"/>
    </xf>
    <xf numFmtId="2" fontId="68" fillId="0" borderId="15" xfId="3" applyNumberFormat="1" applyFont="1" applyBorder="1" applyAlignment="1">
      <alignment horizontal="center" vertical="center" shrinkToFit="1"/>
    </xf>
    <xf numFmtId="2" fontId="68" fillId="0" borderId="31" xfId="3" applyNumberFormat="1" applyFont="1" applyBorder="1" applyAlignment="1">
      <alignment horizontal="center" vertical="center" shrinkToFit="1"/>
    </xf>
    <xf numFmtId="2" fontId="68" fillId="0" borderId="8" xfId="3" applyNumberFormat="1" applyFont="1" applyBorder="1" applyAlignment="1">
      <alignment horizontal="center" vertical="center" shrinkToFit="1"/>
    </xf>
    <xf numFmtId="2" fontId="68" fillId="0" borderId="210" xfId="3" applyNumberFormat="1" applyFont="1" applyBorder="1" applyAlignment="1">
      <alignment horizontal="center" vertical="center" shrinkToFit="1"/>
    </xf>
    <xf numFmtId="2" fontId="68" fillId="0" borderId="209" xfId="3" applyNumberFormat="1" applyFont="1" applyBorder="1" applyAlignment="1">
      <alignment horizontal="center" vertical="center" shrinkToFit="1"/>
    </xf>
    <xf numFmtId="2" fontId="68" fillId="0" borderId="208" xfId="3" applyNumberFormat="1" applyFont="1" applyBorder="1" applyAlignment="1">
      <alignment horizontal="center" vertical="center" shrinkToFit="1"/>
    </xf>
    <xf numFmtId="2" fontId="24" fillId="0" borderId="8" xfId="3" applyNumberFormat="1" applyFont="1" applyBorder="1" applyAlignment="1">
      <alignment horizontal="center" vertical="center" shrinkToFit="1"/>
    </xf>
    <xf numFmtId="2" fontId="24" fillId="0" borderId="15" xfId="3" applyNumberFormat="1" applyFont="1" applyBorder="1" applyAlignment="1">
      <alignment horizontal="center" vertical="center" shrinkToFit="1"/>
    </xf>
    <xf numFmtId="2" fontId="24" fillId="0" borderId="51" xfId="3" applyNumberFormat="1" applyFont="1" applyBorder="1" applyAlignment="1">
      <alignment horizontal="center" vertical="center" shrinkToFit="1"/>
    </xf>
    <xf numFmtId="187" fontId="10" fillId="11" borderId="59" xfId="9" applyNumberFormat="1" applyFont="1" applyFill="1" applyBorder="1" applyAlignment="1">
      <alignment horizontal="center" vertical="center" shrinkToFit="1"/>
    </xf>
    <xf numFmtId="187" fontId="10" fillId="11" borderId="67" xfId="9" applyNumberFormat="1" applyFont="1" applyFill="1" applyBorder="1" applyAlignment="1">
      <alignment horizontal="center" vertical="center" shrinkToFit="1"/>
    </xf>
    <xf numFmtId="187" fontId="10" fillId="11" borderId="67" xfId="9" applyNumberFormat="1" applyFont="1" applyFill="1" applyBorder="1" applyAlignment="1" applyProtection="1">
      <alignment horizontal="center" vertical="center" shrinkToFit="1"/>
      <protection locked="0"/>
    </xf>
    <xf numFmtId="187" fontId="10" fillId="11" borderId="107" xfId="9" applyNumberFormat="1" applyFont="1" applyFill="1" applyBorder="1" applyAlignment="1">
      <alignment horizontal="center" vertical="center" shrinkToFit="1"/>
    </xf>
    <xf numFmtId="2" fontId="68" fillId="0" borderId="67" xfId="3" applyNumberFormat="1" applyFont="1" applyBorder="1" applyAlignment="1">
      <alignment horizontal="center" vertical="center" shrinkToFit="1"/>
    </xf>
    <xf numFmtId="2" fontId="68" fillId="0" borderId="44" xfId="3" applyNumberFormat="1" applyFont="1" applyBorder="1" applyAlignment="1">
      <alignment horizontal="center" vertical="center" shrinkToFit="1"/>
    </xf>
    <xf numFmtId="2" fontId="68" fillId="0" borderId="25" xfId="3" applyNumberFormat="1" applyFont="1" applyBorder="1" applyAlignment="1">
      <alignment horizontal="center" vertical="center" shrinkToFit="1"/>
    </xf>
    <xf numFmtId="2" fontId="68" fillId="0" borderId="45" xfId="3" applyNumberFormat="1" applyFont="1" applyBorder="1" applyAlignment="1">
      <alignment horizontal="center" vertical="center" shrinkToFit="1"/>
    </xf>
    <xf numFmtId="2" fontId="24" fillId="0" borderId="44" xfId="3" applyNumberFormat="1" applyFont="1" applyBorder="1" applyAlignment="1">
      <alignment horizontal="center" vertical="center" shrinkToFit="1"/>
    </xf>
    <xf numFmtId="2" fontId="24" fillId="0" borderId="25" xfId="3" applyNumberFormat="1" applyFont="1" applyBorder="1" applyAlignment="1">
      <alignment horizontal="center" vertical="center" shrinkToFit="1"/>
    </xf>
    <xf numFmtId="2" fontId="24" fillId="0" borderId="45" xfId="3" applyNumberFormat="1" applyFont="1" applyBorder="1" applyAlignment="1">
      <alignment horizontal="center" vertical="center" shrinkToFit="1"/>
    </xf>
    <xf numFmtId="187" fontId="10" fillId="11" borderId="61" xfId="9" applyNumberFormat="1" applyFont="1" applyFill="1" applyBorder="1" applyAlignment="1">
      <alignment horizontal="center" vertical="center" shrinkToFit="1"/>
    </xf>
    <xf numFmtId="187" fontId="10" fillId="11" borderId="14" xfId="9" applyNumberFormat="1" applyFont="1" applyFill="1" applyBorder="1" applyAlignment="1">
      <alignment horizontal="center" vertical="center" shrinkToFit="1"/>
    </xf>
    <xf numFmtId="187" fontId="10" fillId="11" borderId="14" xfId="4" applyNumberFormat="1" applyFont="1" applyFill="1" applyBorder="1" applyAlignment="1">
      <alignment horizontal="center" shrinkToFit="1"/>
    </xf>
    <xf numFmtId="187" fontId="10" fillId="11" borderId="28" xfId="4" applyNumberFormat="1" applyFont="1" applyFill="1" applyBorder="1" applyAlignment="1">
      <alignment horizontal="center" shrinkToFit="1"/>
    </xf>
    <xf numFmtId="187" fontId="10" fillId="11" borderId="28" xfId="9" applyNumberFormat="1" applyFont="1" applyFill="1" applyBorder="1" applyAlignment="1">
      <alignment horizontal="center" vertical="center" shrinkToFit="1"/>
    </xf>
    <xf numFmtId="2" fontId="68" fillId="0" borderId="14" xfId="3" applyNumberFormat="1" applyFont="1" applyBorder="1" applyAlignment="1">
      <alignment horizontal="center" vertical="center" shrinkToFit="1"/>
    </xf>
    <xf numFmtId="2" fontId="68" fillId="0" borderId="29" xfId="3" applyNumberFormat="1" applyFont="1" applyBorder="1" applyAlignment="1">
      <alignment horizontal="center" vertical="center" shrinkToFit="1"/>
    </xf>
    <xf numFmtId="2" fontId="68" fillId="0" borderId="0" xfId="3" applyNumberFormat="1" applyFont="1" applyAlignment="1">
      <alignment horizontal="center" vertical="center" shrinkToFit="1"/>
    </xf>
    <xf numFmtId="2" fontId="68" fillId="0" borderId="5" xfId="3" applyNumberFormat="1" applyFont="1" applyBorder="1" applyAlignment="1">
      <alignment horizontal="center" vertical="center" shrinkToFit="1"/>
    </xf>
    <xf numFmtId="2" fontId="24" fillId="0" borderId="29" xfId="3" applyNumberFormat="1" applyFont="1" applyBorder="1" applyAlignment="1">
      <alignment horizontal="center" vertical="center" shrinkToFit="1"/>
    </xf>
    <xf numFmtId="2" fontId="24" fillId="0" borderId="0" xfId="3" applyNumberFormat="1" applyFont="1" applyAlignment="1">
      <alignment horizontal="center" vertical="center" shrinkToFit="1"/>
    </xf>
    <xf numFmtId="2" fontId="24" fillId="0" borderId="5" xfId="3" applyNumberFormat="1" applyFont="1" applyBorder="1" applyAlignment="1">
      <alignment horizontal="center" vertical="center" shrinkToFit="1"/>
    </xf>
    <xf numFmtId="187" fontId="68" fillId="11" borderId="65" xfId="3" applyNumberFormat="1" applyFont="1" applyFill="1" applyBorder="1" applyAlignment="1">
      <alignment vertical="center" shrinkToFit="1"/>
    </xf>
    <xf numFmtId="187" fontId="68" fillId="11" borderId="54" xfId="3" applyNumberFormat="1" applyFont="1" applyFill="1" applyBorder="1" applyAlignment="1">
      <alignment vertical="center" shrinkToFit="1"/>
    </xf>
    <xf numFmtId="187" fontId="68" fillId="11" borderId="109" xfId="3" applyNumberFormat="1" applyFont="1" applyFill="1" applyBorder="1" applyAlignment="1">
      <alignment vertical="center" shrinkToFit="1"/>
    </xf>
    <xf numFmtId="2" fontId="68" fillId="0" borderId="56" xfId="3" applyNumberFormat="1" applyFont="1" applyBorder="1" applyAlignment="1">
      <alignment horizontal="center" vertical="center" shrinkToFit="1"/>
    </xf>
    <xf numFmtId="2" fontId="68" fillId="0" borderId="54" xfId="3" applyNumberFormat="1" applyFont="1" applyBorder="1" applyAlignment="1">
      <alignment horizontal="center" vertical="center" shrinkToFit="1"/>
    </xf>
    <xf numFmtId="2" fontId="68" fillId="0" borderId="19" xfId="3" applyNumberFormat="1" applyFont="1" applyBorder="1" applyAlignment="1">
      <alignment horizontal="center" vertical="center" shrinkToFit="1"/>
    </xf>
    <xf numFmtId="2" fontId="68" fillId="0" borderId="20" xfId="3" applyNumberFormat="1" applyFont="1" applyBorder="1" applyAlignment="1">
      <alignment horizontal="center" vertical="center" shrinkToFit="1"/>
    </xf>
    <xf numFmtId="2" fontId="68" fillId="0" borderId="17" xfId="3" applyNumberFormat="1" applyFont="1" applyBorder="1" applyAlignment="1">
      <alignment horizontal="center" vertical="center" shrinkToFit="1"/>
    </xf>
    <xf numFmtId="2" fontId="24" fillId="0" borderId="19" xfId="3" applyNumberFormat="1" applyFont="1" applyBorder="1" applyAlignment="1">
      <alignment horizontal="center" vertical="center" shrinkToFit="1"/>
    </xf>
    <xf numFmtId="2" fontId="24" fillId="0" borderId="20" xfId="3" applyNumberFormat="1" applyFont="1" applyBorder="1" applyAlignment="1">
      <alignment horizontal="center" vertical="center" shrinkToFit="1"/>
    </xf>
    <xf numFmtId="2" fontId="24" fillId="0" borderId="17" xfId="3" applyNumberFormat="1" applyFont="1" applyBorder="1" applyAlignment="1">
      <alignment horizontal="center" vertical="center" shrinkToFit="1"/>
    </xf>
    <xf numFmtId="2" fontId="24" fillId="0" borderId="55" xfId="3" applyNumberFormat="1" applyFont="1" applyBorder="1" applyAlignment="1">
      <alignment horizontal="center" vertical="center" shrinkToFit="1"/>
    </xf>
    <xf numFmtId="2" fontId="24" fillId="0" borderId="57" xfId="3" applyNumberFormat="1" applyFont="1" applyBorder="1" applyAlignment="1">
      <alignment horizontal="center" vertical="center" shrinkToFit="1"/>
    </xf>
    <xf numFmtId="2" fontId="24" fillId="0" borderId="58" xfId="3" applyNumberFormat="1" applyFont="1" applyBorder="1" applyAlignment="1">
      <alignment horizontal="center" vertical="center" shrinkToFit="1"/>
    </xf>
    <xf numFmtId="187" fontId="10" fillId="11" borderId="61" xfId="4" applyNumberFormat="1" applyFont="1" applyFill="1" applyBorder="1" applyAlignment="1">
      <alignment horizontal="center" shrinkToFit="1"/>
    </xf>
    <xf numFmtId="187" fontId="10" fillId="11" borderId="59" xfId="4" applyNumberFormat="1" applyFont="1" applyFill="1" applyBorder="1" applyAlignment="1">
      <alignment horizontal="center" shrinkToFit="1"/>
    </xf>
    <xf numFmtId="187" fontId="10" fillId="11" borderId="67" xfId="4" applyNumberFormat="1" applyFont="1" applyFill="1" applyBorder="1" applyAlignment="1">
      <alignment horizontal="center" shrinkToFit="1"/>
    </xf>
    <xf numFmtId="2" fontId="68" fillId="0" borderId="6" xfId="3" applyNumberFormat="1" applyFont="1" applyBorder="1" applyAlignment="1">
      <alignment horizontal="center" vertical="center" shrinkToFit="1"/>
    </xf>
    <xf numFmtId="2" fontId="68" fillId="0" borderId="23" xfId="3" applyNumberFormat="1" applyFont="1" applyBorder="1" applyAlignment="1">
      <alignment horizontal="center" vertical="center" shrinkToFit="1"/>
    </xf>
    <xf numFmtId="2" fontId="24" fillId="0" borderId="2" xfId="3" applyNumberFormat="1" applyFont="1" applyBorder="1" applyAlignment="1">
      <alignment horizontal="center" vertical="center" shrinkToFit="1"/>
    </xf>
    <xf numFmtId="2" fontId="24" fillId="0" borderId="1" xfId="3" applyNumberFormat="1" applyFont="1" applyBorder="1" applyAlignment="1">
      <alignment horizontal="center" vertical="center" shrinkToFit="1"/>
    </xf>
    <xf numFmtId="2" fontId="24" fillId="0" borderId="68" xfId="3" applyNumberFormat="1" applyFont="1" applyBorder="1" applyAlignment="1">
      <alignment horizontal="center" vertical="center" shrinkToFit="1"/>
    </xf>
    <xf numFmtId="187" fontId="150" fillId="11" borderId="28" xfId="4" applyNumberFormat="1" applyFont="1" applyFill="1" applyBorder="1" applyAlignment="1">
      <alignment horizontal="center" shrinkToFit="1"/>
    </xf>
    <xf numFmtId="2" fontId="24" fillId="0" borderId="14" xfId="3" applyNumberFormat="1" applyFont="1" applyBorder="1" applyAlignment="1">
      <alignment horizontal="center" vertical="center" shrinkToFit="1"/>
    </xf>
    <xf numFmtId="2" fontId="24" fillId="0" borderId="28" xfId="3" applyNumberFormat="1" applyFont="1" applyBorder="1" applyAlignment="1">
      <alignment horizontal="center" vertical="center" shrinkToFit="1"/>
    </xf>
    <xf numFmtId="2" fontId="68" fillId="0" borderId="16" xfId="3" applyNumberFormat="1" applyFont="1" applyBorder="1" applyAlignment="1">
      <alignment horizontal="center" vertical="center" shrinkToFit="1"/>
    </xf>
    <xf numFmtId="2" fontId="24" fillId="0" borderId="16" xfId="3" applyNumberFormat="1" applyFont="1" applyBorder="1" applyAlignment="1">
      <alignment horizontal="center" vertical="center" shrinkToFit="1"/>
    </xf>
    <xf numFmtId="2" fontId="24" fillId="0" borderId="62" xfId="3" applyNumberFormat="1" applyFont="1" applyBorder="1" applyAlignment="1">
      <alignment horizontal="center" vertical="center" shrinkToFit="1"/>
    </xf>
    <xf numFmtId="2" fontId="68" fillId="0" borderId="105" xfId="3" applyNumberFormat="1" applyFont="1" applyBorder="1" applyAlignment="1">
      <alignment horizontal="center" vertical="center" shrinkToFit="1"/>
    </xf>
    <xf numFmtId="2" fontId="24" fillId="0" borderId="105" xfId="3" applyNumberFormat="1" applyFont="1" applyBorder="1" applyAlignment="1">
      <alignment horizontal="center" vertical="center" shrinkToFit="1"/>
    </xf>
    <xf numFmtId="2" fontId="24" fillId="0" borderId="269" xfId="3" applyNumberFormat="1" applyFont="1" applyBorder="1" applyAlignment="1">
      <alignment horizontal="center" vertical="center" shrinkToFit="1"/>
    </xf>
    <xf numFmtId="2" fontId="24" fillId="0" borderId="270" xfId="3" applyNumberFormat="1" applyFont="1" applyBorder="1" applyAlignment="1">
      <alignment horizontal="center" vertical="center" shrinkToFit="1"/>
    </xf>
    <xf numFmtId="2" fontId="68" fillId="0" borderId="188" xfId="3" applyNumberFormat="1" applyFont="1" applyBorder="1" applyAlignment="1">
      <alignment horizontal="center" vertical="center" shrinkToFit="1"/>
    </xf>
    <xf numFmtId="2" fontId="68" fillId="0" borderId="189" xfId="3" applyNumberFormat="1" applyFont="1" applyBorder="1" applyAlignment="1">
      <alignment horizontal="center" vertical="center" shrinkToFit="1"/>
    </xf>
    <xf numFmtId="2" fontId="68" fillId="0" borderId="190" xfId="3" applyNumberFormat="1" applyFont="1" applyBorder="1" applyAlignment="1">
      <alignment horizontal="center" vertical="center" shrinkToFit="1"/>
    </xf>
    <xf numFmtId="2" fontId="24" fillId="0" borderId="188" xfId="3" applyNumberFormat="1" applyFont="1" applyBorder="1" applyAlignment="1">
      <alignment horizontal="center" vertical="center" shrinkToFit="1"/>
    </xf>
    <xf numFmtId="2" fontId="24" fillId="0" borderId="189" xfId="3" applyNumberFormat="1" applyFont="1" applyBorder="1" applyAlignment="1">
      <alignment horizontal="center" vertical="center" shrinkToFit="1"/>
    </xf>
    <xf numFmtId="2" fontId="68" fillId="11" borderId="71" xfId="3" applyNumberFormat="1" applyFont="1" applyFill="1" applyBorder="1" applyAlignment="1">
      <alignment horizontal="center" vertical="center" shrinkToFit="1"/>
    </xf>
    <xf numFmtId="2" fontId="68" fillId="11" borderId="72" xfId="3" applyNumberFormat="1" applyFont="1" applyFill="1" applyBorder="1" applyAlignment="1">
      <alignment horizontal="center" vertical="center" shrinkToFit="1"/>
    </xf>
    <xf numFmtId="2" fontId="68" fillId="11" borderId="133" xfId="3" applyNumberFormat="1" applyFont="1" applyFill="1" applyBorder="1" applyAlignment="1">
      <alignment horizontal="center" vertical="center" shrinkToFit="1"/>
    </xf>
    <xf numFmtId="2" fontId="68" fillId="0" borderId="63" xfId="3" applyNumberFormat="1" applyFont="1" applyBorder="1" applyAlignment="1">
      <alignment horizontal="center" vertical="center" shrinkToFit="1"/>
    </xf>
    <xf numFmtId="2" fontId="68" fillId="0" borderId="2" xfId="3" applyNumberFormat="1" applyFont="1" applyBorder="1" applyAlignment="1">
      <alignment horizontal="center" vertical="center" shrinkToFit="1"/>
    </xf>
    <xf numFmtId="2" fontId="24" fillId="0" borderId="23" xfId="3" applyNumberFormat="1" applyFont="1" applyBorder="1" applyAlignment="1">
      <alignment horizontal="center" vertical="center" shrinkToFit="1"/>
    </xf>
    <xf numFmtId="2" fontId="24" fillId="0" borderId="30" xfId="3" applyNumberFormat="1" applyFont="1" applyBorder="1" applyAlignment="1">
      <alignment horizontal="center" vertical="center" shrinkToFit="1"/>
    </xf>
    <xf numFmtId="2" fontId="68" fillId="0" borderId="61" xfId="3" applyNumberFormat="1" applyFont="1" applyBorder="1" applyAlignment="1">
      <alignment horizontal="center" vertical="center" shrinkToFit="1"/>
    </xf>
    <xf numFmtId="2" fontId="68" fillId="0" borderId="50" xfId="3" applyNumberFormat="1" applyFont="1" applyBorder="1" applyAlignment="1">
      <alignment horizontal="center" vertical="center" shrinkToFit="1"/>
    </xf>
    <xf numFmtId="2" fontId="68" fillId="0" borderId="69" xfId="3" applyNumberFormat="1" applyFont="1" applyBorder="1" applyAlignment="1">
      <alignment horizontal="center" vertical="center" shrinkToFit="1"/>
    </xf>
    <xf numFmtId="2" fontId="68" fillId="0" borderId="60" xfId="3" applyNumberFormat="1" applyFont="1" applyBorder="1" applyAlignment="1">
      <alignment horizontal="center" vertical="center" shrinkToFit="1"/>
    </xf>
    <xf numFmtId="2" fontId="24" fillId="0" borderId="271" xfId="3" applyNumberFormat="1" applyFont="1" applyBorder="1" applyAlignment="1">
      <alignment horizontal="center" vertical="center" shrinkToFit="1"/>
    </xf>
    <xf numFmtId="2" fontId="24" fillId="0" borderId="272" xfId="3" applyNumberFormat="1" applyFont="1" applyBorder="1" applyAlignment="1">
      <alignment horizontal="center" vertical="center" shrinkToFit="1"/>
    </xf>
    <xf numFmtId="2" fontId="68" fillId="0" borderId="71" xfId="3" applyNumberFormat="1" applyFont="1" applyBorder="1" applyAlignment="1">
      <alignment horizontal="center" vertical="center" shrinkToFit="1"/>
    </xf>
    <xf numFmtId="2" fontId="68" fillId="0" borderId="133" xfId="3" applyNumberFormat="1" applyFont="1" applyBorder="1" applyAlignment="1">
      <alignment horizontal="center" vertical="center" shrinkToFit="1"/>
    </xf>
    <xf numFmtId="187" fontId="68" fillId="0" borderId="131" xfId="3" applyNumberFormat="1" applyFont="1" applyBorder="1" applyAlignment="1">
      <alignment vertical="center" shrinkToFit="1"/>
    </xf>
    <xf numFmtId="187" fontId="68" fillId="0" borderId="105" xfId="3" applyNumberFormat="1" applyFont="1" applyBorder="1" applyAlignment="1">
      <alignment vertical="center" shrinkToFit="1"/>
    </xf>
    <xf numFmtId="187" fontId="68" fillId="0" borderId="106" xfId="3" applyNumberFormat="1" applyFont="1" applyBorder="1" applyAlignment="1">
      <alignment vertical="center" shrinkToFit="1"/>
    </xf>
    <xf numFmtId="186" fontId="24" fillId="11" borderId="4" xfId="3" applyNumberFormat="1" applyFont="1" applyFill="1" applyBorder="1" applyAlignment="1">
      <alignment horizontal="right" vertical="center" shrinkToFit="1"/>
    </xf>
    <xf numFmtId="186" fontId="24" fillId="11" borderId="3" xfId="3" applyNumberFormat="1" applyFont="1" applyFill="1" applyBorder="1" applyAlignment="1">
      <alignment horizontal="right" vertical="center" shrinkToFit="1"/>
    </xf>
    <xf numFmtId="186" fontId="24" fillId="11" borderId="13" xfId="3" applyNumberFormat="1" applyFont="1" applyFill="1" applyBorder="1" applyAlignment="1">
      <alignment horizontal="right" vertical="center" shrinkToFit="1"/>
    </xf>
    <xf numFmtId="186" fontId="24" fillId="0" borderId="4" xfId="3" applyNumberFormat="1" applyFont="1" applyBorder="1" applyAlignment="1">
      <alignment horizontal="right" vertical="center" shrinkToFit="1"/>
    </xf>
    <xf numFmtId="186" fontId="24" fillId="0" borderId="3" xfId="3" applyNumberFormat="1" applyFont="1" applyBorder="1" applyAlignment="1">
      <alignment horizontal="right" vertical="center" shrinkToFit="1"/>
    </xf>
    <xf numFmtId="186" fontId="24" fillId="0" borderId="13" xfId="3" applyNumberFormat="1" applyFont="1" applyBorder="1" applyAlignment="1">
      <alignment horizontal="right" vertical="center" shrinkToFit="1"/>
    </xf>
    <xf numFmtId="2" fontId="68" fillId="11" borderId="65" xfId="3" applyNumberFormat="1" applyFont="1" applyFill="1" applyBorder="1" applyAlignment="1">
      <alignment horizontal="left" vertical="center" indent="2"/>
    </xf>
    <xf numFmtId="2" fontId="68" fillId="11" borderId="54" xfId="3" applyNumberFormat="1" applyFont="1" applyFill="1" applyBorder="1" applyAlignment="1">
      <alignment horizontal="left" vertical="center" indent="2"/>
    </xf>
    <xf numFmtId="2" fontId="68" fillId="11" borderId="109" xfId="3" applyNumberFormat="1" applyFont="1" applyFill="1" applyBorder="1" applyAlignment="1">
      <alignment horizontal="left" vertical="center" indent="2"/>
    </xf>
    <xf numFmtId="187" fontId="64" fillId="0" borderId="131" xfId="3" applyNumberFormat="1" applyFont="1" applyBorder="1" applyAlignment="1">
      <alignment vertical="center" shrinkToFit="1"/>
    </xf>
    <xf numFmtId="187" fontId="64" fillId="0" borderId="73" xfId="3" applyNumberFormat="1" applyFont="1" applyBorder="1" applyAlignment="1">
      <alignment vertical="center" shrinkToFit="1"/>
    </xf>
    <xf numFmtId="187" fontId="64" fillId="0" borderId="133" xfId="3" applyNumberFormat="1" applyFont="1" applyBorder="1" applyAlignment="1">
      <alignment vertical="center" shrinkToFit="1"/>
    </xf>
    <xf numFmtId="0" fontId="24" fillId="0" borderId="20" xfId="3" applyFont="1" applyBorder="1" applyAlignment="1">
      <alignment horizontal="center" vertical="center" shrinkToFit="1"/>
    </xf>
    <xf numFmtId="0" fontId="24" fillId="0" borderId="70" xfId="3" applyFont="1" applyBorder="1" applyAlignment="1">
      <alignment horizontal="center" vertical="center" shrinkToFit="1"/>
    </xf>
    <xf numFmtId="199" fontId="125" fillId="11" borderId="1" xfId="19" applyNumberFormat="1" applyFont="1" applyFill="1" applyBorder="1" applyAlignment="1" applyProtection="1">
      <alignment horizontal="right" vertical="center" shrinkToFit="1"/>
      <protection locked="0"/>
    </xf>
    <xf numFmtId="199" fontId="125" fillId="11" borderId="256" xfId="19" applyNumberFormat="1" applyFont="1" applyFill="1" applyBorder="1" applyAlignment="1" applyProtection="1">
      <alignment horizontal="right" vertical="center" shrinkToFit="1"/>
      <protection locked="0"/>
    </xf>
    <xf numFmtId="199" fontId="125" fillId="11" borderId="257" xfId="19" applyNumberFormat="1" applyFont="1" applyFill="1" applyBorder="1" applyAlignment="1" applyProtection="1">
      <alignment horizontal="right" vertical="center" shrinkToFit="1"/>
      <protection locked="0"/>
    </xf>
    <xf numFmtId="199" fontId="125" fillId="11" borderId="258" xfId="19" applyNumberFormat="1" applyFont="1" applyFill="1" applyBorder="1" applyAlignment="1" applyProtection="1">
      <alignment horizontal="right" vertical="center" shrinkToFit="1"/>
      <protection locked="0"/>
    </xf>
    <xf numFmtId="199" fontId="125" fillId="11" borderId="4" xfId="19" applyNumberFormat="1" applyFont="1" applyFill="1" applyBorder="1" applyAlignment="1" applyProtection="1">
      <alignment horizontal="right" vertical="center" shrinkToFit="1"/>
      <protection locked="0"/>
    </xf>
    <xf numFmtId="199" fontId="125" fillId="11" borderId="3" xfId="19" applyNumberFormat="1" applyFont="1" applyFill="1" applyBorder="1" applyAlignment="1" applyProtection="1">
      <alignment horizontal="right" vertical="center" shrinkToFit="1"/>
      <protection locked="0"/>
    </xf>
    <xf numFmtId="199" fontId="125" fillId="11" borderId="26" xfId="19" applyNumberFormat="1" applyFont="1" applyFill="1" applyBorder="1" applyAlignment="1" applyProtection="1">
      <alignment horizontal="right" vertical="center" shrinkToFit="1"/>
      <protection locked="0"/>
    </xf>
    <xf numFmtId="199" fontId="125" fillId="11" borderId="49" xfId="19" applyNumberFormat="1" applyFont="1" applyFill="1" applyBorder="1" applyAlignment="1" applyProtection="1">
      <alignment horizontal="right" vertical="center" shrinkToFit="1"/>
      <protection locked="0"/>
    </xf>
    <xf numFmtId="199" fontId="125" fillId="0" borderId="3" xfId="19" applyNumberFormat="1" applyFont="1" applyBorder="1" applyAlignment="1">
      <alignment horizontal="right" vertical="center" shrinkToFit="1"/>
    </xf>
    <xf numFmtId="199" fontId="125" fillId="0" borderId="1" xfId="19" applyNumberFormat="1" applyFont="1" applyBorder="1" applyAlignment="1">
      <alignment horizontal="right" vertical="center" shrinkToFit="1"/>
    </xf>
    <xf numFmtId="199" fontId="125" fillId="0" borderId="213" xfId="19" applyNumberFormat="1" applyFont="1" applyBorder="1" applyAlignment="1">
      <alignment horizontal="right" vertical="center" shrinkToFit="1"/>
    </xf>
    <xf numFmtId="199" fontId="125" fillId="0" borderId="212" xfId="19" applyNumberFormat="1" applyFont="1" applyBorder="1" applyAlignment="1">
      <alignment horizontal="right" vertical="center" shrinkToFit="1"/>
    </xf>
    <xf numFmtId="199" fontId="125" fillId="0" borderId="211" xfId="19" applyNumberFormat="1" applyFont="1" applyBorder="1" applyAlignment="1">
      <alignment horizontal="right" vertical="center" shrinkToFit="1"/>
    </xf>
    <xf numFmtId="199" fontId="125" fillId="0" borderId="2" xfId="19" applyNumberFormat="1" applyFont="1" applyBorder="1" applyAlignment="1">
      <alignment horizontal="right" vertical="center" shrinkToFit="1"/>
    </xf>
    <xf numFmtId="199" fontId="125" fillId="0" borderId="68" xfId="19" applyNumberFormat="1" applyFont="1" applyBorder="1" applyAlignment="1">
      <alignment horizontal="right" vertical="center" shrinkToFit="1"/>
    </xf>
    <xf numFmtId="199" fontId="125" fillId="0" borderId="49" xfId="19" applyNumberFormat="1" applyFont="1" applyBorder="1" applyAlignment="1">
      <alignment horizontal="right" vertical="center" shrinkToFit="1"/>
    </xf>
    <xf numFmtId="199" fontId="125" fillId="0" borderId="0" xfId="19" applyNumberFormat="1" applyFont="1" applyAlignment="1">
      <alignment horizontal="right" vertical="center" shrinkToFit="1"/>
    </xf>
    <xf numFmtId="199" fontId="125" fillId="0" borderId="113" xfId="19" applyNumberFormat="1" applyFont="1" applyBorder="1" applyAlignment="1">
      <alignment horizontal="right" vertical="center" shrinkToFit="1"/>
    </xf>
    <xf numFmtId="199" fontId="125" fillId="0" borderId="114" xfId="19" applyNumberFormat="1" applyFont="1" applyBorder="1" applyAlignment="1">
      <alignment horizontal="right" vertical="center" shrinkToFit="1"/>
    </xf>
    <xf numFmtId="199" fontId="125" fillId="0" borderId="115" xfId="19" applyNumberFormat="1" applyFont="1" applyBorder="1" applyAlignment="1">
      <alignment horizontal="right" vertical="center" shrinkToFit="1"/>
    </xf>
    <xf numFmtId="199" fontId="125" fillId="0" borderId="29" xfId="19" applyNumberFormat="1" applyFont="1" applyBorder="1" applyAlignment="1">
      <alignment horizontal="right" vertical="center" shrinkToFit="1"/>
    </xf>
    <xf numFmtId="199" fontId="125" fillId="0" borderId="52" xfId="19" applyNumberFormat="1" applyFont="1" applyBorder="1" applyAlignment="1">
      <alignment horizontal="right" vertical="center" shrinkToFit="1"/>
    </xf>
    <xf numFmtId="199" fontId="125" fillId="0" borderId="104" xfId="19" applyNumberFormat="1" applyFont="1" applyBorder="1" applyAlignment="1">
      <alignment horizontal="right" vertical="center" shrinkToFit="1"/>
    </xf>
    <xf numFmtId="199" fontId="125" fillId="0" borderId="57" xfId="19" applyNumberFormat="1" applyFont="1" applyBorder="1" applyAlignment="1">
      <alignment horizontal="right" vertical="center" shrinkToFit="1"/>
    </xf>
    <xf numFmtId="199" fontId="125" fillId="0" borderId="73" xfId="19" applyNumberFormat="1" applyFont="1" applyBorder="1" applyAlignment="1">
      <alignment horizontal="center" vertical="center" shrinkToFit="1"/>
    </xf>
    <xf numFmtId="199" fontId="125" fillId="0" borderId="105" xfId="19" applyNumberFormat="1" applyFont="1" applyBorder="1" applyAlignment="1">
      <alignment horizontal="center" vertical="center" shrinkToFit="1"/>
    </xf>
    <xf numFmtId="199" fontId="125" fillId="0" borderId="106" xfId="19" applyNumberFormat="1" applyFont="1" applyBorder="1" applyAlignment="1">
      <alignment horizontal="center" vertical="center" shrinkToFit="1"/>
    </xf>
  </cellXfs>
  <cellStyles count="22">
    <cellStyle name="ハイパーリンク" xfId="15" builtinId="8"/>
    <cellStyle name="桁区切り 2" xfId="10" xr:uid="{00000000-0005-0000-0000-000001000000}"/>
    <cellStyle name="桁区切り 2 2" xfId="20" xr:uid="{DA67DF38-57BD-40DE-AB2D-AA2070837FC3}"/>
    <cellStyle name="桁区切り 3" xfId="17" xr:uid="{B7DB9B85-DF4F-4CFB-A834-C7DCE3B2C26A}"/>
    <cellStyle name="標準" xfId="0" builtinId="0"/>
    <cellStyle name="標準 2" xfId="2" xr:uid="{00000000-0005-0000-0000-000003000000}"/>
    <cellStyle name="標準 2 2" xfId="13" xr:uid="{00000000-0005-0000-0000-000004000000}"/>
    <cellStyle name="標準 2 2 2" xfId="18" xr:uid="{F89CA1BF-0604-4A85-A068-1913422B46A1}"/>
    <cellStyle name="標準 2 3" xfId="14" xr:uid="{00000000-0005-0000-0000-000005000000}"/>
    <cellStyle name="標準 2 4" xfId="21" xr:uid="{F9913D9F-66BB-4516-848A-930126A7E51A}"/>
    <cellStyle name="標準 3" xfId="1" xr:uid="{00000000-0005-0000-0000-000006000000}"/>
    <cellStyle name="標準 3 2" xfId="11" xr:uid="{00000000-0005-0000-0000-000007000000}"/>
    <cellStyle name="標準 3 3" xfId="16" xr:uid="{EA60F3DA-A779-4287-9D92-13B7EF9CF5A1}"/>
    <cellStyle name="標準 4" xfId="4" xr:uid="{00000000-0005-0000-0000-000008000000}"/>
    <cellStyle name="標準 4 2" xfId="19" xr:uid="{C28758E4-2113-4BCE-BED3-7D33DE1555AB}"/>
    <cellStyle name="標準 5" xfId="6" xr:uid="{00000000-0005-0000-0000-000009000000}"/>
    <cellStyle name="標準_③-２加算様式（就労）" xfId="3" xr:uid="{00000000-0005-0000-0000-00000A000000}"/>
    <cellStyle name="標準_指定申請書改定案" xfId="9" xr:uid="{00000000-0005-0000-0000-00000C000000}"/>
    <cellStyle name="標準_総括表を変更しました（６／２３）" xfId="5" xr:uid="{00000000-0005-0000-0000-00000D000000}"/>
    <cellStyle name="標準_総括表を変更しました（６／２３） 3" xfId="12" xr:uid="{00000000-0005-0000-0000-00000E000000}"/>
    <cellStyle name="標準_特定事業所加算届出様式" xfId="8" xr:uid="{00000000-0005-0000-0000-00000F000000}"/>
    <cellStyle name="標準_報酬コード表" xfId="7" xr:uid="{00000000-0005-0000-0000-000010000000}"/>
  </cellStyles>
  <dxfs count="189">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2095500</xdr:rowOff>
    </xdr:from>
    <xdr:to>
      <xdr:col>1</xdr:col>
      <xdr:colOff>1181100</xdr:colOff>
      <xdr:row>4</xdr:row>
      <xdr:rowOff>2295525</xdr:rowOff>
    </xdr:to>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457200" y="2705100"/>
          <a:ext cx="1171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1</xdr:col>
      <xdr:colOff>0</xdr:colOff>
      <xdr:row>34</xdr:row>
      <xdr:rowOff>9525</xdr:rowOff>
    </xdr:from>
    <xdr:to>
      <xdr:col>2</xdr:col>
      <xdr:colOff>0</xdr:colOff>
      <xdr:row>36</xdr:row>
      <xdr:rowOff>142875</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447675" y="8515350"/>
          <a:ext cx="2495550" cy="1828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35</xdr:row>
      <xdr:rowOff>2095500</xdr:rowOff>
    </xdr:from>
    <xdr:to>
      <xdr:col>1</xdr:col>
      <xdr:colOff>1181100</xdr:colOff>
      <xdr:row>35</xdr:row>
      <xdr:rowOff>2295525</xdr:rowOff>
    </xdr:to>
    <xdr:sp macro="" textlink="">
      <xdr:nvSpPr>
        <xdr:cNvPr id="5" name="Text Box 4">
          <a:extLst>
            <a:ext uri="{FF2B5EF4-FFF2-40B4-BE49-F238E27FC236}">
              <a16:creationId xmlns:a16="http://schemas.microsoft.com/office/drawing/2014/main" id="{00000000-0008-0000-0000-000005000000}"/>
            </a:ext>
          </a:extLst>
        </xdr:cNvPr>
        <xdr:cNvSpPr txBox="1">
          <a:spLocks noChangeArrowheads="1"/>
        </xdr:cNvSpPr>
      </xdr:nvSpPr>
      <xdr:spPr bwMode="auto">
        <a:xfrm>
          <a:off x="457200" y="10201275"/>
          <a:ext cx="1171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1</xdr:col>
      <xdr:colOff>0</xdr:colOff>
      <xdr:row>4</xdr:row>
      <xdr:rowOff>0</xdr:rowOff>
    </xdr:from>
    <xdr:to>
      <xdr:col>2</xdr:col>
      <xdr:colOff>0</xdr:colOff>
      <xdr:row>5</xdr:row>
      <xdr:rowOff>0</xdr:rowOff>
    </xdr:to>
    <xdr:sp macro="" textlink="">
      <xdr:nvSpPr>
        <xdr:cNvPr id="9" name="Line 1">
          <a:extLst>
            <a:ext uri="{FF2B5EF4-FFF2-40B4-BE49-F238E27FC236}">
              <a16:creationId xmlns:a16="http://schemas.microsoft.com/office/drawing/2014/main" id="{00000000-0008-0000-0000-000009000000}"/>
            </a:ext>
          </a:extLst>
        </xdr:cNvPr>
        <xdr:cNvSpPr>
          <a:spLocks noChangeShapeType="1"/>
        </xdr:cNvSpPr>
      </xdr:nvSpPr>
      <xdr:spPr bwMode="auto">
        <a:xfrm>
          <a:off x="323850" y="361950"/>
          <a:ext cx="2343150" cy="1438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1824404</xdr:colOff>
      <xdr:row>4</xdr:row>
      <xdr:rowOff>366346</xdr:rowOff>
    </xdr:from>
    <xdr:to>
      <xdr:col>2</xdr:col>
      <xdr:colOff>36635</xdr:colOff>
      <xdr:row>4</xdr:row>
      <xdr:rowOff>908538</xdr:rowOff>
    </xdr:to>
    <xdr:sp macro="" textlink="">
      <xdr:nvSpPr>
        <xdr:cNvPr id="10" name="右矢印 9">
          <a:extLst>
            <a:ext uri="{FF2B5EF4-FFF2-40B4-BE49-F238E27FC236}">
              <a16:creationId xmlns:a16="http://schemas.microsoft.com/office/drawing/2014/main" id="{00000000-0008-0000-0000-00000A000000}"/>
            </a:ext>
          </a:extLst>
        </xdr:cNvPr>
        <xdr:cNvSpPr/>
      </xdr:nvSpPr>
      <xdr:spPr bwMode="auto">
        <a:xfrm>
          <a:off x="2148254" y="728296"/>
          <a:ext cx="555381"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363DD980-5141-471E-B628-BF2779DD42E8}"/>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772167AE-71AB-49DC-8A6A-6B4B32BD47D8}"/>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DD2DCE0B-C030-48B5-91C8-9CED30BF2FC3}"/>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1FC81E3-64B9-4C30-BEBD-27BE3435E2F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2AE7064-BF86-4730-B22E-BFF1D320E53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2FB3360-60E1-46F4-9C54-8C0FEAA775F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9EBD4C93-0DF4-4ADF-8B6F-A05DAE5A6082}"/>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99A33CC7-EA7B-42C9-8999-24A162568425}"/>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148FC1-99B4-4E01-8C74-D6E5C69C0353}"/>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11" name="矢印: 上向き折線 10">
          <a:extLst>
            <a:ext uri="{FF2B5EF4-FFF2-40B4-BE49-F238E27FC236}">
              <a16:creationId xmlns:a16="http://schemas.microsoft.com/office/drawing/2014/main" id="{77E04AD7-4F27-4F91-A87F-927BEAE720A6}"/>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12" name="正方形/長方形 11">
          <a:extLst>
            <a:ext uri="{FF2B5EF4-FFF2-40B4-BE49-F238E27FC236}">
              <a16:creationId xmlns:a16="http://schemas.microsoft.com/office/drawing/2014/main" id="{18BCF1EE-7245-4D53-8642-47425F75FA78}"/>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36680</xdr:colOff>
      <xdr:row>5</xdr:row>
      <xdr:rowOff>362069</xdr:rowOff>
    </xdr:from>
    <xdr:to>
      <xdr:col>13</xdr:col>
      <xdr:colOff>35496</xdr:colOff>
      <xdr:row>6</xdr:row>
      <xdr:rowOff>328938</xdr:rowOff>
    </xdr:to>
    <xdr:sp macro="" textlink="">
      <xdr:nvSpPr>
        <xdr:cNvPr id="13" name="楕円 12">
          <a:extLst>
            <a:ext uri="{FF2B5EF4-FFF2-40B4-BE49-F238E27FC236}">
              <a16:creationId xmlns:a16="http://schemas.microsoft.com/office/drawing/2014/main" id="{099FDF9A-8306-422F-AEE2-2FBE1F6E0409}"/>
            </a:ext>
          </a:extLst>
        </xdr:cNvPr>
        <xdr:cNvSpPr/>
      </xdr:nvSpPr>
      <xdr:spPr>
        <a:xfrm>
          <a:off x="8650001" y="1586712"/>
          <a:ext cx="679174" cy="34786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4494</xdr:colOff>
      <xdr:row>7</xdr:row>
      <xdr:rowOff>161868</xdr:rowOff>
    </xdr:from>
    <xdr:to>
      <xdr:col>14</xdr:col>
      <xdr:colOff>493406</xdr:colOff>
      <xdr:row>8</xdr:row>
      <xdr:rowOff>42598</xdr:rowOff>
    </xdr:to>
    <xdr:sp macro="" textlink="">
      <xdr:nvSpPr>
        <xdr:cNvPr id="14" name="楕円 13">
          <a:extLst>
            <a:ext uri="{FF2B5EF4-FFF2-40B4-BE49-F238E27FC236}">
              <a16:creationId xmlns:a16="http://schemas.microsoft.com/office/drawing/2014/main" id="{F2B23EEB-2AE5-4216-B7BE-D9C880F649FC}"/>
            </a:ext>
          </a:extLst>
        </xdr:cNvPr>
        <xdr:cNvSpPr/>
      </xdr:nvSpPr>
      <xdr:spPr>
        <a:xfrm>
          <a:off x="8617815" y="2148511"/>
          <a:ext cx="1849627" cy="26173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111579</xdr:colOff>
      <xdr:row>11</xdr:row>
      <xdr:rowOff>226943</xdr:rowOff>
    </xdr:from>
    <xdr:to>
      <xdr:col>13</xdr:col>
      <xdr:colOff>10649</xdr:colOff>
      <xdr:row>12</xdr:row>
      <xdr:rowOff>271552</xdr:rowOff>
    </xdr:to>
    <xdr:sp macro="" textlink="">
      <xdr:nvSpPr>
        <xdr:cNvPr id="15" name="楕円 14">
          <a:extLst>
            <a:ext uri="{FF2B5EF4-FFF2-40B4-BE49-F238E27FC236}">
              <a16:creationId xmlns:a16="http://schemas.microsoft.com/office/drawing/2014/main" id="{9D613FAC-9900-4E2F-8694-2634DFD1DCF5}"/>
            </a:ext>
          </a:extLst>
        </xdr:cNvPr>
        <xdr:cNvSpPr/>
      </xdr:nvSpPr>
      <xdr:spPr>
        <a:xfrm>
          <a:off x="8724900" y="3628729"/>
          <a:ext cx="579428" cy="3031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612320</xdr:colOff>
      <xdr:row>1</xdr:row>
      <xdr:rowOff>231321</xdr:rowOff>
    </xdr:from>
    <xdr:to>
      <xdr:col>20</xdr:col>
      <xdr:colOff>405492</xdr:colOff>
      <xdr:row>10</xdr:row>
      <xdr:rowOff>304421</xdr:rowOff>
    </xdr:to>
    <xdr:grpSp>
      <xdr:nvGrpSpPr>
        <xdr:cNvPr id="19" name="グループ化 18">
          <a:extLst>
            <a:ext uri="{FF2B5EF4-FFF2-40B4-BE49-F238E27FC236}">
              <a16:creationId xmlns:a16="http://schemas.microsoft.com/office/drawing/2014/main" id="{2F8961AD-07AE-413B-B1F8-265EA512373C}"/>
            </a:ext>
          </a:extLst>
        </xdr:cNvPr>
        <xdr:cNvGrpSpPr/>
      </xdr:nvGrpSpPr>
      <xdr:grpSpPr>
        <a:xfrm>
          <a:off x="9908720" y="478971"/>
          <a:ext cx="4593772" cy="2825825"/>
          <a:chOff x="8558893" y="285750"/>
          <a:chExt cx="4555672" cy="2821742"/>
        </a:xfrm>
      </xdr:grpSpPr>
      <xdr:pic>
        <xdr:nvPicPr>
          <xdr:cNvPr id="16" name="図 15">
            <a:extLst>
              <a:ext uri="{FF2B5EF4-FFF2-40B4-BE49-F238E27FC236}">
                <a16:creationId xmlns:a16="http://schemas.microsoft.com/office/drawing/2014/main" id="{1916B575-77C2-4CCC-B647-57149039C068}"/>
              </a:ext>
            </a:extLst>
          </xdr:cNvPr>
          <xdr:cNvPicPr>
            <a:picLocks noChangeAspect="1"/>
          </xdr:cNvPicPr>
        </xdr:nvPicPr>
        <xdr:blipFill>
          <a:blip xmlns:r="http://schemas.openxmlformats.org/officeDocument/2006/relationships" r:embed="rId1"/>
          <a:stretch>
            <a:fillRect/>
          </a:stretch>
        </xdr:blipFill>
        <xdr:spPr>
          <a:xfrm>
            <a:off x="8558893" y="530680"/>
            <a:ext cx="4555672" cy="2576812"/>
          </a:xfrm>
          <a:prstGeom prst="rect">
            <a:avLst/>
          </a:prstGeom>
        </xdr:spPr>
      </xdr:pic>
      <xdr:sp macro="" textlink="">
        <xdr:nvSpPr>
          <xdr:cNvPr id="17" name="テキスト ボックス 16">
            <a:extLst>
              <a:ext uri="{FF2B5EF4-FFF2-40B4-BE49-F238E27FC236}">
                <a16:creationId xmlns:a16="http://schemas.microsoft.com/office/drawing/2014/main" id="{8B793815-94BF-4E7F-9DD6-9FD82A99A668}"/>
              </a:ext>
            </a:extLst>
          </xdr:cNvPr>
          <xdr:cNvSpPr txBox="1"/>
        </xdr:nvSpPr>
        <xdr:spPr>
          <a:xfrm>
            <a:off x="8586107" y="285750"/>
            <a:ext cx="16563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インターフェースより抜粋</a:t>
            </a:r>
          </a:p>
        </xdr:txBody>
      </xdr:sp>
    </xdr:grpSp>
    <xdr:clientData/>
  </xdr:twoCellAnchor>
  <xdr:twoCellAnchor>
    <xdr:from>
      <xdr:col>12</xdr:col>
      <xdr:colOff>174097</xdr:colOff>
      <xdr:row>8</xdr:row>
      <xdr:rowOff>258762</xdr:rowOff>
    </xdr:from>
    <xdr:to>
      <xdr:col>12</xdr:col>
      <xdr:colOff>467805</xdr:colOff>
      <xdr:row>9</xdr:row>
      <xdr:rowOff>137950</xdr:rowOff>
    </xdr:to>
    <xdr:sp macro="" textlink="">
      <xdr:nvSpPr>
        <xdr:cNvPr id="18" name="楕円 17">
          <a:extLst>
            <a:ext uri="{FF2B5EF4-FFF2-40B4-BE49-F238E27FC236}">
              <a16:creationId xmlns:a16="http://schemas.microsoft.com/office/drawing/2014/main" id="{B1C8C5AD-4F81-4D76-9D5D-754894D0E36F}"/>
            </a:ext>
          </a:extLst>
        </xdr:cNvPr>
        <xdr:cNvSpPr/>
      </xdr:nvSpPr>
      <xdr:spPr>
        <a:xfrm>
          <a:off x="8787418" y="2626405"/>
          <a:ext cx="293708" cy="26018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29CB83FA-D0D0-41B4-BC1D-0AA43B46ED0E}"/>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7CC4E411-B275-46E3-A702-D4F048F6507F}"/>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4</xdr:col>
      <xdr:colOff>91109</xdr:colOff>
      <xdr:row>6</xdr:row>
      <xdr:rowOff>8283</xdr:rowOff>
    </xdr:from>
    <xdr:to>
      <xdr:col>4</xdr:col>
      <xdr:colOff>770283</xdr:colOff>
      <xdr:row>6</xdr:row>
      <xdr:rowOff>356152</xdr:rowOff>
    </xdr:to>
    <xdr:sp macro="" textlink="">
      <xdr:nvSpPr>
        <xdr:cNvPr id="11" name="楕円 10">
          <a:extLst>
            <a:ext uri="{FF2B5EF4-FFF2-40B4-BE49-F238E27FC236}">
              <a16:creationId xmlns:a16="http://schemas.microsoft.com/office/drawing/2014/main" id="{126B2E43-4304-4F16-83A9-770BC73F7FA1}"/>
            </a:ext>
          </a:extLst>
        </xdr:cNvPr>
        <xdr:cNvSpPr/>
      </xdr:nvSpPr>
      <xdr:spPr>
        <a:xfrm>
          <a:off x="2832652" y="1631674"/>
          <a:ext cx="679174" cy="34786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86137</xdr:colOff>
      <xdr:row>7</xdr:row>
      <xdr:rowOff>53011</xdr:rowOff>
    </xdr:from>
    <xdr:to>
      <xdr:col>4</xdr:col>
      <xdr:colOff>1010478</xdr:colOff>
      <xdr:row>7</xdr:row>
      <xdr:rowOff>314741</xdr:rowOff>
    </xdr:to>
    <xdr:sp macro="" textlink="">
      <xdr:nvSpPr>
        <xdr:cNvPr id="12" name="楕円 11">
          <a:extLst>
            <a:ext uri="{FF2B5EF4-FFF2-40B4-BE49-F238E27FC236}">
              <a16:creationId xmlns:a16="http://schemas.microsoft.com/office/drawing/2014/main" id="{EB4E8B2D-653F-4143-8692-A37F61093691}"/>
            </a:ext>
          </a:extLst>
        </xdr:cNvPr>
        <xdr:cNvSpPr/>
      </xdr:nvSpPr>
      <xdr:spPr>
        <a:xfrm>
          <a:off x="1891746" y="2057402"/>
          <a:ext cx="1860275" cy="26173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1104900</xdr:colOff>
      <xdr:row>12</xdr:row>
      <xdr:rowOff>36444</xdr:rowOff>
    </xdr:from>
    <xdr:to>
      <xdr:col>5</xdr:col>
      <xdr:colOff>554935</xdr:colOff>
      <xdr:row>12</xdr:row>
      <xdr:rowOff>339588</xdr:rowOff>
    </xdr:to>
    <xdr:sp macro="" textlink="">
      <xdr:nvSpPr>
        <xdr:cNvPr id="13" name="楕円 12">
          <a:extLst>
            <a:ext uri="{FF2B5EF4-FFF2-40B4-BE49-F238E27FC236}">
              <a16:creationId xmlns:a16="http://schemas.microsoft.com/office/drawing/2014/main" id="{AB84139D-8256-4E24-8512-9F7600B646AE}"/>
            </a:ext>
          </a:extLst>
        </xdr:cNvPr>
        <xdr:cNvSpPr/>
      </xdr:nvSpPr>
      <xdr:spPr>
        <a:xfrm>
          <a:off x="3846443" y="3705640"/>
          <a:ext cx="576470" cy="3031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81643</xdr:colOff>
      <xdr:row>2</xdr:row>
      <xdr:rowOff>40823</xdr:rowOff>
    </xdr:from>
    <xdr:to>
      <xdr:col>19</xdr:col>
      <xdr:colOff>285751</xdr:colOff>
      <xdr:row>10</xdr:row>
      <xdr:rowOff>113921</xdr:rowOff>
    </xdr:to>
    <xdr:pic>
      <xdr:nvPicPr>
        <xdr:cNvPr id="14" name="図 13">
          <a:extLst>
            <a:ext uri="{FF2B5EF4-FFF2-40B4-BE49-F238E27FC236}">
              <a16:creationId xmlns:a16="http://schemas.microsoft.com/office/drawing/2014/main" id="{4FD05127-09F2-439D-9FC8-237E58FFB718}"/>
            </a:ext>
          </a:extLst>
        </xdr:cNvPr>
        <xdr:cNvPicPr>
          <a:picLocks noChangeAspect="1"/>
        </xdr:cNvPicPr>
      </xdr:nvPicPr>
      <xdr:blipFill>
        <a:blip xmlns:r="http://schemas.openxmlformats.org/officeDocument/2006/relationships" r:embed="rId1"/>
        <a:stretch>
          <a:fillRect/>
        </a:stretch>
      </xdr:blipFill>
      <xdr:spPr>
        <a:xfrm>
          <a:off x="8558893" y="530680"/>
          <a:ext cx="5102679" cy="2576812"/>
        </a:xfrm>
        <a:prstGeom prst="rect">
          <a:avLst/>
        </a:prstGeom>
      </xdr:spPr>
    </xdr:pic>
    <xdr:clientData/>
  </xdr:twoCellAnchor>
  <xdr:oneCellAnchor>
    <xdr:from>
      <xdr:col>11</xdr:col>
      <xdr:colOff>108857</xdr:colOff>
      <xdr:row>1</xdr:row>
      <xdr:rowOff>40821</xdr:rowOff>
    </xdr:from>
    <xdr:ext cx="1656351" cy="275717"/>
    <xdr:sp macro="" textlink="">
      <xdr:nvSpPr>
        <xdr:cNvPr id="15" name="テキスト ボックス 14">
          <a:extLst>
            <a:ext uri="{FF2B5EF4-FFF2-40B4-BE49-F238E27FC236}">
              <a16:creationId xmlns:a16="http://schemas.microsoft.com/office/drawing/2014/main" id="{0179D1B6-4D06-4EF5-88BD-264C01A2DD9B}"/>
            </a:ext>
          </a:extLst>
        </xdr:cNvPr>
        <xdr:cNvSpPr txBox="1"/>
      </xdr:nvSpPr>
      <xdr:spPr>
        <a:xfrm>
          <a:off x="8586107" y="285750"/>
          <a:ext cx="16563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インターフェースより抜粋</a:t>
          </a:r>
        </a:p>
      </xdr:txBody>
    </xdr:sp>
    <xdr:clientData/>
  </xdr:oneCellAnchor>
  <xdr:twoCellAnchor>
    <xdr:from>
      <xdr:col>4</xdr:col>
      <xdr:colOff>881668</xdr:colOff>
      <xdr:row>8</xdr:row>
      <xdr:rowOff>68262</xdr:rowOff>
    </xdr:from>
    <xdr:to>
      <xdr:col>5</xdr:col>
      <xdr:colOff>45983</xdr:colOff>
      <xdr:row>8</xdr:row>
      <xdr:rowOff>328450</xdr:rowOff>
    </xdr:to>
    <xdr:sp macro="" textlink="">
      <xdr:nvSpPr>
        <xdr:cNvPr id="16" name="楕円 15">
          <a:extLst>
            <a:ext uri="{FF2B5EF4-FFF2-40B4-BE49-F238E27FC236}">
              <a16:creationId xmlns:a16="http://schemas.microsoft.com/office/drawing/2014/main" id="{35CFEC2E-9D61-4A8D-85E5-A53A7BC955C1}"/>
            </a:ext>
          </a:extLst>
        </xdr:cNvPr>
        <xdr:cNvSpPr/>
      </xdr:nvSpPr>
      <xdr:spPr>
        <a:xfrm>
          <a:off x="3620927" y="2459365"/>
          <a:ext cx="287608" cy="26018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73BE13DB-BADF-4762-87D0-1211EAF39371}"/>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841DE3B-C7B7-4C75-94D9-EBF891E6B2A1}"/>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B6622EE-AEC5-4489-9FC1-0B74745BE245}"/>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571E6DD-2870-49D5-B4F1-DBF942305F9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E59BE35-2A77-4C3C-A366-EB8C5C15928E}"/>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A0993324-93CA-4051-B342-412A2B934984}"/>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9C6326F3-2D40-400D-8D74-861234BA2E7D}"/>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BD062EB5-DF97-4C7D-9629-1EB299B101BB}"/>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editAs="oneCell">
    <xdr:from>
      <xdr:col>73</xdr:col>
      <xdr:colOff>0</xdr:colOff>
      <xdr:row>4</xdr:row>
      <xdr:rowOff>0</xdr:rowOff>
    </xdr:from>
    <xdr:to>
      <xdr:col>85</xdr:col>
      <xdr:colOff>218953</xdr:colOff>
      <xdr:row>42</xdr:row>
      <xdr:rowOff>21786</xdr:rowOff>
    </xdr:to>
    <xdr:pic>
      <xdr:nvPicPr>
        <xdr:cNvPr id="10" name="図 9">
          <a:extLst>
            <a:ext uri="{FF2B5EF4-FFF2-40B4-BE49-F238E27FC236}">
              <a16:creationId xmlns:a16="http://schemas.microsoft.com/office/drawing/2014/main" id="{27E241F3-0752-47C5-9568-2D1A2D88DC25}"/>
            </a:ext>
          </a:extLst>
        </xdr:cNvPr>
        <xdr:cNvPicPr>
          <a:picLocks noChangeAspect="1"/>
        </xdr:cNvPicPr>
      </xdr:nvPicPr>
      <xdr:blipFill>
        <a:blip xmlns:r="http://schemas.openxmlformats.org/officeDocument/2006/relationships" r:embed="rId1"/>
        <a:stretch>
          <a:fillRect/>
        </a:stretch>
      </xdr:blipFill>
      <xdr:spPr>
        <a:xfrm>
          <a:off x="19812000" y="1088571"/>
          <a:ext cx="5974774" cy="10431251"/>
        </a:xfrm>
        <a:prstGeom prst="rect">
          <a:avLst/>
        </a:prstGeom>
      </xdr:spPr>
    </xdr:pic>
    <xdr:clientData/>
  </xdr:twoCellAnchor>
  <xdr:twoCellAnchor>
    <xdr:from>
      <xdr:col>40</xdr:col>
      <xdr:colOff>204107</xdr:colOff>
      <xdr:row>13</xdr:row>
      <xdr:rowOff>244928</xdr:rowOff>
    </xdr:from>
    <xdr:to>
      <xdr:col>42</xdr:col>
      <xdr:colOff>88177</xdr:colOff>
      <xdr:row>15</xdr:row>
      <xdr:rowOff>124686</xdr:rowOff>
    </xdr:to>
    <xdr:sp macro="" textlink="">
      <xdr:nvSpPr>
        <xdr:cNvPr id="11" name="L 字 10">
          <a:extLst>
            <a:ext uri="{FF2B5EF4-FFF2-40B4-BE49-F238E27FC236}">
              <a16:creationId xmlns:a16="http://schemas.microsoft.com/office/drawing/2014/main" id="{C609FA1C-1441-4DE7-AF27-9F7DA1E46797}"/>
            </a:ext>
          </a:extLst>
        </xdr:cNvPr>
        <xdr:cNvSpPr/>
      </xdr:nvSpPr>
      <xdr:spPr>
        <a:xfrm rot="2549872">
          <a:off x="11198678" y="3932464"/>
          <a:ext cx="428356" cy="424043"/>
        </a:xfrm>
        <a:prstGeom prst="corner">
          <a:avLst>
            <a:gd name="adj1" fmla="val 0"/>
            <a:gd name="adj2" fmla="val 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49EC2BC6-336C-4024-A090-3C51B22591CF}"/>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D43A1B98-535E-45D4-9FE6-F53588B78035}"/>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C815DA3-D199-4AED-8209-AB98C6B799B1}"/>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A9C042DE-7FED-4A94-9AC7-CD48D05C3E1C}"/>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AA97C42-1929-4F76-A878-999B9FADF3E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52034B5-E036-43D5-9118-A1D7B135DEE6}"/>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5E9E07E-3A83-4D88-85FF-BD1EF5A5CA6F}"/>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EABA66BF-4286-4AF5-BF01-16B6588EDF28}"/>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editAs="oneCell">
    <xdr:from>
      <xdr:col>72</xdr:col>
      <xdr:colOff>138545</xdr:colOff>
      <xdr:row>3</xdr:row>
      <xdr:rowOff>121227</xdr:rowOff>
    </xdr:from>
    <xdr:to>
      <xdr:col>85</xdr:col>
      <xdr:colOff>17319</xdr:colOff>
      <xdr:row>42</xdr:row>
      <xdr:rowOff>178887</xdr:rowOff>
    </xdr:to>
    <xdr:pic>
      <xdr:nvPicPr>
        <xdr:cNvPr id="10" name="図 9">
          <a:extLst>
            <a:ext uri="{FF2B5EF4-FFF2-40B4-BE49-F238E27FC236}">
              <a16:creationId xmlns:a16="http://schemas.microsoft.com/office/drawing/2014/main" id="{941B0B64-26B9-427D-AE08-F2FC6C746AB4}"/>
            </a:ext>
          </a:extLst>
        </xdr:cNvPr>
        <xdr:cNvPicPr>
          <a:picLocks noChangeAspect="1"/>
        </xdr:cNvPicPr>
      </xdr:nvPicPr>
      <xdr:blipFill>
        <a:blip xmlns:r="http://schemas.openxmlformats.org/officeDocument/2006/relationships" r:embed="rId1"/>
        <a:stretch>
          <a:fillRect/>
        </a:stretch>
      </xdr:blipFill>
      <xdr:spPr>
        <a:xfrm>
          <a:off x="19359995" y="921327"/>
          <a:ext cx="5898574" cy="10592310"/>
        </a:xfrm>
        <a:prstGeom prst="rect">
          <a:avLst/>
        </a:prstGeom>
      </xdr:spPr>
    </xdr:pic>
    <xdr:clientData/>
  </xdr:twoCellAnchor>
  <xdr:twoCellAnchor>
    <xdr:from>
      <xdr:col>40</xdr:col>
      <xdr:colOff>189612</xdr:colOff>
      <xdr:row>13</xdr:row>
      <xdr:rowOff>182610</xdr:rowOff>
    </xdr:from>
    <xdr:to>
      <xdr:col>42</xdr:col>
      <xdr:colOff>98423</xdr:colOff>
      <xdr:row>15</xdr:row>
      <xdr:rowOff>87107</xdr:rowOff>
    </xdr:to>
    <xdr:sp macro="" textlink="">
      <xdr:nvSpPr>
        <xdr:cNvPr id="12" name="L 字 11">
          <a:extLst>
            <a:ext uri="{FF2B5EF4-FFF2-40B4-BE49-F238E27FC236}">
              <a16:creationId xmlns:a16="http://schemas.microsoft.com/office/drawing/2014/main" id="{79EC680D-3AD8-4BEA-9DAE-FE90E4BF640D}"/>
            </a:ext>
          </a:extLst>
        </xdr:cNvPr>
        <xdr:cNvSpPr/>
      </xdr:nvSpPr>
      <xdr:spPr>
        <a:xfrm rot="2549872">
          <a:off x="11184183" y="3870146"/>
          <a:ext cx="453097" cy="448782"/>
        </a:xfrm>
        <a:prstGeom prst="corner">
          <a:avLst>
            <a:gd name="adj1" fmla="val 0"/>
            <a:gd name="adj2" fmla="val 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6C121949-EE21-4AFF-9BBC-325B4A3A8191}"/>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A2710E10-9F55-41D7-BD07-A0C51418531B}"/>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2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2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2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2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2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2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2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2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2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2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2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2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514349</xdr:colOff>
      <xdr:row>0</xdr:row>
      <xdr:rowOff>19049</xdr:rowOff>
    </xdr:from>
    <xdr:to>
      <xdr:col>15</xdr:col>
      <xdr:colOff>514349</xdr:colOff>
      <xdr:row>5</xdr:row>
      <xdr:rowOff>38099</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5838824" y="19049"/>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記載例１</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従業者の勤務管理も夜間支援従事者の勤務管理も共同生活住居ごとに行う場合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8</xdr:col>
      <xdr:colOff>304800</xdr:colOff>
      <xdr:row>16</xdr:row>
      <xdr:rowOff>295274</xdr:rowOff>
    </xdr:from>
    <xdr:to>
      <xdr:col>12</xdr:col>
      <xdr:colOff>19050</xdr:colOff>
      <xdr:row>20</xdr:row>
      <xdr:rowOff>57149</xdr:rowOff>
    </xdr:to>
    <xdr:sp macro="" textlink="">
      <xdr:nvSpPr>
        <xdr:cNvPr id="3" name="角丸四角形吹き出し 2">
          <a:extLst>
            <a:ext uri="{FF2B5EF4-FFF2-40B4-BE49-F238E27FC236}">
              <a16:creationId xmlns:a16="http://schemas.microsoft.com/office/drawing/2014/main" id="{00000000-0008-0000-0600-000003000000}"/>
            </a:ext>
          </a:extLst>
        </xdr:cNvPr>
        <xdr:cNvSpPr/>
      </xdr:nvSpPr>
      <xdr:spPr>
        <a:xfrm>
          <a:off x="6791325" y="5514974"/>
          <a:ext cx="2038350" cy="101917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夜勤）を配置する日に「勤務時間数」を記載</a:t>
          </a:r>
        </a:p>
      </xdr:txBody>
    </xdr:sp>
    <xdr:clientData/>
  </xdr:twoCellAnchor>
  <xdr:twoCellAnchor>
    <xdr:from>
      <xdr:col>8</xdr:col>
      <xdr:colOff>333374</xdr:colOff>
      <xdr:row>25</xdr:row>
      <xdr:rowOff>19049</xdr:rowOff>
    </xdr:from>
    <xdr:to>
      <xdr:col>12</xdr:col>
      <xdr:colOff>152399</xdr:colOff>
      <xdr:row>28</xdr:row>
      <xdr:rowOff>114299</xdr:rowOff>
    </xdr:to>
    <xdr:sp macro="" textlink="">
      <xdr:nvSpPr>
        <xdr:cNvPr id="4" name="角丸四角形吹き出し 3">
          <a:extLst>
            <a:ext uri="{FF2B5EF4-FFF2-40B4-BE49-F238E27FC236}">
              <a16:creationId xmlns:a16="http://schemas.microsoft.com/office/drawing/2014/main" id="{00000000-0008-0000-0600-000004000000}"/>
            </a:ext>
          </a:extLst>
        </xdr:cNvPr>
        <xdr:cNvSpPr/>
      </xdr:nvSpPr>
      <xdr:spPr>
        <a:xfrm>
          <a:off x="6819899" y="8067674"/>
          <a:ext cx="2143125" cy="103822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夜間支援従事者（宿直）を配置する日に「○」を記載</a:t>
          </a:r>
        </a:p>
      </xdr:txBody>
    </xdr:sp>
    <xdr:clientData/>
  </xdr:twoCellAnchor>
  <xdr:twoCellAnchor>
    <xdr:from>
      <xdr:col>2</xdr:col>
      <xdr:colOff>428625</xdr:colOff>
      <xdr:row>11</xdr:row>
      <xdr:rowOff>276225</xdr:rowOff>
    </xdr:from>
    <xdr:to>
      <xdr:col>5</xdr:col>
      <xdr:colOff>476250</xdr:colOff>
      <xdr:row>14</xdr:row>
      <xdr:rowOff>177800</xdr:rowOff>
    </xdr:to>
    <xdr:sp macro="" textlink="">
      <xdr:nvSpPr>
        <xdr:cNvPr id="5" name="角丸四角形吹き出し 4">
          <a:extLst>
            <a:ext uri="{FF2B5EF4-FFF2-40B4-BE49-F238E27FC236}">
              <a16:creationId xmlns:a16="http://schemas.microsoft.com/office/drawing/2014/main" id="{00000000-0008-0000-0600-000005000000}"/>
            </a:ext>
          </a:extLst>
        </xdr:cNvPr>
        <xdr:cNvSpPr/>
      </xdr:nvSpPr>
      <xdr:spPr>
        <a:xfrm>
          <a:off x="3429000" y="3924300"/>
          <a:ext cx="1790700" cy="84455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共同生活住居ごとに勤務の体制を記載</a:t>
          </a:r>
        </a:p>
      </xdr:txBody>
    </xdr:sp>
    <xdr:clientData/>
  </xdr:twoCellAnchor>
  <xdr:twoCellAnchor>
    <xdr:from>
      <xdr:col>2</xdr:col>
      <xdr:colOff>438150</xdr:colOff>
      <xdr:row>20</xdr:row>
      <xdr:rowOff>38100</xdr:rowOff>
    </xdr:from>
    <xdr:to>
      <xdr:col>5</xdr:col>
      <xdr:colOff>485775</xdr:colOff>
      <xdr:row>22</xdr:row>
      <xdr:rowOff>254000</xdr:rowOff>
    </xdr:to>
    <xdr:sp macro="" textlink="">
      <xdr:nvSpPr>
        <xdr:cNvPr id="6" name="角丸四角形吹き出し 5">
          <a:extLst>
            <a:ext uri="{FF2B5EF4-FFF2-40B4-BE49-F238E27FC236}">
              <a16:creationId xmlns:a16="http://schemas.microsoft.com/office/drawing/2014/main" id="{00000000-0008-0000-0600-000006000000}"/>
            </a:ext>
          </a:extLst>
        </xdr:cNvPr>
        <xdr:cNvSpPr/>
      </xdr:nvSpPr>
      <xdr:spPr>
        <a:xfrm>
          <a:off x="3438525" y="6515100"/>
          <a:ext cx="1790700" cy="84455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共同生活住居ごとに勤務の体制を記載</a:t>
          </a:r>
        </a:p>
      </xdr:txBody>
    </xdr:sp>
    <xdr:clientData/>
  </xdr:twoCellAnchor>
  <xdr:twoCellAnchor>
    <xdr:from>
      <xdr:col>30</xdr:col>
      <xdr:colOff>457200</xdr:colOff>
      <xdr:row>2</xdr:row>
      <xdr:rowOff>47624</xdr:rowOff>
    </xdr:from>
    <xdr:to>
      <xdr:col>33</xdr:col>
      <xdr:colOff>555625</xdr:colOff>
      <xdr:row>5</xdr:row>
      <xdr:rowOff>12700</xdr:rowOff>
    </xdr:to>
    <xdr:sp macro="" textlink="">
      <xdr:nvSpPr>
        <xdr:cNvPr id="7" name="角丸四角形吹き出し 6">
          <a:extLst>
            <a:ext uri="{FF2B5EF4-FFF2-40B4-BE49-F238E27FC236}">
              <a16:creationId xmlns:a16="http://schemas.microsoft.com/office/drawing/2014/main" id="{00000000-0008-0000-0600-000007000000}"/>
            </a:ext>
          </a:extLst>
        </xdr:cNvPr>
        <xdr:cNvSpPr/>
      </xdr:nvSpPr>
      <xdr:spPr>
        <a:xfrm>
          <a:off x="19726275" y="866774"/>
          <a:ext cx="1841500" cy="908051"/>
        </a:xfrm>
        <a:prstGeom prst="wedgeRoundRectCallout">
          <a:avLst>
            <a:gd name="adj1" fmla="val 89889"/>
            <a:gd name="adj2" fmla="val -72787"/>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1</xdr:col>
      <xdr:colOff>1019175</xdr:colOff>
      <xdr:row>8</xdr:row>
      <xdr:rowOff>19050</xdr:rowOff>
    </xdr:from>
    <xdr:to>
      <xdr:col>2</xdr:col>
      <xdr:colOff>85725</xdr:colOff>
      <xdr:row>15</xdr:row>
      <xdr:rowOff>200025</xdr:rowOff>
    </xdr:to>
    <xdr:sp macro="" textlink="">
      <xdr:nvSpPr>
        <xdr:cNvPr id="8" name="右中かっこ 7">
          <a:extLst>
            <a:ext uri="{FF2B5EF4-FFF2-40B4-BE49-F238E27FC236}">
              <a16:creationId xmlns:a16="http://schemas.microsoft.com/office/drawing/2014/main" id="{00000000-0008-0000-0600-000008000000}"/>
            </a:ext>
          </a:extLst>
        </xdr:cNvPr>
        <xdr:cNvSpPr/>
      </xdr:nvSpPr>
      <xdr:spPr>
        <a:xfrm>
          <a:off x="2676525" y="2724150"/>
          <a:ext cx="409575" cy="23812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1028700</xdr:colOff>
      <xdr:row>16</xdr:row>
      <xdr:rowOff>28575</xdr:rowOff>
    </xdr:from>
    <xdr:to>
      <xdr:col>2</xdr:col>
      <xdr:colOff>95250</xdr:colOff>
      <xdr:row>23</xdr:row>
      <xdr:rowOff>209550</xdr:rowOff>
    </xdr:to>
    <xdr:sp macro="" textlink="">
      <xdr:nvSpPr>
        <xdr:cNvPr id="9" name="右中かっこ 8">
          <a:extLst>
            <a:ext uri="{FF2B5EF4-FFF2-40B4-BE49-F238E27FC236}">
              <a16:creationId xmlns:a16="http://schemas.microsoft.com/office/drawing/2014/main" id="{00000000-0008-0000-0600-000009000000}"/>
            </a:ext>
          </a:extLst>
        </xdr:cNvPr>
        <xdr:cNvSpPr/>
      </xdr:nvSpPr>
      <xdr:spPr>
        <a:xfrm>
          <a:off x="2686050" y="5248275"/>
          <a:ext cx="409575" cy="23812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47625</xdr:colOff>
      <xdr:row>13</xdr:row>
      <xdr:rowOff>285751</xdr:rowOff>
    </xdr:from>
    <xdr:to>
      <xdr:col>33</xdr:col>
      <xdr:colOff>276225</xdr:colOff>
      <xdr:row>16</xdr:row>
      <xdr:rowOff>28576</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5372100" y="45624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21</xdr:row>
      <xdr:rowOff>295276</xdr:rowOff>
    </xdr:from>
    <xdr:to>
      <xdr:col>33</xdr:col>
      <xdr:colOff>400050</xdr:colOff>
      <xdr:row>24</xdr:row>
      <xdr:rowOff>38101</xdr:rowOff>
    </xdr:to>
    <xdr:sp macro="" textlink="">
      <xdr:nvSpPr>
        <xdr:cNvPr id="11" name="角丸四角形 10">
          <a:extLst>
            <a:ext uri="{FF2B5EF4-FFF2-40B4-BE49-F238E27FC236}">
              <a16:creationId xmlns:a16="http://schemas.microsoft.com/office/drawing/2014/main" id="{00000000-0008-0000-0600-00000B000000}"/>
            </a:ext>
          </a:extLst>
        </xdr:cNvPr>
        <xdr:cNvSpPr/>
      </xdr:nvSpPr>
      <xdr:spPr>
        <a:xfrm>
          <a:off x="5495925" y="708660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638175</xdr:colOff>
      <xdr:row>0</xdr:row>
      <xdr:rowOff>466726</xdr:rowOff>
    </xdr:from>
    <xdr:to>
      <xdr:col>36</xdr:col>
      <xdr:colOff>104775</xdr:colOff>
      <xdr:row>2</xdr:row>
      <xdr:rowOff>66676</xdr:rowOff>
    </xdr:to>
    <xdr:sp macro="" textlink="">
      <xdr:nvSpPr>
        <xdr:cNvPr id="12" name="円/楕円 11">
          <a:extLst>
            <a:ext uri="{FF2B5EF4-FFF2-40B4-BE49-F238E27FC236}">
              <a16:creationId xmlns:a16="http://schemas.microsoft.com/office/drawing/2014/main" id="{00000000-0008-0000-0600-00000C000000}"/>
            </a:ext>
          </a:extLst>
        </xdr:cNvPr>
        <xdr:cNvSpPr/>
      </xdr:nvSpPr>
      <xdr:spPr>
        <a:xfrm>
          <a:off x="22231350" y="466726"/>
          <a:ext cx="790575" cy="4191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161924</xdr:colOff>
      <xdr:row>46</xdr:row>
      <xdr:rowOff>88900</xdr:rowOff>
    </xdr:from>
    <xdr:to>
      <xdr:col>17</xdr:col>
      <xdr:colOff>485774</xdr:colOff>
      <xdr:row>49</xdr:row>
      <xdr:rowOff>22225</xdr:rowOff>
    </xdr:to>
    <xdr:sp macro="" textlink="">
      <xdr:nvSpPr>
        <xdr:cNvPr id="13" name="角丸四角形吹き出し 12">
          <a:extLst>
            <a:ext uri="{FF2B5EF4-FFF2-40B4-BE49-F238E27FC236}">
              <a16:creationId xmlns:a16="http://schemas.microsoft.com/office/drawing/2014/main" id="{00000000-0008-0000-0600-00000D000000}"/>
            </a:ext>
          </a:extLst>
        </xdr:cNvPr>
        <xdr:cNvSpPr/>
      </xdr:nvSpPr>
      <xdr:spPr>
        <a:xfrm>
          <a:off x="8972549" y="14224000"/>
          <a:ext cx="3228975" cy="876300"/>
        </a:xfrm>
        <a:prstGeom prst="wedgeRoundRectCallout">
          <a:avLst>
            <a:gd name="adj1" fmla="val -77459"/>
            <a:gd name="adj2" fmla="val 13129"/>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7</xdr:col>
      <xdr:colOff>444500</xdr:colOff>
      <xdr:row>47</xdr:row>
      <xdr:rowOff>25400</xdr:rowOff>
    </xdr:from>
    <xdr:to>
      <xdr:col>11</xdr:col>
      <xdr:colOff>228600</xdr:colOff>
      <xdr:row>49</xdr:row>
      <xdr:rowOff>50800</xdr:rowOff>
    </xdr:to>
    <xdr:sp macro="" textlink="">
      <xdr:nvSpPr>
        <xdr:cNvPr id="14" name="円/楕円 13">
          <a:extLst>
            <a:ext uri="{FF2B5EF4-FFF2-40B4-BE49-F238E27FC236}">
              <a16:creationId xmlns:a16="http://schemas.microsoft.com/office/drawing/2014/main" id="{00000000-0008-0000-0600-00000E000000}"/>
            </a:ext>
          </a:extLst>
        </xdr:cNvPr>
        <xdr:cNvSpPr/>
      </xdr:nvSpPr>
      <xdr:spPr>
        <a:xfrm>
          <a:off x="6350000" y="14474825"/>
          <a:ext cx="2108200" cy="654050"/>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457200</xdr:colOff>
      <xdr:row>41</xdr:row>
      <xdr:rowOff>38100</xdr:rowOff>
    </xdr:from>
    <xdr:to>
      <xdr:col>29</xdr:col>
      <xdr:colOff>139700</xdr:colOff>
      <xdr:row>48</xdr:row>
      <xdr:rowOff>279400</xdr:rowOff>
    </xdr:to>
    <xdr:sp macro="" textlink="">
      <xdr:nvSpPr>
        <xdr:cNvPr id="15" name="角丸四角形吹き出し 14">
          <a:extLst>
            <a:ext uri="{FF2B5EF4-FFF2-40B4-BE49-F238E27FC236}">
              <a16:creationId xmlns:a16="http://schemas.microsoft.com/office/drawing/2014/main" id="{00000000-0008-0000-0600-00000F000000}"/>
            </a:ext>
          </a:extLst>
        </xdr:cNvPr>
        <xdr:cNvSpPr/>
      </xdr:nvSpPr>
      <xdr:spPr>
        <a:xfrm>
          <a:off x="12753975" y="12620625"/>
          <a:ext cx="6073775" cy="24225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13</xdr:col>
      <xdr:colOff>444500</xdr:colOff>
      <xdr:row>8</xdr:row>
      <xdr:rowOff>63500</xdr:rowOff>
    </xdr:from>
    <xdr:to>
      <xdr:col>22</xdr:col>
      <xdr:colOff>444500</xdr:colOff>
      <xdr:row>13</xdr:row>
      <xdr:rowOff>273050</xdr:rowOff>
    </xdr:to>
    <xdr:sp macro="" textlink="">
      <xdr:nvSpPr>
        <xdr:cNvPr id="16" name="角丸四角形 15">
          <a:extLst>
            <a:ext uri="{FF2B5EF4-FFF2-40B4-BE49-F238E27FC236}">
              <a16:creationId xmlns:a16="http://schemas.microsoft.com/office/drawing/2014/main" id="{00000000-0008-0000-0600-000010000000}"/>
            </a:ext>
          </a:extLst>
        </xdr:cNvPr>
        <xdr:cNvSpPr/>
      </xdr:nvSpPr>
      <xdr:spPr>
        <a:xfrm>
          <a:off x="9836150" y="2768600"/>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3</xdr:col>
      <xdr:colOff>546100</xdr:colOff>
      <xdr:row>6</xdr:row>
      <xdr:rowOff>279400</xdr:rowOff>
    </xdr:from>
    <xdr:to>
      <xdr:col>12</xdr:col>
      <xdr:colOff>457200</xdr:colOff>
      <xdr:row>11</xdr:row>
      <xdr:rowOff>50800</xdr:rowOff>
    </xdr:to>
    <xdr:sp macro="" textlink="">
      <xdr:nvSpPr>
        <xdr:cNvPr id="17" name="角丸四角形吹き出し 16">
          <a:extLst>
            <a:ext uri="{FF2B5EF4-FFF2-40B4-BE49-F238E27FC236}">
              <a16:creationId xmlns:a16="http://schemas.microsoft.com/office/drawing/2014/main" id="{00000000-0008-0000-0600-000011000000}"/>
            </a:ext>
          </a:extLst>
        </xdr:cNvPr>
        <xdr:cNvSpPr/>
      </xdr:nvSpPr>
      <xdr:spPr>
        <a:xfrm>
          <a:off x="4127500" y="2355850"/>
          <a:ext cx="5140325" cy="1343025"/>
        </a:xfrm>
        <a:prstGeom prst="wedgeRoundRectCallout">
          <a:avLst>
            <a:gd name="adj1" fmla="val -63423"/>
            <a:gd name="adj2" fmla="val -5622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736600</xdr:colOff>
      <xdr:row>1</xdr:row>
      <xdr:rowOff>304800</xdr:rowOff>
    </xdr:from>
    <xdr:to>
      <xdr:col>2</xdr:col>
      <xdr:colOff>533400</xdr:colOff>
      <xdr:row>5</xdr:row>
      <xdr:rowOff>228600</xdr:rowOff>
    </xdr:to>
    <xdr:sp macro="" textlink="">
      <xdr:nvSpPr>
        <xdr:cNvPr id="18" name="角丸四角形吹き出し 17">
          <a:extLst>
            <a:ext uri="{FF2B5EF4-FFF2-40B4-BE49-F238E27FC236}">
              <a16:creationId xmlns:a16="http://schemas.microsoft.com/office/drawing/2014/main" id="{00000000-0008-0000-0600-000012000000}"/>
            </a:ext>
          </a:extLst>
        </xdr:cNvPr>
        <xdr:cNvSpPr/>
      </xdr:nvSpPr>
      <xdr:spPr>
        <a:xfrm>
          <a:off x="736600" y="809625"/>
          <a:ext cx="2797175" cy="1181100"/>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19" name="角丸四角形吹き出し 18">
          <a:extLst>
            <a:ext uri="{FF2B5EF4-FFF2-40B4-BE49-F238E27FC236}">
              <a16:creationId xmlns:a16="http://schemas.microsoft.com/office/drawing/2014/main" id="{00000000-0008-0000-0600-000013000000}"/>
            </a:ext>
          </a:extLst>
        </xdr:cNvPr>
        <xdr:cNvSpPr/>
      </xdr:nvSpPr>
      <xdr:spPr>
        <a:xfrm>
          <a:off x="640773" y="15368442"/>
          <a:ext cx="1876137" cy="848591"/>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552448</xdr:colOff>
      <xdr:row>0</xdr:row>
      <xdr:rowOff>6348</xdr:rowOff>
    </xdr:from>
    <xdr:to>
      <xdr:col>17</xdr:col>
      <xdr:colOff>63499</xdr:colOff>
      <xdr:row>5</xdr:row>
      <xdr:rowOff>203199</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5876923" y="6348"/>
          <a:ext cx="5902326" cy="1958976"/>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記載例２</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日中の従業者の勤務管理は事業所全体で行うが、夜間支援従事者の配置は共同生活住居ごとに行う場合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8</xdr:col>
      <xdr:colOff>317500</xdr:colOff>
      <xdr:row>26</xdr:row>
      <xdr:rowOff>257174</xdr:rowOff>
    </xdr:from>
    <xdr:to>
      <xdr:col>12</xdr:col>
      <xdr:colOff>31750</xdr:colOff>
      <xdr:row>30</xdr:row>
      <xdr:rowOff>19049</xdr:rowOff>
    </xdr:to>
    <xdr:sp macro="" textlink="">
      <xdr:nvSpPr>
        <xdr:cNvPr id="3" name="角丸四角形吹き出し 2">
          <a:extLst>
            <a:ext uri="{FF2B5EF4-FFF2-40B4-BE49-F238E27FC236}">
              <a16:creationId xmlns:a16="http://schemas.microsoft.com/office/drawing/2014/main" id="{00000000-0008-0000-0700-000003000000}"/>
            </a:ext>
          </a:extLst>
        </xdr:cNvPr>
        <xdr:cNvSpPr/>
      </xdr:nvSpPr>
      <xdr:spPr>
        <a:xfrm>
          <a:off x="6804025" y="8620124"/>
          <a:ext cx="2038350" cy="101917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宿直）を配置する日に「○」を記載</a:t>
          </a:r>
        </a:p>
      </xdr:txBody>
    </xdr:sp>
    <xdr:clientData/>
  </xdr:twoCellAnchor>
  <xdr:twoCellAnchor>
    <xdr:from>
      <xdr:col>2</xdr:col>
      <xdr:colOff>377825</xdr:colOff>
      <xdr:row>13</xdr:row>
      <xdr:rowOff>276224</xdr:rowOff>
    </xdr:from>
    <xdr:to>
      <xdr:col>5</xdr:col>
      <xdr:colOff>425450</xdr:colOff>
      <xdr:row>17</xdr:row>
      <xdr:rowOff>279400</xdr:rowOff>
    </xdr:to>
    <xdr:sp macro="" textlink="">
      <xdr:nvSpPr>
        <xdr:cNvPr id="4" name="角丸四角形吹き出し 3">
          <a:extLst>
            <a:ext uri="{FF2B5EF4-FFF2-40B4-BE49-F238E27FC236}">
              <a16:creationId xmlns:a16="http://schemas.microsoft.com/office/drawing/2014/main" id="{00000000-0008-0000-0700-000004000000}"/>
            </a:ext>
          </a:extLst>
        </xdr:cNvPr>
        <xdr:cNvSpPr/>
      </xdr:nvSpPr>
      <xdr:spPr>
        <a:xfrm>
          <a:off x="3378200" y="4552949"/>
          <a:ext cx="1790700" cy="1260476"/>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一体的に勤務管理を行う共同生活住居の日中の勤務体制を記載</a:t>
          </a:r>
        </a:p>
      </xdr:txBody>
    </xdr:sp>
    <xdr:clientData/>
  </xdr:twoCellAnchor>
  <xdr:twoCellAnchor>
    <xdr:from>
      <xdr:col>2</xdr:col>
      <xdr:colOff>450850</xdr:colOff>
      <xdr:row>22</xdr:row>
      <xdr:rowOff>266700</xdr:rowOff>
    </xdr:from>
    <xdr:to>
      <xdr:col>5</xdr:col>
      <xdr:colOff>498475</xdr:colOff>
      <xdr:row>26</xdr:row>
      <xdr:rowOff>114300</xdr:rowOff>
    </xdr:to>
    <xdr:sp macro="" textlink="">
      <xdr:nvSpPr>
        <xdr:cNvPr id="5" name="角丸四角形吹き出し 4">
          <a:extLst>
            <a:ext uri="{FF2B5EF4-FFF2-40B4-BE49-F238E27FC236}">
              <a16:creationId xmlns:a16="http://schemas.microsoft.com/office/drawing/2014/main" id="{00000000-0008-0000-0700-000005000000}"/>
            </a:ext>
          </a:extLst>
        </xdr:cNvPr>
        <xdr:cNvSpPr/>
      </xdr:nvSpPr>
      <xdr:spPr>
        <a:xfrm>
          <a:off x="3451225" y="7372350"/>
          <a:ext cx="1790700" cy="110490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夜間支援従事者の勤務の体制を共同生活住居ごとに記載</a:t>
          </a:r>
        </a:p>
      </xdr:txBody>
    </xdr:sp>
    <xdr:clientData/>
  </xdr:twoCellAnchor>
  <xdr:twoCellAnchor>
    <xdr:from>
      <xdr:col>30</xdr:col>
      <xdr:colOff>517525</xdr:colOff>
      <xdr:row>2</xdr:row>
      <xdr:rowOff>161924</xdr:rowOff>
    </xdr:from>
    <xdr:to>
      <xdr:col>34</xdr:col>
      <xdr:colOff>22225</xdr:colOff>
      <xdr:row>5</xdr:row>
      <xdr:rowOff>266700</xdr:rowOff>
    </xdr:to>
    <xdr:sp macro="" textlink="">
      <xdr:nvSpPr>
        <xdr:cNvPr id="6" name="角丸四角形吹き出し 5">
          <a:extLst>
            <a:ext uri="{FF2B5EF4-FFF2-40B4-BE49-F238E27FC236}">
              <a16:creationId xmlns:a16="http://schemas.microsoft.com/office/drawing/2014/main" id="{00000000-0008-0000-0700-000006000000}"/>
            </a:ext>
          </a:extLst>
        </xdr:cNvPr>
        <xdr:cNvSpPr/>
      </xdr:nvSpPr>
      <xdr:spPr>
        <a:xfrm>
          <a:off x="19786600" y="981074"/>
          <a:ext cx="1828800" cy="1047751"/>
        </a:xfrm>
        <a:prstGeom prst="wedgeRoundRectCallout">
          <a:avLst>
            <a:gd name="adj1" fmla="val 91268"/>
            <a:gd name="adj2" fmla="val -86981"/>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1</xdr:col>
      <xdr:colOff>1054099</xdr:colOff>
      <xdr:row>8</xdr:row>
      <xdr:rowOff>19050</xdr:rowOff>
    </xdr:from>
    <xdr:to>
      <xdr:col>2</xdr:col>
      <xdr:colOff>85724</xdr:colOff>
      <xdr:row>19</xdr:row>
      <xdr:rowOff>254000</xdr:rowOff>
    </xdr:to>
    <xdr:sp macro="" textlink="">
      <xdr:nvSpPr>
        <xdr:cNvPr id="7" name="右中かっこ 6">
          <a:extLst>
            <a:ext uri="{FF2B5EF4-FFF2-40B4-BE49-F238E27FC236}">
              <a16:creationId xmlns:a16="http://schemas.microsoft.com/office/drawing/2014/main" id="{00000000-0008-0000-0700-000007000000}"/>
            </a:ext>
          </a:extLst>
        </xdr:cNvPr>
        <xdr:cNvSpPr/>
      </xdr:nvSpPr>
      <xdr:spPr>
        <a:xfrm>
          <a:off x="2711449" y="2724150"/>
          <a:ext cx="374650" cy="3692525"/>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1003300</xdr:colOff>
      <xdr:row>20</xdr:row>
      <xdr:rowOff>12700</xdr:rowOff>
    </xdr:from>
    <xdr:to>
      <xdr:col>2</xdr:col>
      <xdr:colOff>95250</xdr:colOff>
      <xdr:row>26</xdr:row>
      <xdr:rowOff>50800</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a:xfrm>
          <a:off x="2660650" y="6489700"/>
          <a:ext cx="434975" cy="19240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638175</xdr:colOff>
      <xdr:row>0</xdr:row>
      <xdr:rowOff>466726</xdr:rowOff>
    </xdr:from>
    <xdr:to>
      <xdr:col>36</xdr:col>
      <xdr:colOff>104775</xdr:colOff>
      <xdr:row>2</xdr:row>
      <xdr:rowOff>66676</xdr:rowOff>
    </xdr:to>
    <xdr:sp macro="" textlink="">
      <xdr:nvSpPr>
        <xdr:cNvPr id="9" name="円/楕円 8">
          <a:extLst>
            <a:ext uri="{FF2B5EF4-FFF2-40B4-BE49-F238E27FC236}">
              <a16:creationId xmlns:a16="http://schemas.microsoft.com/office/drawing/2014/main" id="{00000000-0008-0000-0700-000009000000}"/>
            </a:ext>
          </a:extLst>
        </xdr:cNvPr>
        <xdr:cNvSpPr/>
      </xdr:nvSpPr>
      <xdr:spPr>
        <a:xfrm>
          <a:off x="22231350" y="466726"/>
          <a:ext cx="790575" cy="4191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161924</xdr:colOff>
      <xdr:row>46</xdr:row>
      <xdr:rowOff>152400</xdr:rowOff>
    </xdr:from>
    <xdr:to>
      <xdr:col>17</xdr:col>
      <xdr:colOff>485774</xdr:colOff>
      <xdr:row>49</xdr:row>
      <xdr:rowOff>0</xdr:rowOff>
    </xdr:to>
    <xdr:sp macro="" textlink="">
      <xdr:nvSpPr>
        <xdr:cNvPr id="10" name="角丸四角形吹き出し 9">
          <a:extLst>
            <a:ext uri="{FF2B5EF4-FFF2-40B4-BE49-F238E27FC236}">
              <a16:creationId xmlns:a16="http://schemas.microsoft.com/office/drawing/2014/main" id="{00000000-0008-0000-0700-00000A000000}"/>
            </a:ext>
          </a:extLst>
        </xdr:cNvPr>
        <xdr:cNvSpPr/>
      </xdr:nvSpPr>
      <xdr:spPr>
        <a:xfrm>
          <a:off x="9063469" y="14180127"/>
          <a:ext cx="3267941" cy="2042391"/>
        </a:xfrm>
        <a:prstGeom prst="wedgeRoundRectCallout">
          <a:avLst>
            <a:gd name="adj1" fmla="val -76676"/>
            <a:gd name="adj2" fmla="val 7154"/>
            <a:gd name="adj3"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6</xdr:col>
      <xdr:colOff>171450</xdr:colOff>
      <xdr:row>20</xdr:row>
      <xdr:rowOff>295276</xdr:rowOff>
    </xdr:from>
    <xdr:to>
      <xdr:col>33</xdr:col>
      <xdr:colOff>400050</xdr:colOff>
      <xdr:row>23</xdr:row>
      <xdr:rowOff>38101</xdr:rowOff>
    </xdr:to>
    <xdr:sp macro="" textlink="">
      <xdr:nvSpPr>
        <xdr:cNvPr id="11" name="角丸四角形 10">
          <a:extLst>
            <a:ext uri="{FF2B5EF4-FFF2-40B4-BE49-F238E27FC236}">
              <a16:creationId xmlns:a16="http://schemas.microsoft.com/office/drawing/2014/main" id="{00000000-0008-0000-0700-00000B000000}"/>
            </a:ext>
          </a:extLst>
        </xdr:cNvPr>
        <xdr:cNvSpPr/>
      </xdr:nvSpPr>
      <xdr:spPr>
        <a:xfrm>
          <a:off x="5495925" y="67722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20</xdr:row>
      <xdr:rowOff>295276</xdr:rowOff>
    </xdr:from>
    <xdr:to>
      <xdr:col>33</xdr:col>
      <xdr:colOff>400050</xdr:colOff>
      <xdr:row>23</xdr:row>
      <xdr:rowOff>38101</xdr:rowOff>
    </xdr:to>
    <xdr:sp macro="" textlink="">
      <xdr:nvSpPr>
        <xdr:cNvPr id="12" name="角丸四角形 11">
          <a:extLst>
            <a:ext uri="{FF2B5EF4-FFF2-40B4-BE49-F238E27FC236}">
              <a16:creationId xmlns:a16="http://schemas.microsoft.com/office/drawing/2014/main" id="{00000000-0008-0000-0700-00000C000000}"/>
            </a:ext>
          </a:extLst>
        </xdr:cNvPr>
        <xdr:cNvSpPr/>
      </xdr:nvSpPr>
      <xdr:spPr>
        <a:xfrm>
          <a:off x="5495925" y="67722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23</xdr:row>
      <xdr:rowOff>295276</xdr:rowOff>
    </xdr:from>
    <xdr:to>
      <xdr:col>33</xdr:col>
      <xdr:colOff>400050</xdr:colOff>
      <xdr:row>26</xdr:row>
      <xdr:rowOff>38101</xdr:rowOff>
    </xdr:to>
    <xdr:sp macro="" textlink="">
      <xdr:nvSpPr>
        <xdr:cNvPr id="13" name="角丸四角形 12">
          <a:extLst>
            <a:ext uri="{FF2B5EF4-FFF2-40B4-BE49-F238E27FC236}">
              <a16:creationId xmlns:a16="http://schemas.microsoft.com/office/drawing/2014/main" id="{00000000-0008-0000-0700-00000D000000}"/>
            </a:ext>
          </a:extLst>
        </xdr:cNvPr>
        <xdr:cNvSpPr/>
      </xdr:nvSpPr>
      <xdr:spPr>
        <a:xfrm>
          <a:off x="5495925" y="77152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23</xdr:row>
      <xdr:rowOff>295276</xdr:rowOff>
    </xdr:from>
    <xdr:to>
      <xdr:col>33</xdr:col>
      <xdr:colOff>400050</xdr:colOff>
      <xdr:row>26</xdr:row>
      <xdr:rowOff>38101</xdr:rowOff>
    </xdr:to>
    <xdr:sp macro="" textlink="">
      <xdr:nvSpPr>
        <xdr:cNvPr id="14" name="角丸四角形 13">
          <a:extLst>
            <a:ext uri="{FF2B5EF4-FFF2-40B4-BE49-F238E27FC236}">
              <a16:creationId xmlns:a16="http://schemas.microsoft.com/office/drawing/2014/main" id="{00000000-0008-0000-0700-00000E000000}"/>
            </a:ext>
          </a:extLst>
        </xdr:cNvPr>
        <xdr:cNvSpPr/>
      </xdr:nvSpPr>
      <xdr:spPr>
        <a:xfrm>
          <a:off x="5495925" y="77152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317500</xdr:colOff>
      <xdr:row>16</xdr:row>
      <xdr:rowOff>180974</xdr:rowOff>
    </xdr:from>
    <xdr:to>
      <xdr:col>15</xdr:col>
      <xdr:colOff>31750</xdr:colOff>
      <xdr:row>19</xdr:row>
      <xdr:rowOff>260349</xdr:rowOff>
    </xdr:to>
    <xdr:sp macro="" textlink="">
      <xdr:nvSpPr>
        <xdr:cNvPr id="15" name="角丸四角形吹き出し 14">
          <a:extLst>
            <a:ext uri="{FF2B5EF4-FFF2-40B4-BE49-F238E27FC236}">
              <a16:creationId xmlns:a16="http://schemas.microsoft.com/office/drawing/2014/main" id="{00000000-0008-0000-0700-00000F000000}"/>
            </a:ext>
          </a:extLst>
        </xdr:cNvPr>
        <xdr:cNvSpPr/>
      </xdr:nvSpPr>
      <xdr:spPr>
        <a:xfrm>
          <a:off x="8547100" y="5400674"/>
          <a:ext cx="2038350" cy="1022350"/>
        </a:xfrm>
        <a:prstGeom prst="wedgeRoundRectCallout">
          <a:avLst>
            <a:gd name="adj1" fmla="val -18973"/>
            <a:gd name="adj2" fmla="val 88176"/>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夜勤）を配置する日に「夜勤時間数」を記載</a:t>
          </a:r>
        </a:p>
      </xdr:txBody>
    </xdr:sp>
    <xdr:clientData/>
  </xdr:twoCellAnchor>
  <xdr:twoCellAnchor>
    <xdr:from>
      <xdr:col>6</xdr:col>
      <xdr:colOff>200025</xdr:colOff>
      <xdr:row>20</xdr:row>
      <xdr:rowOff>285751</xdr:rowOff>
    </xdr:from>
    <xdr:to>
      <xdr:col>33</xdr:col>
      <xdr:colOff>428625</xdr:colOff>
      <xdr:row>23</xdr:row>
      <xdr:rowOff>28576</xdr:rowOff>
    </xdr:to>
    <xdr:sp macro="" textlink="">
      <xdr:nvSpPr>
        <xdr:cNvPr id="16" name="角丸四角形 15">
          <a:extLst>
            <a:ext uri="{FF2B5EF4-FFF2-40B4-BE49-F238E27FC236}">
              <a16:creationId xmlns:a16="http://schemas.microsoft.com/office/drawing/2014/main" id="{00000000-0008-0000-0700-000010000000}"/>
            </a:ext>
          </a:extLst>
        </xdr:cNvPr>
        <xdr:cNvSpPr/>
      </xdr:nvSpPr>
      <xdr:spPr>
        <a:xfrm>
          <a:off x="5524500" y="67627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431800</xdr:colOff>
      <xdr:row>47</xdr:row>
      <xdr:rowOff>12700</xdr:rowOff>
    </xdr:from>
    <xdr:to>
      <xdr:col>11</xdr:col>
      <xdr:colOff>215900</xdr:colOff>
      <xdr:row>49</xdr:row>
      <xdr:rowOff>0</xdr:rowOff>
    </xdr:to>
    <xdr:sp macro="" textlink="">
      <xdr:nvSpPr>
        <xdr:cNvPr id="17" name="円/楕円 16">
          <a:extLst>
            <a:ext uri="{FF2B5EF4-FFF2-40B4-BE49-F238E27FC236}">
              <a16:creationId xmlns:a16="http://schemas.microsoft.com/office/drawing/2014/main" id="{00000000-0008-0000-0700-000011000000}"/>
            </a:ext>
          </a:extLst>
        </xdr:cNvPr>
        <xdr:cNvSpPr/>
      </xdr:nvSpPr>
      <xdr:spPr>
        <a:xfrm>
          <a:off x="6389255" y="14352155"/>
          <a:ext cx="2139372" cy="1895763"/>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482600</xdr:colOff>
      <xdr:row>41</xdr:row>
      <xdr:rowOff>63500</xdr:rowOff>
    </xdr:from>
    <xdr:to>
      <xdr:col>29</xdr:col>
      <xdr:colOff>165100</xdr:colOff>
      <xdr:row>48</xdr:row>
      <xdr:rowOff>279400</xdr:rowOff>
    </xdr:to>
    <xdr:sp macro="" textlink="">
      <xdr:nvSpPr>
        <xdr:cNvPr id="18" name="角丸四角形吹き出し 17">
          <a:extLst>
            <a:ext uri="{FF2B5EF4-FFF2-40B4-BE49-F238E27FC236}">
              <a16:creationId xmlns:a16="http://schemas.microsoft.com/office/drawing/2014/main" id="{00000000-0008-0000-0700-000012000000}"/>
            </a:ext>
          </a:extLst>
        </xdr:cNvPr>
        <xdr:cNvSpPr/>
      </xdr:nvSpPr>
      <xdr:spPr>
        <a:xfrm>
          <a:off x="12779375" y="12646025"/>
          <a:ext cx="6073775" cy="23971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18</xdr:col>
      <xdr:colOff>0</xdr:colOff>
      <xdr:row>9</xdr:row>
      <xdr:rowOff>0</xdr:rowOff>
    </xdr:from>
    <xdr:to>
      <xdr:col>27</xdr:col>
      <xdr:colOff>0</xdr:colOff>
      <xdr:row>14</xdr:row>
      <xdr:rowOff>209550</xdr:rowOff>
    </xdr:to>
    <xdr:sp macro="" textlink="">
      <xdr:nvSpPr>
        <xdr:cNvPr id="19" name="角丸四角形 18">
          <a:extLst>
            <a:ext uri="{FF2B5EF4-FFF2-40B4-BE49-F238E27FC236}">
              <a16:creationId xmlns:a16="http://schemas.microsoft.com/office/drawing/2014/main" id="{00000000-0008-0000-0700-000013000000}"/>
            </a:ext>
          </a:extLst>
        </xdr:cNvPr>
        <xdr:cNvSpPr/>
      </xdr:nvSpPr>
      <xdr:spPr>
        <a:xfrm>
          <a:off x="12296775" y="3019425"/>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4</xdr:col>
      <xdr:colOff>63500</xdr:colOff>
      <xdr:row>6</xdr:row>
      <xdr:rowOff>292100</xdr:rowOff>
    </xdr:from>
    <xdr:to>
      <xdr:col>12</xdr:col>
      <xdr:colOff>558800</xdr:colOff>
      <xdr:row>11</xdr:row>
      <xdr:rowOff>63500</xdr:rowOff>
    </xdr:to>
    <xdr:sp macro="" textlink="">
      <xdr:nvSpPr>
        <xdr:cNvPr id="20" name="角丸四角形吹き出し 19">
          <a:extLst>
            <a:ext uri="{FF2B5EF4-FFF2-40B4-BE49-F238E27FC236}">
              <a16:creationId xmlns:a16="http://schemas.microsoft.com/office/drawing/2014/main" id="{00000000-0008-0000-0700-000014000000}"/>
            </a:ext>
          </a:extLst>
        </xdr:cNvPr>
        <xdr:cNvSpPr/>
      </xdr:nvSpPr>
      <xdr:spPr>
        <a:xfrm>
          <a:off x="4225925" y="2368550"/>
          <a:ext cx="5143500" cy="1343025"/>
        </a:xfrm>
        <a:prstGeom prst="wedgeRoundRectCallout">
          <a:avLst>
            <a:gd name="adj1" fmla="val -63423"/>
            <a:gd name="adj2" fmla="val -5622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774700</xdr:colOff>
      <xdr:row>2</xdr:row>
      <xdr:rowOff>12700</xdr:rowOff>
    </xdr:from>
    <xdr:to>
      <xdr:col>2</xdr:col>
      <xdr:colOff>571500</xdr:colOff>
      <xdr:row>5</xdr:row>
      <xdr:rowOff>254000</xdr:rowOff>
    </xdr:to>
    <xdr:sp macro="" textlink="">
      <xdr:nvSpPr>
        <xdr:cNvPr id="21" name="角丸四角形吹き出し 20">
          <a:extLst>
            <a:ext uri="{FF2B5EF4-FFF2-40B4-BE49-F238E27FC236}">
              <a16:creationId xmlns:a16="http://schemas.microsoft.com/office/drawing/2014/main" id="{00000000-0008-0000-0700-000015000000}"/>
            </a:ext>
          </a:extLst>
        </xdr:cNvPr>
        <xdr:cNvSpPr/>
      </xdr:nvSpPr>
      <xdr:spPr>
        <a:xfrm>
          <a:off x="774700" y="831850"/>
          <a:ext cx="2797175" cy="1184275"/>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23" name="角丸四角形吹き出し 22">
          <a:extLst>
            <a:ext uri="{FF2B5EF4-FFF2-40B4-BE49-F238E27FC236}">
              <a16:creationId xmlns:a16="http://schemas.microsoft.com/office/drawing/2014/main" id="{00000000-0008-0000-0700-000017000000}"/>
            </a:ext>
          </a:extLst>
        </xdr:cNvPr>
        <xdr:cNvSpPr/>
      </xdr:nvSpPr>
      <xdr:spPr>
        <a:xfrm>
          <a:off x="640773" y="15238267"/>
          <a:ext cx="1882487" cy="839066"/>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190500</xdr:colOff>
      <xdr:row>10</xdr:row>
      <xdr:rowOff>241300</xdr:rowOff>
    </xdr:from>
    <xdr:to>
      <xdr:col>5</xdr:col>
      <xdr:colOff>28575</xdr:colOff>
      <xdr:row>13</xdr:row>
      <xdr:rowOff>177800</xdr:rowOff>
    </xdr:to>
    <xdr:sp macro="" textlink="">
      <xdr:nvSpPr>
        <xdr:cNvPr id="2" name="角丸四角形吹き出し 1">
          <a:extLst>
            <a:ext uri="{FF2B5EF4-FFF2-40B4-BE49-F238E27FC236}">
              <a16:creationId xmlns:a16="http://schemas.microsoft.com/office/drawing/2014/main" id="{00000000-0008-0000-0800-000002000000}"/>
            </a:ext>
          </a:extLst>
        </xdr:cNvPr>
        <xdr:cNvSpPr/>
      </xdr:nvSpPr>
      <xdr:spPr>
        <a:xfrm>
          <a:off x="3190875" y="3575050"/>
          <a:ext cx="1581150" cy="879475"/>
        </a:xfrm>
        <a:prstGeom prst="wedgeRoundRectCallout">
          <a:avLst>
            <a:gd name="adj1" fmla="val -42520"/>
            <a:gd name="adj2" fmla="val 6762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共同生活住居ごとの日中の勤務体制を記載</a:t>
          </a:r>
        </a:p>
      </xdr:txBody>
    </xdr:sp>
    <xdr:clientData/>
  </xdr:twoCellAnchor>
  <xdr:twoCellAnchor>
    <xdr:from>
      <xdr:col>8</xdr:col>
      <xdr:colOff>0</xdr:colOff>
      <xdr:row>0</xdr:row>
      <xdr:rowOff>0</xdr:rowOff>
    </xdr:from>
    <xdr:to>
      <xdr:col>19</xdr:col>
      <xdr:colOff>314325</xdr:colOff>
      <xdr:row>5</xdr:row>
      <xdr:rowOff>190500</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6486525" y="0"/>
          <a:ext cx="6705600" cy="195262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記載例３</a:t>
          </a:r>
          <a:endParaRPr kumimoji="1" lang="en-US" altLang="ja-JP" sz="1800">
            <a:solidFill>
              <a:sysClr val="windowText" lastClr="000000"/>
            </a:solidFill>
            <a:latin typeface="HG丸ｺﾞｼｯｸM-PRO" pitchFamily="50" charset="-128"/>
            <a:ea typeface="HG丸ｺﾞｼｯｸM-PRO"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800">
            <a:effectLst/>
          </a:endParaRPr>
        </a:p>
        <a:p>
          <a:pPr algn="l"/>
          <a:r>
            <a:rPr kumimoji="1" lang="ja-JP" altLang="en-US" sz="1800">
              <a:solidFill>
                <a:sysClr val="windowText" lastClr="000000"/>
              </a:solidFill>
              <a:latin typeface="HG丸ｺﾞｼｯｸM-PRO" pitchFamily="50" charset="-128"/>
              <a:ea typeface="HG丸ｺﾞｼｯｸM-PRO" pitchFamily="50" charset="-128"/>
            </a:rPr>
            <a:t>日中の従業者の勤務管理は共同生活住居ごとに行うが、夜間は１人の夜間支援従事者が複数の共同生活住居において支援を行う場合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1</xdr:col>
      <xdr:colOff>1095375</xdr:colOff>
      <xdr:row>8</xdr:row>
      <xdr:rowOff>9525</xdr:rowOff>
    </xdr:from>
    <xdr:to>
      <xdr:col>2</xdr:col>
      <xdr:colOff>130175</xdr:colOff>
      <xdr:row>19</xdr:row>
      <xdr:rowOff>279400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2752725" y="2714625"/>
          <a:ext cx="377825" cy="37274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238125</xdr:colOff>
      <xdr:row>19</xdr:row>
      <xdr:rowOff>190500</xdr:rowOff>
    </xdr:from>
    <xdr:to>
      <xdr:col>5</xdr:col>
      <xdr:colOff>76200</xdr:colOff>
      <xdr:row>22</xdr:row>
      <xdr:rowOff>85725</xdr:rowOff>
    </xdr:to>
    <xdr:sp macro="" textlink="">
      <xdr:nvSpPr>
        <xdr:cNvPr id="5" name="角丸四角形吹き出し 4">
          <a:extLst>
            <a:ext uri="{FF2B5EF4-FFF2-40B4-BE49-F238E27FC236}">
              <a16:creationId xmlns:a16="http://schemas.microsoft.com/office/drawing/2014/main" id="{00000000-0008-0000-0800-000005000000}"/>
            </a:ext>
          </a:extLst>
        </xdr:cNvPr>
        <xdr:cNvSpPr/>
      </xdr:nvSpPr>
      <xdr:spPr>
        <a:xfrm>
          <a:off x="3238500" y="6353175"/>
          <a:ext cx="1581150" cy="838200"/>
        </a:xfrm>
        <a:prstGeom prst="wedgeRoundRectCallout">
          <a:avLst>
            <a:gd name="adj1" fmla="val -42520"/>
            <a:gd name="adj2" fmla="val 6762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夜間支援従事者の勤務の体制を記載</a:t>
          </a:r>
        </a:p>
      </xdr:txBody>
    </xdr:sp>
    <xdr:clientData/>
  </xdr:twoCellAnchor>
  <xdr:twoCellAnchor>
    <xdr:from>
      <xdr:col>1</xdr:col>
      <xdr:colOff>1133475</xdr:colOff>
      <xdr:row>21</xdr:row>
      <xdr:rowOff>9525</xdr:rowOff>
    </xdr:from>
    <xdr:to>
      <xdr:col>2</xdr:col>
      <xdr:colOff>168275</xdr:colOff>
      <xdr:row>25</xdr:row>
      <xdr:rowOff>19050</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a:xfrm>
          <a:off x="2790825" y="6800850"/>
          <a:ext cx="377825" cy="1266825"/>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76200</xdr:colOff>
      <xdr:row>22</xdr:row>
      <xdr:rowOff>269877</xdr:rowOff>
    </xdr:from>
    <xdr:to>
      <xdr:col>33</xdr:col>
      <xdr:colOff>390525</xdr:colOff>
      <xdr:row>25</xdr:row>
      <xdr:rowOff>22227</xdr:rowOff>
    </xdr:to>
    <xdr:sp macro="" textlink="">
      <xdr:nvSpPr>
        <xdr:cNvPr id="7" name="角丸四角形 6">
          <a:extLst>
            <a:ext uri="{FF2B5EF4-FFF2-40B4-BE49-F238E27FC236}">
              <a16:creationId xmlns:a16="http://schemas.microsoft.com/office/drawing/2014/main" id="{00000000-0008-0000-0800-000007000000}"/>
            </a:ext>
          </a:extLst>
        </xdr:cNvPr>
        <xdr:cNvSpPr/>
      </xdr:nvSpPr>
      <xdr:spPr>
        <a:xfrm>
          <a:off x="5400675" y="7375527"/>
          <a:ext cx="16002000" cy="695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238125</xdr:colOff>
      <xdr:row>18</xdr:row>
      <xdr:rowOff>142875</xdr:rowOff>
    </xdr:from>
    <xdr:to>
      <xdr:col>14</xdr:col>
      <xdr:colOff>546100</xdr:colOff>
      <xdr:row>21</xdr:row>
      <xdr:rowOff>231775</xdr:rowOff>
    </xdr:to>
    <xdr:sp macro="" textlink="">
      <xdr:nvSpPr>
        <xdr:cNvPr id="8" name="角丸四角形吹き出し 7">
          <a:extLst>
            <a:ext uri="{FF2B5EF4-FFF2-40B4-BE49-F238E27FC236}">
              <a16:creationId xmlns:a16="http://schemas.microsoft.com/office/drawing/2014/main" id="{00000000-0008-0000-0800-000008000000}"/>
            </a:ext>
          </a:extLst>
        </xdr:cNvPr>
        <xdr:cNvSpPr/>
      </xdr:nvSpPr>
      <xdr:spPr>
        <a:xfrm>
          <a:off x="8467725" y="5991225"/>
          <a:ext cx="2051050" cy="1031875"/>
        </a:xfrm>
        <a:prstGeom prst="wedgeRoundRectCallout">
          <a:avLst>
            <a:gd name="adj1" fmla="val -18973"/>
            <a:gd name="adj2" fmla="val 88176"/>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夜勤）を配置する日に「夜勤時間数」を記載</a:t>
          </a:r>
        </a:p>
      </xdr:txBody>
    </xdr:sp>
    <xdr:clientData/>
  </xdr:twoCellAnchor>
  <xdr:twoCellAnchor>
    <xdr:from>
      <xdr:col>31</xdr:col>
      <xdr:colOff>165100</xdr:colOff>
      <xdr:row>1</xdr:row>
      <xdr:rowOff>307973</xdr:rowOff>
    </xdr:from>
    <xdr:to>
      <xdr:col>34</xdr:col>
      <xdr:colOff>266700</xdr:colOff>
      <xdr:row>5</xdr:row>
      <xdr:rowOff>38100</xdr:rowOff>
    </xdr:to>
    <xdr:sp macro="" textlink="">
      <xdr:nvSpPr>
        <xdr:cNvPr id="9" name="角丸四角形吹き出し 8">
          <a:extLst>
            <a:ext uri="{FF2B5EF4-FFF2-40B4-BE49-F238E27FC236}">
              <a16:creationId xmlns:a16="http://schemas.microsoft.com/office/drawing/2014/main" id="{00000000-0008-0000-0800-000009000000}"/>
            </a:ext>
          </a:extLst>
        </xdr:cNvPr>
        <xdr:cNvSpPr/>
      </xdr:nvSpPr>
      <xdr:spPr>
        <a:xfrm>
          <a:off x="20015200" y="812798"/>
          <a:ext cx="1844675" cy="987427"/>
        </a:xfrm>
        <a:prstGeom prst="wedgeRoundRectCallout">
          <a:avLst>
            <a:gd name="adj1" fmla="val 81122"/>
            <a:gd name="adj2" fmla="val -6880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34</xdr:col>
      <xdr:colOff>631825</xdr:colOff>
      <xdr:row>0</xdr:row>
      <xdr:rowOff>457200</xdr:rowOff>
    </xdr:from>
    <xdr:to>
      <xdr:col>36</xdr:col>
      <xdr:colOff>107950</xdr:colOff>
      <xdr:row>2</xdr:row>
      <xdr:rowOff>63500</xdr:rowOff>
    </xdr:to>
    <xdr:sp macro="" textlink="">
      <xdr:nvSpPr>
        <xdr:cNvPr id="10" name="円/楕円 9">
          <a:extLst>
            <a:ext uri="{FF2B5EF4-FFF2-40B4-BE49-F238E27FC236}">
              <a16:creationId xmlns:a16="http://schemas.microsoft.com/office/drawing/2014/main" id="{00000000-0008-0000-0800-00000A000000}"/>
            </a:ext>
          </a:extLst>
        </xdr:cNvPr>
        <xdr:cNvSpPr/>
      </xdr:nvSpPr>
      <xdr:spPr>
        <a:xfrm>
          <a:off x="22225000" y="457200"/>
          <a:ext cx="800100" cy="42545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46</xdr:row>
      <xdr:rowOff>25400</xdr:rowOff>
    </xdr:from>
    <xdr:to>
      <xdr:col>17</xdr:col>
      <xdr:colOff>339725</xdr:colOff>
      <xdr:row>48</xdr:row>
      <xdr:rowOff>311150</xdr:rowOff>
    </xdr:to>
    <xdr:sp macro="" textlink="">
      <xdr:nvSpPr>
        <xdr:cNvPr id="11" name="角丸四角形吹き出し 10">
          <a:extLst>
            <a:ext uri="{FF2B5EF4-FFF2-40B4-BE49-F238E27FC236}">
              <a16:creationId xmlns:a16="http://schemas.microsoft.com/office/drawing/2014/main" id="{00000000-0008-0000-0800-00000B000000}"/>
            </a:ext>
          </a:extLst>
        </xdr:cNvPr>
        <xdr:cNvSpPr/>
      </xdr:nvSpPr>
      <xdr:spPr>
        <a:xfrm>
          <a:off x="8810625" y="14160500"/>
          <a:ext cx="3244850" cy="914400"/>
        </a:xfrm>
        <a:prstGeom prst="wedgeRoundRectCallout">
          <a:avLst>
            <a:gd name="adj1" fmla="val -77850"/>
            <a:gd name="adj2" fmla="val 16431"/>
            <a:gd name="adj3"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7</xdr:col>
      <xdr:colOff>368300</xdr:colOff>
      <xdr:row>47</xdr:row>
      <xdr:rowOff>0</xdr:rowOff>
    </xdr:from>
    <xdr:to>
      <xdr:col>11</xdr:col>
      <xdr:colOff>152400</xdr:colOff>
      <xdr:row>49</xdr:row>
      <xdr:rowOff>0</xdr:rowOff>
    </xdr:to>
    <xdr:sp macro="" textlink="">
      <xdr:nvSpPr>
        <xdr:cNvPr id="12" name="円/楕円 11">
          <a:extLst>
            <a:ext uri="{FF2B5EF4-FFF2-40B4-BE49-F238E27FC236}">
              <a16:creationId xmlns:a16="http://schemas.microsoft.com/office/drawing/2014/main" id="{00000000-0008-0000-0800-00000C000000}"/>
            </a:ext>
          </a:extLst>
        </xdr:cNvPr>
        <xdr:cNvSpPr/>
      </xdr:nvSpPr>
      <xdr:spPr>
        <a:xfrm>
          <a:off x="6273800" y="14449425"/>
          <a:ext cx="2108200" cy="654050"/>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342900</xdr:colOff>
      <xdr:row>41</xdr:row>
      <xdr:rowOff>127000</xdr:rowOff>
    </xdr:from>
    <xdr:to>
      <xdr:col>29</xdr:col>
      <xdr:colOff>25400</xdr:colOff>
      <xdr:row>48</xdr:row>
      <xdr:rowOff>292100</xdr:rowOff>
    </xdr:to>
    <xdr:sp macro="" textlink="">
      <xdr:nvSpPr>
        <xdr:cNvPr id="13" name="角丸四角形吹き出し 12">
          <a:extLst>
            <a:ext uri="{FF2B5EF4-FFF2-40B4-BE49-F238E27FC236}">
              <a16:creationId xmlns:a16="http://schemas.microsoft.com/office/drawing/2014/main" id="{00000000-0008-0000-0800-00000D000000}"/>
            </a:ext>
          </a:extLst>
        </xdr:cNvPr>
        <xdr:cNvSpPr/>
      </xdr:nvSpPr>
      <xdr:spPr>
        <a:xfrm>
          <a:off x="12639675" y="12709525"/>
          <a:ext cx="6073775" cy="23463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19</xdr:col>
      <xdr:colOff>0</xdr:colOff>
      <xdr:row>8</xdr:row>
      <xdr:rowOff>241300</xdr:rowOff>
    </xdr:from>
    <xdr:to>
      <xdr:col>28</xdr:col>
      <xdr:colOff>0</xdr:colOff>
      <xdr:row>14</xdr:row>
      <xdr:rowOff>133350</xdr:rowOff>
    </xdr:to>
    <xdr:sp macro="" textlink="">
      <xdr:nvSpPr>
        <xdr:cNvPr id="14" name="角丸四角形 13">
          <a:extLst>
            <a:ext uri="{FF2B5EF4-FFF2-40B4-BE49-F238E27FC236}">
              <a16:creationId xmlns:a16="http://schemas.microsoft.com/office/drawing/2014/main" id="{00000000-0008-0000-0800-00000E000000}"/>
            </a:ext>
          </a:extLst>
        </xdr:cNvPr>
        <xdr:cNvSpPr/>
      </xdr:nvSpPr>
      <xdr:spPr>
        <a:xfrm>
          <a:off x="12877800" y="2946400"/>
          <a:ext cx="5229225" cy="1778000"/>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4</xdr:col>
      <xdr:colOff>88900</xdr:colOff>
      <xdr:row>6</xdr:row>
      <xdr:rowOff>50800</xdr:rowOff>
    </xdr:from>
    <xdr:to>
      <xdr:col>13</xdr:col>
      <xdr:colOff>0</xdr:colOff>
      <xdr:row>10</xdr:row>
      <xdr:rowOff>139700</xdr:rowOff>
    </xdr:to>
    <xdr:sp macro="" textlink="">
      <xdr:nvSpPr>
        <xdr:cNvPr id="15" name="角丸四角形吹き出し 14">
          <a:extLst>
            <a:ext uri="{FF2B5EF4-FFF2-40B4-BE49-F238E27FC236}">
              <a16:creationId xmlns:a16="http://schemas.microsoft.com/office/drawing/2014/main" id="{00000000-0008-0000-0800-00000F000000}"/>
            </a:ext>
          </a:extLst>
        </xdr:cNvPr>
        <xdr:cNvSpPr/>
      </xdr:nvSpPr>
      <xdr:spPr>
        <a:xfrm>
          <a:off x="4251325" y="2127250"/>
          <a:ext cx="5140325" cy="1346200"/>
        </a:xfrm>
        <a:prstGeom prst="wedgeRoundRectCallout">
          <a:avLst>
            <a:gd name="adj1" fmla="val -64160"/>
            <a:gd name="adj2" fmla="val -4407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762000</xdr:colOff>
      <xdr:row>2</xdr:row>
      <xdr:rowOff>63500</xdr:rowOff>
    </xdr:from>
    <xdr:to>
      <xdr:col>2</xdr:col>
      <xdr:colOff>558800</xdr:colOff>
      <xdr:row>5</xdr:row>
      <xdr:rowOff>304800</xdr:rowOff>
    </xdr:to>
    <xdr:sp macro="" textlink="">
      <xdr:nvSpPr>
        <xdr:cNvPr id="16" name="角丸四角形吹き出し 15">
          <a:extLst>
            <a:ext uri="{FF2B5EF4-FFF2-40B4-BE49-F238E27FC236}">
              <a16:creationId xmlns:a16="http://schemas.microsoft.com/office/drawing/2014/main" id="{00000000-0008-0000-0800-000010000000}"/>
            </a:ext>
          </a:extLst>
        </xdr:cNvPr>
        <xdr:cNvSpPr/>
      </xdr:nvSpPr>
      <xdr:spPr>
        <a:xfrm>
          <a:off x="762000" y="882650"/>
          <a:ext cx="2797175" cy="1184275"/>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17" name="角丸四角形吹き出し 16">
          <a:extLst>
            <a:ext uri="{FF2B5EF4-FFF2-40B4-BE49-F238E27FC236}">
              <a16:creationId xmlns:a16="http://schemas.microsoft.com/office/drawing/2014/main" id="{00000000-0008-0000-0800-000011000000}"/>
            </a:ext>
          </a:extLst>
        </xdr:cNvPr>
        <xdr:cNvSpPr/>
      </xdr:nvSpPr>
      <xdr:spPr>
        <a:xfrm>
          <a:off x="640773" y="15238267"/>
          <a:ext cx="1882487" cy="839066"/>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900-000004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10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1000-000004000000}"/>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1000-000005000000}"/>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1000-000007000000}"/>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1000-000008000000}"/>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1000-000009000000}"/>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1000-00000A000000}"/>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1000-00000B000000}"/>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1000-00000C0000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1000-00000D000000}"/>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1000-00000E000000}"/>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1000-00000F000000}"/>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1000-000010000000}"/>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1000-000011000000}"/>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1000-000012000000}"/>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1000-000013000000}"/>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1000-000014000000}"/>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1000-000015000000}"/>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1000-000016000000}"/>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1000-000017000000}"/>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1000-000018000000}"/>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1000-000019000000}"/>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1000-00001A000000}"/>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1000-00001B000000}"/>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1000-00001C00000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1000-00001D000000}"/>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31.bin"/><Relationship Id="rId4" Type="http://schemas.openxmlformats.org/officeDocument/2006/relationships/comments" Target="../comments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32.bin"/><Relationship Id="rId4" Type="http://schemas.openxmlformats.org/officeDocument/2006/relationships/comments" Target="../comments8.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33.bin"/><Relationship Id="rId4" Type="http://schemas.openxmlformats.org/officeDocument/2006/relationships/comments" Target="../comments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34.bin"/><Relationship Id="rId4" Type="http://schemas.openxmlformats.org/officeDocument/2006/relationships/comments" Target="../comments1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44"/>
  <sheetViews>
    <sheetView tabSelected="1" view="pageBreakPreview" zoomScaleNormal="100" zoomScaleSheetLayoutView="100" workbookViewId="0">
      <pane xSplit="2" ySplit="6" topLeftCell="C7" activePane="bottomRight" state="frozen"/>
      <selection pane="topRight" activeCell="C1" sqref="C1"/>
      <selection pane="bottomLeft" activeCell="A7" sqref="A7"/>
      <selection pane="bottomRight" activeCell="K36" sqref="K36"/>
    </sheetView>
  </sheetViews>
  <sheetFormatPr defaultRowHeight="13.5"/>
  <cols>
    <col min="1" max="1" width="5.875" style="265" customWidth="1"/>
    <col min="2" max="2" width="32.75" style="265" customWidth="1"/>
    <col min="3" max="31" width="5.625" style="265" customWidth="1"/>
    <col min="32" max="261" width="9" style="265"/>
    <col min="262" max="262" width="5.875" style="265" customWidth="1"/>
    <col min="263" max="263" width="32.75" style="265" customWidth="1"/>
    <col min="264" max="277" width="5.625" style="265" customWidth="1"/>
    <col min="278" max="517" width="9" style="265"/>
    <col min="518" max="518" width="5.875" style="265" customWidth="1"/>
    <col min="519" max="519" width="32.75" style="265" customWidth="1"/>
    <col min="520" max="533" width="5.625" style="265" customWidth="1"/>
    <col min="534" max="773" width="9" style="265"/>
    <col min="774" max="774" width="5.875" style="265" customWidth="1"/>
    <col min="775" max="775" width="32.75" style="265" customWidth="1"/>
    <col min="776" max="789" width="5.625" style="265" customWidth="1"/>
    <col min="790" max="1029" width="9" style="265"/>
    <col min="1030" max="1030" width="5.875" style="265" customWidth="1"/>
    <col min="1031" max="1031" width="32.75" style="265" customWidth="1"/>
    <col min="1032" max="1045" width="5.625" style="265" customWidth="1"/>
    <col min="1046" max="1285" width="9" style="265"/>
    <col min="1286" max="1286" width="5.875" style="265" customWidth="1"/>
    <col min="1287" max="1287" width="32.75" style="265" customWidth="1"/>
    <col min="1288" max="1301" width="5.625" style="265" customWidth="1"/>
    <col min="1302" max="1541" width="9" style="265"/>
    <col min="1542" max="1542" width="5.875" style="265" customWidth="1"/>
    <col min="1543" max="1543" width="32.75" style="265" customWidth="1"/>
    <col min="1544" max="1557" width="5.625" style="265" customWidth="1"/>
    <col min="1558" max="1797" width="9" style="265"/>
    <col min="1798" max="1798" width="5.875" style="265" customWidth="1"/>
    <col min="1799" max="1799" width="32.75" style="265" customWidth="1"/>
    <col min="1800" max="1813" width="5.625" style="265" customWidth="1"/>
    <col min="1814" max="2053" width="9" style="265"/>
    <col min="2054" max="2054" width="5.875" style="265" customWidth="1"/>
    <col min="2055" max="2055" width="32.75" style="265" customWidth="1"/>
    <col min="2056" max="2069" width="5.625" style="265" customWidth="1"/>
    <col min="2070" max="2309" width="9" style="265"/>
    <col min="2310" max="2310" width="5.875" style="265" customWidth="1"/>
    <col min="2311" max="2311" width="32.75" style="265" customWidth="1"/>
    <col min="2312" max="2325" width="5.625" style="265" customWidth="1"/>
    <col min="2326" max="2565" width="9" style="265"/>
    <col min="2566" max="2566" width="5.875" style="265" customWidth="1"/>
    <col min="2567" max="2567" width="32.75" style="265" customWidth="1"/>
    <col min="2568" max="2581" width="5.625" style="265" customWidth="1"/>
    <col min="2582" max="2821" width="9" style="265"/>
    <col min="2822" max="2822" width="5.875" style="265" customWidth="1"/>
    <col min="2823" max="2823" width="32.75" style="265" customWidth="1"/>
    <col min="2824" max="2837" width="5.625" style="265" customWidth="1"/>
    <col min="2838" max="3077" width="9" style="265"/>
    <col min="3078" max="3078" width="5.875" style="265" customWidth="1"/>
    <col min="3079" max="3079" width="32.75" style="265" customWidth="1"/>
    <col min="3080" max="3093" width="5.625" style="265" customWidth="1"/>
    <col min="3094" max="3333" width="9" style="265"/>
    <col min="3334" max="3334" width="5.875" style="265" customWidth="1"/>
    <col min="3335" max="3335" width="32.75" style="265" customWidth="1"/>
    <col min="3336" max="3349" width="5.625" style="265" customWidth="1"/>
    <col min="3350" max="3589" width="9" style="265"/>
    <col min="3590" max="3590" width="5.875" style="265" customWidth="1"/>
    <col min="3591" max="3591" width="32.75" style="265" customWidth="1"/>
    <col min="3592" max="3605" width="5.625" style="265" customWidth="1"/>
    <col min="3606" max="3845" width="9" style="265"/>
    <col min="3846" max="3846" width="5.875" style="265" customWidth="1"/>
    <col min="3847" max="3847" width="32.75" style="265" customWidth="1"/>
    <col min="3848" max="3861" width="5.625" style="265" customWidth="1"/>
    <col min="3862" max="4101" width="9" style="265"/>
    <col min="4102" max="4102" width="5.875" style="265" customWidth="1"/>
    <col min="4103" max="4103" width="32.75" style="265" customWidth="1"/>
    <col min="4104" max="4117" width="5.625" style="265" customWidth="1"/>
    <col min="4118" max="4357" width="9" style="265"/>
    <col min="4358" max="4358" width="5.875" style="265" customWidth="1"/>
    <col min="4359" max="4359" width="32.75" style="265" customWidth="1"/>
    <col min="4360" max="4373" width="5.625" style="265" customWidth="1"/>
    <col min="4374" max="4613" width="9" style="265"/>
    <col min="4614" max="4614" width="5.875" style="265" customWidth="1"/>
    <col min="4615" max="4615" width="32.75" style="265" customWidth="1"/>
    <col min="4616" max="4629" width="5.625" style="265" customWidth="1"/>
    <col min="4630" max="4869" width="9" style="265"/>
    <col min="4870" max="4870" width="5.875" style="265" customWidth="1"/>
    <col min="4871" max="4871" width="32.75" style="265" customWidth="1"/>
    <col min="4872" max="4885" width="5.625" style="265" customWidth="1"/>
    <col min="4886" max="5125" width="9" style="265"/>
    <col min="5126" max="5126" width="5.875" style="265" customWidth="1"/>
    <col min="5127" max="5127" width="32.75" style="265" customWidth="1"/>
    <col min="5128" max="5141" width="5.625" style="265" customWidth="1"/>
    <col min="5142" max="5381" width="9" style="265"/>
    <col min="5382" max="5382" width="5.875" style="265" customWidth="1"/>
    <col min="5383" max="5383" width="32.75" style="265" customWidth="1"/>
    <col min="5384" max="5397" width="5.625" style="265" customWidth="1"/>
    <col min="5398" max="5637" width="9" style="265"/>
    <col min="5638" max="5638" width="5.875" style="265" customWidth="1"/>
    <col min="5639" max="5639" width="32.75" style="265" customWidth="1"/>
    <col min="5640" max="5653" width="5.625" style="265" customWidth="1"/>
    <col min="5654" max="5893" width="9" style="265"/>
    <col min="5894" max="5894" width="5.875" style="265" customWidth="1"/>
    <col min="5895" max="5895" width="32.75" style="265" customWidth="1"/>
    <col min="5896" max="5909" width="5.625" style="265" customWidth="1"/>
    <col min="5910" max="6149" width="9" style="265"/>
    <col min="6150" max="6150" width="5.875" style="265" customWidth="1"/>
    <col min="6151" max="6151" width="32.75" style="265" customWidth="1"/>
    <col min="6152" max="6165" width="5.625" style="265" customWidth="1"/>
    <col min="6166" max="6405" width="9" style="265"/>
    <col min="6406" max="6406" width="5.875" style="265" customWidth="1"/>
    <col min="6407" max="6407" width="32.75" style="265" customWidth="1"/>
    <col min="6408" max="6421" width="5.625" style="265" customWidth="1"/>
    <col min="6422" max="6661" width="9" style="265"/>
    <col min="6662" max="6662" width="5.875" style="265" customWidth="1"/>
    <col min="6663" max="6663" width="32.75" style="265" customWidth="1"/>
    <col min="6664" max="6677" width="5.625" style="265" customWidth="1"/>
    <col min="6678" max="6917" width="9" style="265"/>
    <col min="6918" max="6918" width="5.875" style="265" customWidth="1"/>
    <col min="6919" max="6919" width="32.75" style="265" customWidth="1"/>
    <col min="6920" max="6933" width="5.625" style="265" customWidth="1"/>
    <col min="6934" max="7173" width="9" style="265"/>
    <col min="7174" max="7174" width="5.875" style="265" customWidth="1"/>
    <col min="7175" max="7175" width="32.75" style="265" customWidth="1"/>
    <col min="7176" max="7189" width="5.625" style="265" customWidth="1"/>
    <col min="7190" max="7429" width="9" style="265"/>
    <col min="7430" max="7430" width="5.875" style="265" customWidth="1"/>
    <col min="7431" max="7431" width="32.75" style="265" customWidth="1"/>
    <col min="7432" max="7445" width="5.625" style="265" customWidth="1"/>
    <col min="7446" max="7685" width="9" style="265"/>
    <col min="7686" max="7686" width="5.875" style="265" customWidth="1"/>
    <col min="7687" max="7687" width="32.75" style="265" customWidth="1"/>
    <col min="7688" max="7701" width="5.625" style="265" customWidth="1"/>
    <col min="7702" max="7941" width="9" style="265"/>
    <col min="7942" max="7942" width="5.875" style="265" customWidth="1"/>
    <col min="7943" max="7943" width="32.75" style="265" customWidth="1"/>
    <col min="7944" max="7957" width="5.625" style="265" customWidth="1"/>
    <col min="7958" max="8197" width="9" style="265"/>
    <col min="8198" max="8198" width="5.875" style="265" customWidth="1"/>
    <col min="8199" max="8199" width="32.75" style="265" customWidth="1"/>
    <col min="8200" max="8213" width="5.625" style="265" customWidth="1"/>
    <col min="8214" max="8453" width="9" style="265"/>
    <col min="8454" max="8454" width="5.875" style="265" customWidth="1"/>
    <col min="8455" max="8455" width="32.75" style="265" customWidth="1"/>
    <col min="8456" max="8469" width="5.625" style="265" customWidth="1"/>
    <col min="8470" max="8709" width="9" style="265"/>
    <col min="8710" max="8710" width="5.875" style="265" customWidth="1"/>
    <col min="8711" max="8711" width="32.75" style="265" customWidth="1"/>
    <col min="8712" max="8725" width="5.625" style="265" customWidth="1"/>
    <col min="8726" max="8965" width="9" style="265"/>
    <col min="8966" max="8966" width="5.875" style="265" customWidth="1"/>
    <col min="8967" max="8967" width="32.75" style="265" customWidth="1"/>
    <col min="8968" max="8981" width="5.625" style="265" customWidth="1"/>
    <col min="8982" max="9221" width="9" style="265"/>
    <col min="9222" max="9222" width="5.875" style="265" customWidth="1"/>
    <col min="9223" max="9223" width="32.75" style="265" customWidth="1"/>
    <col min="9224" max="9237" width="5.625" style="265" customWidth="1"/>
    <col min="9238" max="9477" width="9" style="265"/>
    <col min="9478" max="9478" width="5.875" style="265" customWidth="1"/>
    <col min="9479" max="9479" width="32.75" style="265" customWidth="1"/>
    <col min="9480" max="9493" width="5.625" style="265" customWidth="1"/>
    <col min="9494" max="9733" width="9" style="265"/>
    <col min="9734" max="9734" width="5.875" style="265" customWidth="1"/>
    <col min="9735" max="9735" width="32.75" style="265" customWidth="1"/>
    <col min="9736" max="9749" width="5.625" style="265" customWidth="1"/>
    <col min="9750" max="9989" width="9" style="265"/>
    <col min="9990" max="9990" width="5.875" style="265" customWidth="1"/>
    <col min="9991" max="9991" width="32.75" style="265" customWidth="1"/>
    <col min="9992" max="10005" width="5.625" style="265" customWidth="1"/>
    <col min="10006" max="10245" width="9" style="265"/>
    <col min="10246" max="10246" width="5.875" style="265" customWidth="1"/>
    <col min="10247" max="10247" width="32.75" style="265" customWidth="1"/>
    <col min="10248" max="10261" width="5.625" style="265" customWidth="1"/>
    <col min="10262" max="10501" width="9" style="265"/>
    <col min="10502" max="10502" width="5.875" style="265" customWidth="1"/>
    <col min="10503" max="10503" width="32.75" style="265" customWidth="1"/>
    <col min="10504" max="10517" width="5.625" style="265" customWidth="1"/>
    <col min="10518" max="10757" width="9" style="265"/>
    <col min="10758" max="10758" width="5.875" style="265" customWidth="1"/>
    <col min="10759" max="10759" width="32.75" style="265" customWidth="1"/>
    <col min="10760" max="10773" width="5.625" style="265" customWidth="1"/>
    <col min="10774" max="11013" width="9" style="265"/>
    <col min="11014" max="11014" width="5.875" style="265" customWidth="1"/>
    <col min="11015" max="11015" width="32.75" style="265" customWidth="1"/>
    <col min="11016" max="11029" width="5.625" style="265" customWidth="1"/>
    <col min="11030" max="11269" width="9" style="265"/>
    <col min="11270" max="11270" width="5.875" style="265" customWidth="1"/>
    <col min="11271" max="11271" width="32.75" style="265" customWidth="1"/>
    <col min="11272" max="11285" width="5.625" style="265" customWidth="1"/>
    <col min="11286" max="11525" width="9" style="265"/>
    <col min="11526" max="11526" width="5.875" style="265" customWidth="1"/>
    <col min="11527" max="11527" width="32.75" style="265" customWidth="1"/>
    <col min="11528" max="11541" width="5.625" style="265" customWidth="1"/>
    <col min="11542" max="11781" width="9" style="265"/>
    <col min="11782" max="11782" width="5.875" style="265" customWidth="1"/>
    <col min="11783" max="11783" width="32.75" style="265" customWidth="1"/>
    <col min="11784" max="11797" width="5.625" style="265" customWidth="1"/>
    <col min="11798" max="12037" width="9" style="265"/>
    <col min="12038" max="12038" width="5.875" style="265" customWidth="1"/>
    <col min="12039" max="12039" width="32.75" style="265" customWidth="1"/>
    <col min="12040" max="12053" width="5.625" style="265" customWidth="1"/>
    <col min="12054" max="12293" width="9" style="265"/>
    <col min="12294" max="12294" width="5.875" style="265" customWidth="1"/>
    <col min="12295" max="12295" width="32.75" style="265" customWidth="1"/>
    <col min="12296" max="12309" width="5.625" style="265" customWidth="1"/>
    <col min="12310" max="12549" width="9" style="265"/>
    <col min="12550" max="12550" width="5.875" style="265" customWidth="1"/>
    <col min="12551" max="12551" width="32.75" style="265" customWidth="1"/>
    <col min="12552" max="12565" width="5.625" style="265" customWidth="1"/>
    <col min="12566" max="12805" width="9" style="265"/>
    <col min="12806" max="12806" width="5.875" style="265" customWidth="1"/>
    <col min="12807" max="12807" width="32.75" style="265" customWidth="1"/>
    <col min="12808" max="12821" width="5.625" style="265" customWidth="1"/>
    <col min="12822" max="13061" width="9" style="265"/>
    <col min="13062" max="13062" width="5.875" style="265" customWidth="1"/>
    <col min="13063" max="13063" width="32.75" style="265" customWidth="1"/>
    <col min="13064" max="13077" width="5.625" style="265" customWidth="1"/>
    <col min="13078" max="13317" width="9" style="265"/>
    <col min="13318" max="13318" width="5.875" style="265" customWidth="1"/>
    <col min="13319" max="13319" width="32.75" style="265" customWidth="1"/>
    <col min="13320" max="13333" width="5.625" style="265" customWidth="1"/>
    <col min="13334" max="13573" width="9" style="265"/>
    <col min="13574" max="13574" width="5.875" style="265" customWidth="1"/>
    <col min="13575" max="13575" width="32.75" style="265" customWidth="1"/>
    <col min="13576" max="13589" width="5.625" style="265" customWidth="1"/>
    <col min="13590" max="13829" width="9" style="265"/>
    <col min="13830" max="13830" width="5.875" style="265" customWidth="1"/>
    <col min="13831" max="13831" width="32.75" style="265" customWidth="1"/>
    <col min="13832" max="13845" width="5.625" style="265" customWidth="1"/>
    <col min="13846" max="14085" width="9" style="265"/>
    <col min="14086" max="14086" width="5.875" style="265" customWidth="1"/>
    <col min="14087" max="14087" width="32.75" style="265" customWidth="1"/>
    <col min="14088" max="14101" width="5.625" style="265" customWidth="1"/>
    <col min="14102" max="14341" width="9" style="265"/>
    <col min="14342" max="14342" width="5.875" style="265" customWidth="1"/>
    <col min="14343" max="14343" width="32.75" style="265" customWidth="1"/>
    <col min="14344" max="14357" width="5.625" style="265" customWidth="1"/>
    <col min="14358" max="14597" width="9" style="265"/>
    <col min="14598" max="14598" width="5.875" style="265" customWidth="1"/>
    <col min="14599" max="14599" width="32.75" style="265" customWidth="1"/>
    <col min="14600" max="14613" width="5.625" style="265" customWidth="1"/>
    <col min="14614" max="14853" width="9" style="265"/>
    <col min="14854" max="14854" width="5.875" style="265" customWidth="1"/>
    <col min="14855" max="14855" width="32.75" style="265" customWidth="1"/>
    <col min="14856" max="14869" width="5.625" style="265" customWidth="1"/>
    <col min="14870" max="15109" width="9" style="265"/>
    <col min="15110" max="15110" width="5.875" style="265" customWidth="1"/>
    <col min="15111" max="15111" width="32.75" style="265" customWidth="1"/>
    <col min="15112" max="15125" width="5.625" style="265" customWidth="1"/>
    <col min="15126" max="15365" width="9" style="265"/>
    <col min="15366" max="15366" width="5.875" style="265" customWidth="1"/>
    <col min="15367" max="15367" width="32.75" style="265" customWidth="1"/>
    <col min="15368" max="15381" width="5.625" style="265" customWidth="1"/>
    <col min="15382" max="15621" width="9" style="265"/>
    <col min="15622" max="15622" width="5.875" style="265" customWidth="1"/>
    <col min="15623" max="15623" width="32.75" style="265" customWidth="1"/>
    <col min="15624" max="15637" width="5.625" style="265" customWidth="1"/>
    <col min="15638" max="15877" width="9" style="265"/>
    <col min="15878" max="15878" width="5.875" style="265" customWidth="1"/>
    <col min="15879" max="15879" width="32.75" style="265" customWidth="1"/>
    <col min="15880" max="15893" width="5.625" style="265" customWidth="1"/>
    <col min="15894" max="16133" width="9" style="265"/>
    <col min="16134" max="16134" width="5.875" style="265" customWidth="1"/>
    <col min="16135" max="16135" width="32.75" style="265" customWidth="1"/>
    <col min="16136" max="16149" width="5.625" style="265" customWidth="1"/>
    <col min="16150" max="16384" width="9" style="265"/>
  </cols>
  <sheetData>
    <row r="1" spans="1:31" ht="27.75">
      <c r="A1" s="264" t="s">
        <v>42</v>
      </c>
      <c r="V1" s="309" t="s">
        <v>528</v>
      </c>
    </row>
    <row r="2" spans="1:31" ht="37.5" customHeight="1">
      <c r="A2" s="264"/>
    </row>
    <row r="3" spans="1:31" ht="21">
      <c r="A3" s="264" t="s">
        <v>30</v>
      </c>
    </row>
    <row r="4" spans="1:31">
      <c r="A4" s="266"/>
      <c r="B4" s="267"/>
      <c r="C4" s="266"/>
      <c r="D4" s="268"/>
      <c r="E4" s="268"/>
      <c r="F4" s="268"/>
      <c r="G4" s="268"/>
      <c r="H4" s="268"/>
      <c r="I4" s="268"/>
      <c r="J4" s="268"/>
      <c r="K4" s="268"/>
      <c r="L4" s="268"/>
      <c r="M4" s="268"/>
      <c r="N4" s="269"/>
      <c r="O4" s="269"/>
      <c r="P4" s="269"/>
      <c r="Q4" s="269"/>
      <c r="R4" s="269"/>
      <c r="S4" s="269"/>
      <c r="T4" s="269"/>
      <c r="U4" s="269"/>
      <c r="V4" s="269"/>
      <c r="W4" s="269"/>
      <c r="X4" s="269"/>
      <c r="Y4" s="269"/>
      <c r="Z4" s="269"/>
      <c r="AA4" s="269"/>
      <c r="AB4" s="269"/>
      <c r="AC4" s="269"/>
      <c r="AD4" s="269"/>
      <c r="AE4" s="267"/>
    </row>
    <row r="5" spans="1:31" s="905" customFormat="1" ht="120" customHeight="1">
      <c r="A5" s="903"/>
      <c r="B5" s="904"/>
      <c r="C5" s="900" t="s">
        <v>591</v>
      </c>
      <c r="D5" s="901" t="s">
        <v>1080</v>
      </c>
      <c r="E5" s="901" t="s">
        <v>44</v>
      </c>
      <c r="F5" s="901" t="s">
        <v>55</v>
      </c>
      <c r="G5" s="901" t="s">
        <v>64</v>
      </c>
      <c r="H5" s="901" t="s">
        <v>65</v>
      </c>
      <c r="I5" s="901" t="s">
        <v>1081</v>
      </c>
      <c r="J5" s="906" t="s">
        <v>328</v>
      </c>
      <c r="K5" s="901" t="s">
        <v>45</v>
      </c>
      <c r="L5" s="901" t="s">
        <v>46</v>
      </c>
      <c r="M5" s="901" t="s">
        <v>506</v>
      </c>
      <c r="N5" s="901" t="s">
        <v>47</v>
      </c>
      <c r="O5" s="906" t="s">
        <v>301</v>
      </c>
      <c r="P5" s="901" t="s">
        <v>302</v>
      </c>
      <c r="Q5" s="901" t="s">
        <v>303</v>
      </c>
      <c r="R5" s="901" t="s">
        <v>501</v>
      </c>
      <c r="S5" s="901" t="s">
        <v>505</v>
      </c>
      <c r="T5" s="906" t="s">
        <v>504</v>
      </c>
      <c r="U5" s="906" t="s">
        <v>1137</v>
      </c>
      <c r="V5" s="906" t="s">
        <v>1138</v>
      </c>
      <c r="W5" s="901" t="s">
        <v>1067</v>
      </c>
      <c r="X5" s="906" t="s">
        <v>1068</v>
      </c>
      <c r="Y5" s="901" t="s">
        <v>1069</v>
      </c>
      <c r="Z5" s="901" t="s">
        <v>1071</v>
      </c>
      <c r="AA5" s="906" t="s">
        <v>1077</v>
      </c>
      <c r="AB5" s="901" t="s">
        <v>1078</v>
      </c>
      <c r="AC5" s="901" t="s">
        <v>1079</v>
      </c>
      <c r="AD5" s="901" t="s">
        <v>48</v>
      </c>
      <c r="AE5" s="902" t="s">
        <v>638</v>
      </c>
    </row>
    <row r="6" spans="1:31" ht="15" customHeight="1">
      <c r="A6" s="270"/>
      <c r="B6" s="271"/>
      <c r="C6" s="272"/>
      <c r="D6" s="273"/>
      <c r="E6" s="273"/>
      <c r="F6" s="273"/>
      <c r="G6" s="273"/>
      <c r="H6" s="273"/>
      <c r="I6" s="273"/>
      <c r="J6" s="273"/>
      <c r="K6" s="273"/>
      <c r="L6" s="273"/>
      <c r="M6" s="273"/>
      <c r="N6" s="274"/>
      <c r="O6" s="274"/>
      <c r="P6" s="274"/>
      <c r="Q6" s="274"/>
      <c r="R6" s="274"/>
      <c r="S6" s="274"/>
      <c r="T6" s="274"/>
      <c r="U6" s="402"/>
      <c r="V6" s="402"/>
      <c r="W6" s="402"/>
      <c r="X6" s="402"/>
      <c r="Y6" s="402"/>
      <c r="Z6" s="402"/>
      <c r="AA6" s="402"/>
      <c r="AB6" s="402"/>
      <c r="AC6" s="402"/>
      <c r="AD6" s="402"/>
      <c r="AE6" s="403"/>
    </row>
    <row r="7" spans="1:31" ht="22.5" customHeight="1">
      <c r="A7" s="385">
        <v>1</v>
      </c>
      <c r="B7" s="386" t="s">
        <v>31</v>
      </c>
      <c r="C7" s="276" t="s">
        <v>49</v>
      </c>
      <c r="D7" s="277" t="s">
        <v>38</v>
      </c>
      <c r="E7" s="278" t="s">
        <v>49</v>
      </c>
      <c r="F7" s="278"/>
      <c r="G7" s="278"/>
      <c r="H7" s="278"/>
      <c r="I7" s="278"/>
      <c r="J7" s="278"/>
      <c r="K7" s="278"/>
      <c r="L7" s="278"/>
      <c r="M7" s="278"/>
      <c r="N7" s="279"/>
      <c r="O7" s="279"/>
      <c r="P7" s="279"/>
      <c r="Q7" s="279"/>
      <c r="R7" s="279"/>
      <c r="S7" s="279"/>
      <c r="T7" s="279"/>
      <c r="U7" s="404"/>
      <c r="V7" s="404"/>
      <c r="W7" s="404"/>
      <c r="X7" s="404"/>
      <c r="Y7" s="404"/>
      <c r="Z7" s="404"/>
      <c r="AA7" s="404"/>
      <c r="AB7" s="404"/>
      <c r="AC7" s="404"/>
      <c r="AD7" s="404"/>
      <c r="AE7" s="405"/>
    </row>
    <row r="8" spans="1:31" ht="22.5" hidden="1" customHeight="1">
      <c r="A8" s="393">
        <v>2</v>
      </c>
      <c r="B8" s="387" t="s">
        <v>33</v>
      </c>
      <c r="C8" s="280" t="s">
        <v>50</v>
      </c>
      <c r="D8" s="281" t="s">
        <v>38</v>
      </c>
      <c r="E8" s="282" t="s">
        <v>49</v>
      </c>
      <c r="F8" s="282"/>
      <c r="G8" s="282"/>
      <c r="H8" s="282"/>
      <c r="I8" s="282"/>
      <c r="J8" s="282"/>
      <c r="K8" s="283"/>
      <c r="L8" s="283"/>
      <c r="M8" s="283"/>
      <c r="N8" s="284"/>
      <c r="O8" s="284"/>
      <c r="P8" s="284"/>
      <c r="Q8" s="284"/>
      <c r="R8" s="284"/>
      <c r="S8" s="284"/>
      <c r="T8" s="284"/>
      <c r="U8" s="394"/>
      <c r="V8" s="394"/>
      <c r="W8" s="394"/>
      <c r="X8" s="394"/>
      <c r="Y8" s="394"/>
      <c r="Z8" s="394"/>
      <c r="AA8" s="394"/>
      <c r="AB8" s="394"/>
      <c r="AC8" s="394"/>
      <c r="AD8" s="394"/>
      <c r="AE8" s="301" t="s">
        <v>32</v>
      </c>
    </row>
    <row r="9" spans="1:31" ht="22.5" customHeight="1">
      <c r="A9" s="393">
        <v>3</v>
      </c>
      <c r="B9" s="388" t="s">
        <v>34</v>
      </c>
      <c r="C9" s="280" t="s">
        <v>50</v>
      </c>
      <c r="D9" s="283" t="s">
        <v>38</v>
      </c>
      <c r="E9" s="283" t="s">
        <v>49</v>
      </c>
      <c r="F9" s="283" t="s">
        <v>49</v>
      </c>
      <c r="G9" s="283"/>
      <c r="H9" s="283"/>
      <c r="I9" s="283"/>
      <c r="J9" s="283"/>
      <c r="K9" s="283"/>
      <c r="L9" s="283"/>
      <c r="M9" s="283"/>
      <c r="N9" s="284"/>
      <c r="O9" s="284"/>
      <c r="P9" s="284"/>
      <c r="Q9" s="284"/>
      <c r="R9" s="284"/>
      <c r="S9" s="284"/>
      <c r="T9" s="284"/>
      <c r="U9" s="394"/>
      <c r="V9" s="394"/>
      <c r="W9" s="394"/>
      <c r="X9" s="394"/>
      <c r="Y9" s="394"/>
      <c r="Z9" s="394"/>
      <c r="AA9" s="394"/>
      <c r="AB9" s="394"/>
      <c r="AC9" s="394"/>
      <c r="AD9" s="394"/>
      <c r="AE9" s="301"/>
    </row>
    <row r="10" spans="1:31" ht="22.5" customHeight="1">
      <c r="A10" s="393">
        <v>4</v>
      </c>
      <c r="B10" s="387" t="s">
        <v>627</v>
      </c>
      <c r="C10" s="280" t="s">
        <v>50</v>
      </c>
      <c r="D10" s="281" t="s">
        <v>38</v>
      </c>
      <c r="E10" s="283" t="s">
        <v>49</v>
      </c>
      <c r="F10" s="283"/>
      <c r="G10" s="283"/>
      <c r="H10" s="283"/>
      <c r="I10" s="283"/>
      <c r="J10" s="283"/>
      <c r="K10" s="283" t="s">
        <v>49</v>
      </c>
      <c r="L10" s="283"/>
      <c r="M10" s="283"/>
      <c r="N10" s="284"/>
      <c r="O10" s="284"/>
      <c r="P10" s="284"/>
      <c r="Q10" s="284"/>
      <c r="R10" s="284"/>
      <c r="S10" s="284"/>
      <c r="T10" s="284"/>
      <c r="U10" s="394"/>
      <c r="V10" s="394"/>
      <c r="W10" s="406"/>
      <c r="X10" s="394"/>
      <c r="Y10" s="394"/>
      <c r="Z10" s="394"/>
      <c r="AA10" s="406"/>
      <c r="AB10" s="406"/>
      <c r="AC10" s="406"/>
      <c r="AD10" s="406"/>
      <c r="AE10" s="407"/>
    </row>
    <row r="11" spans="1:31" ht="22.5" customHeight="1">
      <c r="A11" s="393">
        <v>5</v>
      </c>
      <c r="B11" s="389" t="s">
        <v>35</v>
      </c>
      <c r="C11" s="280" t="s">
        <v>50</v>
      </c>
      <c r="D11" s="283" t="s">
        <v>38</v>
      </c>
      <c r="E11" s="283" t="s">
        <v>49</v>
      </c>
      <c r="F11" s="283"/>
      <c r="G11" s="283"/>
      <c r="H11" s="283"/>
      <c r="I11" s="283"/>
      <c r="J11" s="283" t="s">
        <v>327</v>
      </c>
      <c r="K11" s="283"/>
      <c r="L11" s="283"/>
      <c r="M11" s="283"/>
      <c r="N11" s="284"/>
      <c r="O11" s="284"/>
      <c r="P11" s="284"/>
      <c r="Q11" s="284"/>
      <c r="R11" s="284"/>
      <c r="S11" s="284"/>
      <c r="T11" s="284"/>
      <c r="U11" s="394"/>
      <c r="V11" s="394"/>
      <c r="W11" s="394"/>
      <c r="X11" s="394"/>
      <c r="Y11" s="394"/>
      <c r="Z11" s="394"/>
      <c r="AA11" s="394"/>
      <c r="AB11" s="394"/>
      <c r="AC11" s="394"/>
      <c r="AD11" s="394" t="s">
        <v>67</v>
      </c>
      <c r="AE11" s="301"/>
    </row>
    <row r="12" spans="1:31" ht="22.5" customHeight="1">
      <c r="A12" s="393">
        <v>12</v>
      </c>
      <c r="B12" s="390" t="s">
        <v>36</v>
      </c>
      <c r="C12" s="280" t="s">
        <v>50</v>
      </c>
      <c r="D12" s="281" t="s">
        <v>38</v>
      </c>
      <c r="E12" s="283" t="s">
        <v>49</v>
      </c>
      <c r="F12" s="283"/>
      <c r="G12" s="283"/>
      <c r="H12" s="283"/>
      <c r="I12" s="283"/>
      <c r="J12" s="283"/>
      <c r="K12" s="283"/>
      <c r="L12" s="283" t="s">
        <v>49</v>
      </c>
      <c r="M12" s="283"/>
      <c r="N12" s="284"/>
      <c r="O12" s="284"/>
      <c r="P12" s="284"/>
      <c r="Q12" s="284"/>
      <c r="R12" s="284"/>
      <c r="S12" s="284"/>
      <c r="T12" s="284"/>
      <c r="U12" s="394"/>
      <c r="V12" s="394"/>
      <c r="W12" s="394"/>
      <c r="X12" s="394"/>
      <c r="Y12" s="394"/>
      <c r="Z12" s="394"/>
      <c r="AA12" s="394"/>
      <c r="AB12" s="394"/>
      <c r="AC12" s="394"/>
      <c r="AD12" s="394"/>
      <c r="AE12" s="301"/>
    </row>
    <row r="13" spans="1:31" ht="22.5" customHeight="1">
      <c r="A13" s="393">
        <v>14</v>
      </c>
      <c r="B13" s="391" t="s">
        <v>628</v>
      </c>
      <c r="C13" s="280" t="s">
        <v>49</v>
      </c>
      <c r="D13" s="281" t="s">
        <v>49</v>
      </c>
      <c r="E13" s="283"/>
      <c r="F13" s="283"/>
      <c r="G13" s="283"/>
      <c r="H13" s="283"/>
      <c r="I13" s="283"/>
      <c r="J13" s="283"/>
      <c r="K13" s="283"/>
      <c r="L13" s="283"/>
      <c r="M13" s="283" t="s">
        <v>49</v>
      </c>
      <c r="N13" s="284"/>
      <c r="O13" s="284"/>
      <c r="P13" s="284"/>
      <c r="Q13" s="284"/>
      <c r="R13" s="284"/>
      <c r="S13" s="284"/>
      <c r="T13" s="284"/>
      <c r="U13" s="394"/>
      <c r="V13" s="394"/>
      <c r="W13" s="394"/>
      <c r="X13" s="394"/>
      <c r="Y13" s="394"/>
      <c r="Z13" s="394"/>
      <c r="AA13" s="394"/>
      <c r="AB13" s="394"/>
      <c r="AC13" s="394"/>
      <c r="AD13" s="394"/>
      <c r="AE13" s="301"/>
    </row>
    <row r="14" spans="1:31" ht="22.5" customHeight="1">
      <c r="A14" s="290">
        <v>15</v>
      </c>
      <c r="B14" s="391" t="s">
        <v>37</v>
      </c>
      <c r="C14" s="280" t="s">
        <v>49</v>
      </c>
      <c r="D14" s="281" t="s">
        <v>49</v>
      </c>
      <c r="E14" s="283"/>
      <c r="F14" s="283"/>
      <c r="G14" s="283"/>
      <c r="H14" s="283"/>
      <c r="I14" s="283"/>
      <c r="J14" s="283"/>
      <c r="K14" s="283"/>
      <c r="L14" s="283"/>
      <c r="M14" s="283"/>
      <c r="N14" s="284" t="s">
        <v>49</v>
      </c>
      <c r="O14" s="284"/>
      <c r="P14" s="284"/>
      <c r="Q14" s="284"/>
      <c r="R14" s="284"/>
      <c r="S14" s="284"/>
      <c r="T14" s="284"/>
      <c r="U14" s="394"/>
      <c r="V14" s="394"/>
      <c r="W14" s="394"/>
      <c r="X14" s="394"/>
      <c r="Y14" s="394"/>
      <c r="Z14" s="394"/>
      <c r="AA14" s="394"/>
      <c r="AB14" s="394"/>
      <c r="AC14" s="394"/>
      <c r="AD14" s="394" t="s">
        <v>32</v>
      </c>
      <c r="AE14" s="301"/>
    </row>
    <row r="15" spans="1:31" s="289" customFormat="1" ht="22.5" customHeight="1">
      <c r="A15" s="290">
        <v>16</v>
      </c>
      <c r="B15" s="392" t="s">
        <v>66</v>
      </c>
      <c r="C15" s="280" t="s">
        <v>32</v>
      </c>
      <c r="D15" s="281" t="s">
        <v>67</v>
      </c>
      <c r="E15" s="283" t="s">
        <v>32</v>
      </c>
      <c r="F15" s="283"/>
      <c r="G15" s="283" t="s">
        <v>67</v>
      </c>
      <c r="H15" s="283" t="s">
        <v>67</v>
      </c>
      <c r="I15" s="283" t="s">
        <v>67</v>
      </c>
      <c r="J15" s="283"/>
      <c r="K15" s="283"/>
      <c r="L15" s="283"/>
      <c r="M15" s="283"/>
      <c r="N15" s="284"/>
      <c r="O15" s="284"/>
      <c r="P15" s="284"/>
      <c r="Q15" s="284"/>
      <c r="R15" s="288"/>
      <c r="S15" s="288"/>
      <c r="T15" s="288"/>
      <c r="U15" s="394"/>
      <c r="V15" s="394"/>
      <c r="W15" s="394"/>
      <c r="X15" s="394"/>
      <c r="Y15" s="394"/>
      <c r="Z15" s="394"/>
      <c r="AA15" s="394"/>
      <c r="AB15" s="394"/>
      <c r="AC15" s="394"/>
      <c r="AD15" s="394" t="s">
        <v>32</v>
      </c>
      <c r="AE15" s="301"/>
    </row>
    <row r="16" spans="1:31" ht="22.5" customHeight="1">
      <c r="A16" s="290">
        <v>25</v>
      </c>
      <c r="B16" s="391" t="s">
        <v>39</v>
      </c>
      <c r="C16" s="290" t="s">
        <v>51</v>
      </c>
      <c r="D16" s="283" t="s">
        <v>305</v>
      </c>
      <c r="E16" s="283"/>
      <c r="F16" s="283"/>
      <c r="G16" s="283"/>
      <c r="H16" s="283"/>
      <c r="I16" s="283"/>
      <c r="J16" s="283"/>
      <c r="K16" s="283"/>
      <c r="L16" s="283"/>
      <c r="M16" s="283"/>
      <c r="N16" s="284"/>
      <c r="O16" s="284"/>
      <c r="P16" s="284"/>
      <c r="Q16" s="284"/>
      <c r="R16" s="284"/>
      <c r="S16" s="284"/>
      <c r="T16" s="284"/>
      <c r="U16" s="394"/>
      <c r="V16" s="394"/>
      <c r="W16" s="394"/>
      <c r="X16" s="394"/>
      <c r="Y16" s="394"/>
      <c r="Z16" s="394"/>
      <c r="AA16" s="394"/>
      <c r="AB16" s="394"/>
      <c r="AC16" s="394"/>
      <c r="AD16" s="394"/>
      <c r="AE16" s="394" t="s">
        <v>32</v>
      </c>
    </row>
    <row r="17" spans="1:32" ht="22.5" customHeight="1">
      <c r="A17" s="290">
        <v>26</v>
      </c>
      <c r="B17" s="391" t="s">
        <v>40</v>
      </c>
      <c r="C17" s="290" t="s">
        <v>299</v>
      </c>
      <c r="D17" s="283" t="s">
        <v>305</v>
      </c>
      <c r="E17" s="283"/>
      <c r="F17" s="283"/>
      <c r="G17" s="283"/>
      <c r="H17" s="283"/>
      <c r="I17" s="283"/>
      <c r="J17" s="283"/>
      <c r="K17" s="283"/>
      <c r="L17" s="283"/>
      <c r="M17" s="283"/>
      <c r="N17" s="284"/>
      <c r="O17" s="284"/>
      <c r="P17" s="284"/>
      <c r="Q17" s="284"/>
      <c r="R17" s="284"/>
      <c r="S17" s="284"/>
      <c r="T17" s="284"/>
      <c r="U17" s="394"/>
      <c r="V17" s="394"/>
      <c r="W17" s="394"/>
      <c r="X17" s="394"/>
      <c r="Y17" s="394"/>
      <c r="Z17" s="394"/>
      <c r="AA17" s="394"/>
      <c r="AB17" s="394"/>
      <c r="AC17" s="394"/>
      <c r="AD17" s="394"/>
      <c r="AE17" s="394" t="s">
        <v>32</v>
      </c>
    </row>
    <row r="18" spans="1:32" ht="22.5" customHeight="1">
      <c r="A18" s="290">
        <v>27</v>
      </c>
      <c r="B18" s="391" t="s">
        <v>325</v>
      </c>
      <c r="C18" s="290" t="s">
        <v>326</v>
      </c>
      <c r="D18" s="283" t="s">
        <v>327</v>
      </c>
      <c r="E18" s="283"/>
      <c r="F18" s="283"/>
      <c r="G18" s="283"/>
      <c r="H18" s="283"/>
      <c r="I18" s="283"/>
      <c r="J18" s="283"/>
      <c r="K18" s="283"/>
      <c r="L18" s="283"/>
      <c r="M18" s="283"/>
      <c r="N18" s="284"/>
      <c r="O18" s="284"/>
      <c r="P18" s="284"/>
      <c r="Q18" s="284"/>
      <c r="R18" s="284"/>
      <c r="S18" s="284"/>
      <c r="T18" s="284"/>
      <c r="U18" s="394"/>
      <c r="V18" s="394"/>
      <c r="W18" s="394"/>
      <c r="X18" s="394"/>
      <c r="Y18" s="394"/>
      <c r="Z18" s="394"/>
      <c r="AA18" s="394"/>
      <c r="AB18" s="394"/>
      <c r="AC18" s="394"/>
      <c r="AD18" s="394"/>
      <c r="AE18" s="394" t="s">
        <v>38</v>
      </c>
    </row>
    <row r="19" spans="1:32" ht="22.5" customHeight="1">
      <c r="A19" s="290">
        <v>28</v>
      </c>
      <c r="B19" s="391" t="s">
        <v>294</v>
      </c>
      <c r="C19" s="290" t="s">
        <v>32</v>
      </c>
      <c r="D19" s="283" t="s">
        <v>305</v>
      </c>
      <c r="E19" s="283" t="s">
        <v>304</v>
      </c>
      <c r="F19" s="283"/>
      <c r="G19" s="283"/>
      <c r="H19" s="283"/>
      <c r="I19" s="283"/>
      <c r="J19" s="283"/>
      <c r="K19" s="283"/>
      <c r="L19" s="283"/>
      <c r="M19" s="283"/>
      <c r="N19" s="284"/>
      <c r="O19" s="284" t="s">
        <v>300</v>
      </c>
      <c r="P19" s="284"/>
      <c r="Q19" s="284"/>
      <c r="R19" s="284"/>
      <c r="S19" s="284"/>
      <c r="T19" s="284"/>
      <c r="U19" s="394"/>
      <c r="V19" s="394"/>
      <c r="W19" s="394"/>
      <c r="X19" s="394"/>
      <c r="Y19" s="394"/>
      <c r="Z19" s="394"/>
      <c r="AA19" s="394"/>
      <c r="AB19" s="394"/>
      <c r="AC19" s="394"/>
      <c r="AD19" s="394" t="s">
        <v>38</v>
      </c>
      <c r="AE19" s="301"/>
      <c r="AF19" s="291"/>
    </row>
    <row r="20" spans="1:32" ht="22.5" customHeight="1">
      <c r="A20" s="290">
        <v>29</v>
      </c>
      <c r="B20" s="391" t="s">
        <v>296</v>
      </c>
      <c r="C20" s="290" t="s">
        <v>32</v>
      </c>
      <c r="D20" s="283" t="s">
        <v>305</v>
      </c>
      <c r="E20" s="283" t="s">
        <v>304</v>
      </c>
      <c r="F20" s="283"/>
      <c r="G20" s="283"/>
      <c r="H20" s="283"/>
      <c r="I20" s="283"/>
      <c r="J20" s="283"/>
      <c r="K20" s="283"/>
      <c r="L20" s="283"/>
      <c r="M20" s="283"/>
      <c r="N20" s="284"/>
      <c r="O20" s="284"/>
      <c r="P20" s="284" t="s">
        <v>300</v>
      </c>
      <c r="Q20" s="284"/>
      <c r="R20" s="284"/>
      <c r="S20" s="284"/>
      <c r="T20" s="284"/>
      <c r="U20" s="394"/>
      <c r="V20" s="394"/>
      <c r="W20" s="394"/>
      <c r="X20" s="394"/>
      <c r="Y20" s="394"/>
      <c r="Z20" s="394"/>
      <c r="AA20" s="394"/>
      <c r="AB20" s="394"/>
      <c r="AC20" s="394"/>
      <c r="AD20" s="394"/>
      <c r="AE20" s="301"/>
      <c r="AF20" s="291"/>
    </row>
    <row r="21" spans="1:32" ht="22.5" customHeight="1">
      <c r="A21" s="290">
        <v>30</v>
      </c>
      <c r="B21" s="391" t="s">
        <v>297</v>
      </c>
      <c r="C21" s="290" t="s">
        <v>32</v>
      </c>
      <c r="D21" s="283" t="s">
        <v>305</v>
      </c>
      <c r="E21" s="283" t="s">
        <v>304</v>
      </c>
      <c r="F21" s="283"/>
      <c r="G21" s="283"/>
      <c r="H21" s="283"/>
      <c r="I21" s="283"/>
      <c r="J21" s="283"/>
      <c r="K21" s="283"/>
      <c r="L21" s="283"/>
      <c r="M21" s="283"/>
      <c r="N21" s="284"/>
      <c r="O21" s="284"/>
      <c r="P21" s="284"/>
      <c r="Q21" s="284" t="s">
        <v>300</v>
      </c>
      <c r="R21" s="284"/>
      <c r="S21" s="284"/>
      <c r="T21" s="284"/>
      <c r="U21" s="394"/>
      <c r="V21" s="394"/>
      <c r="W21" s="394"/>
      <c r="X21" s="394"/>
      <c r="Y21" s="394"/>
      <c r="Z21" s="394"/>
      <c r="AA21" s="394"/>
      <c r="AB21" s="394"/>
      <c r="AC21" s="394"/>
      <c r="AD21" s="394" t="s">
        <v>38</v>
      </c>
      <c r="AE21" s="301"/>
      <c r="AF21" s="291"/>
    </row>
    <row r="22" spans="1:32" ht="21.75" customHeight="1">
      <c r="A22" s="290">
        <v>31</v>
      </c>
      <c r="B22" s="440" t="s">
        <v>298</v>
      </c>
      <c r="C22" s="290" t="s">
        <v>32</v>
      </c>
      <c r="D22" s="283" t="s">
        <v>209</v>
      </c>
      <c r="E22" s="283" t="s">
        <v>295</v>
      </c>
      <c r="F22" s="283"/>
      <c r="G22" s="283"/>
      <c r="H22" s="283"/>
      <c r="I22" s="283"/>
      <c r="J22" s="283"/>
      <c r="K22" s="283"/>
      <c r="L22" s="283"/>
      <c r="M22" s="283"/>
      <c r="N22" s="283"/>
      <c r="O22" s="283"/>
      <c r="P22" s="283"/>
      <c r="Q22" s="283"/>
      <c r="R22" s="283" t="s">
        <v>209</v>
      </c>
      <c r="S22" s="283"/>
      <c r="T22" s="283"/>
      <c r="U22" s="437"/>
      <c r="V22" s="437"/>
      <c r="W22" s="437"/>
      <c r="X22" s="437"/>
      <c r="Y22" s="437"/>
      <c r="Z22" s="437"/>
      <c r="AA22" s="437"/>
      <c r="AB22" s="437"/>
      <c r="AC22" s="437"/>
      <c r="AD22" s="283" t="s">
        <v>67</v>
      </c>
      <c r="AE22" s="283"/>
      <c r="AF22" s="291"/>
    </row>
    <row r="23" spans="1:32" s="410" customFormat="1" ht="22.5" customHeight="1">
      <c r="A23" s="408">
        <v>32</v>
      </c>
      <c r="B23" s="440" t="s">
        <v>502</v>
      </c>
      <c r="C23" s="408" t="s">
        <v>38</v>
      </c>
      <c r="D23" s="409" t="s">
        <v>38</v>
      </c>
      <c r="E23" s="409" t="s">
        <v>38</v>
      </c>
      <c r="F23" s="409"/>
      <c r="G23" s="409"/>
      <c r="H23" s="409"/>
      <c r="I23" s="409"/>
      <c r="J23" s="409"/>
      <c r="K23" s="409"/>
      <c r="L23" s="409"/>
      <c r="M23" s="409"/>
      <c r="N23" s="409"/>
      <c r="O23" s="409"/>
      <c r="P23" s="409"/>
      <c r="Q23" s="409"/>
      <c r="R23" s="409"/>
      <c r="S23" s="409" t="s">
        <v>38</v>
      </c>
      <c r="T23" s="409"/>
      <c r="U23" s="436"/>
      <c r="V23" s="436"/>
      <c r="W23" s="436"/>
      <c r="X23" s="436"/>
      <c r="Y23" s="436"/>
      <c r="Z23" s="436"/>
      <c r="AA23" s="436"/>
      <c r="AB23" s="436"/>
      <c r="AC23" s="436"/>
      <c r="AD23" s="409" t="s">
        <v>38</v>
      </c>
      <c r="AE23" s="409"/>
    </row>
    <row r="24" spans="1:32" s="410" customFormat="1" ht="22.5" customHeight="1">
      <c r="A24" s="408">
        <v>33</v>
      </c>
      <c r="B24" s="440" t="s">
        <v>503</v>
      </c>
      <c r="C24" s="408" t="s">
        <v>38</v>
      </c>
      <c r="D24" s="409" t="s">
        <v>38</v>
      </c>
      <c r="E24" s="409" t="s">
        <v>38</v>
      </c>
      <c r="F24" s="409"/>
      <c r="G24" s="409"/>
      <c r="H24" s="409"/>
      <c r="I24" s="409"/>
      <c r="J24" s="409"/>
      <c r="K24" s="409"/>
      <c r="L24" s="409"/>
      <c r="M24" s="409"/>
      <c r="N24" s="409"/>
      <c r="O24" s="409"/>
      <c r="P24" s="409"/>
      <c r="Q24" s="409"/>
      <c r="R24" s="409"/>
      <c r="S24" s="409"/>
      <c r="T24" s="409" t="s">
        <v>38</v>
      </c>
      <c r="U24" s="409"/>
      <c r="V24" s="409"/>
      <c r="W24" s="409"/>
      <c r="X24" s="409"/>
      <c r="Y24" s="409"/>
      <c r="Z24" s="409"/>
      <c r="AA24" s="409"/>
      <c r="AB24" s="409"/>
      <c r="AC24" s="409"/>
      <c r="AD24" s="409" t="s">
        <v>38</v>
      </c>
      <c r="AE24" s="409"/>
    </row>
    <row r="25" spans="1:32" ht="22.5" customHeight="1">
      <c r="A25" s="292">
        <v>34</v>
      </c>
      <c r="B25" s="441" t="s">
        <v>671</v>
      </c>
      <c r="C25" s="292" t="s">
        <v>32</v>
      </c>
      <c r="D25" s="294" t="s">
        <v>67</v>
      </c>
      <c r="E25" s="294" t="s">
        <v>67</v>
      </c>
      <c r="F25" s="294"/>
      <c r="G25" s="294"/>
      <c r="H25" s="294"/>
      <c r="I25" s="294"/>
      <c r="J25" s="294"/>
      <c r="K25" s="294"/>
      <c r="L25" s="294"/>
      <c r="M25" s="294"/>
      <c r="N25" s="294"/>
      <c r="O25" s="294"/>
      <c r="P25" s="294"/>
      <c r="Q25" s="294"/>
      <c r="R25" s="294"/>
      <c r="S25" s="294"/>
      <c r="T25" s="294"/>
      <c r="U25" s="294" t="s">
        <v>67</v>
      </c>
      <c r="V25" s="294" t="s">
        <v>67</v>
      </c>
      <c r="W25" s="294"/>
      <c r="X25" s="294"/>
      <c r="Y25" s="294"/>
      <c r="Z25" s="294"/>
      <c r="AA25" s="294"/>
      <c r="AB25" s="294"/>
      <c r="AC25" s="294"/>
      <c r="AD25" s="294" t="s">
        <v>67</v>
      </c>
      <c r="AE25" s="295"/>
      <c r="AF25" s="291"/>
    </row>
    <row r="26" spans="1:32" ht="22.5" customHeight="1">
      <c r="A26" s="292">
        <v>35</v>
      </c>
      <c r="B26" s="441" t="s">
        <v>634</v>
      </c>
      <c r="C26" s="292" t="s">
        <v>32</v>
      </c>
      <c r="D26" s="294" t="s">
        <v>67</v>
      </c>
      <c r="E26" s="294" t="s">
        <v>67</v>
      </c>
      <c r="F26" s="294"/>
      <c r="G26" s="294"/>
      <c r="H26" s="294"/>
      <c r="I26" s="294"/>
      <c r="J26" s="294"/>
      <c r="K26" s="294"/>
      <c r="L26" s="294"/>
      <c r="M26" s="294"/>
      <c r="N26" s="294"/>
      <c r="O26" s="294"/>
      <c r="P26" s="294"/>
      <c r="Q26" s="294"/>
      <c r="R26" s="294"/>
      <c r="S26" s="294"/>
      <c r="T26" s="294"/>
      <c r="U26" s="294"/>
      <c r="V26" s="294"/>
      <c r="W26" s="294" t="s">
        <v>67</v>
      </c>
      <c r="X26" s="294" t="s">
        <v>67</v>
      </c>
      <c r="Y26" s="294"/>
      <c r="Z26" s="294"/>
      <c r="AA26" s="294"/>
      <c r="AB26" s="294"/>
      <c r="AC26" s="294"/>
      <c r="AD26" s="294"/>
      <c r="AE26" s="295"/>
      <c r="AF26" s="291"/>
    </row>
    <row r="27" spans="1:32" ht="22.5" customHeight="1">
      <c r="A27" s="292">
        <v>36</v>
      </c>
      <c r="B27" s="441" t="s">
        <v>635</v>
      </c>
      <c r="C27" s="292" t="s">
        <v>32</v>
      </c>
      <c r="D27" s="294" t="s">
        <v>67</v>
      </c>
      <c r="E27" s="294" t="s">
        <v>67</v>
      </c>
      <c r="F27" s="294"/>
      <c r="G27" s="294"/>
      <c r="H27" s="294"/>
      <c r="I27" s="294"/>
      <c r="J27" s="294"/>
      <c r="K27" s="294"/>
      <c r="L27" s="294"/>
      <c r="M27" s="294"/>
      <c r="N27" s="294"/>
      <c r="O27" s="294"/>
      <c r="P27" s="294"/>
      <c r="Q27" s="294"/>
      <c r="R27" s="294"/>
      <c r="S27" s="294"/>
      <c r="T27" s="294"/>
      <c r="U27" s="294"/>
      <c r="V27" s="294"/>
      <c r="W27" s="294"/>
      <c r="X27" s="294"/>
      <c r="Y27" s="294"/>
      <c r="Z27" s="294" t="s">
        <v>67</v>
      </c>
      <c r="AA27" s="294" t="s">
        <v>67</v>
      </c>
      <c r="AB27" s="294"/>
      <c r="AC27" s="294"/>
      <c r="AD27" s="294" t="s">
        <v>67</v>
      </c>
      <c r="AE27" s="295"/>
      <c r="AF27" s="291"/>
    </row>
    <row r="28" spans="1:32" ht="22.5" customHeight="1">
      <c r="A28" s="292">
        <v>37</v>
      </c>
      <c r="B28" s="441" t="s">
        <v>636</v>
      </c>
      <c r="C28" s="292" t="s">
        <v>32</v>
      </c>
      <c r="D28" s="294" t="s">
        <v>67</v>
      </c>
      <c r="E28" s="294"/>
      <c r="F28" s="294"/>
      <c r="G28" s="294"/>
      <c r="H28" s="294"/>
      <c r="I28" s="294" t="s">
        <v>67</v>
      </c>
      <c r="J28" s="294"/>
      <c r="K28" s="294"/>
      <c r="L28" s="294"/>
      <c r="M28" s="294"/>
      <c r="N28" s="294"/>
      <c r="O28" s="294"/>
      <c r="P28" s="294"/>
      <c r="Q28" s="294"/>
      <c r="R28" s="294"/>
      <c r="S28" s="294"/>
      <c r="T28" s="294"/>
      <c r="U28" s="294"/>
      <c r="V28" s="294"/>
      <c r="W28" s="294"/>
      <c r="X28" s="294"/>
      <c r="Y28" s="294"/>
      <c r="Z28" s="294"/>
      <c r="AA28" s="294"/>
      <c r="AB28" s="294" t="s">
        <v>67</v>
      </c>
      <c r="AC28" s="294"/>
      <c r="AD28" s="294"/>
      <c r="AE28" s="295"/>
      <c r="AF28" s="291"/>
    </row>
    <row r="29" spans="1:32" ht="22.5" customHeight="1">
      <c r="A29" s="292">
        <v>38</v>
      </c>
      <c r="B29" s="441" t="s">
        <v>1043</v>
      </c>
      <c r="C29" s="292" t="s">
        <v>32</v>
      </c>
      <c r="D29" s="294" t="s">
        <v>67</v>
      </c>
      <c r="E29" s="294" t="s">
        <v>67</v>
      </c>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t="s">
        <v>67</v>
      </c>
      <c r="AE29" s="295"/>
      <c r="AF29" s="291"/>
    </row>
    <row r="30" spans="1:32" s="289" customFormat="1" ht="22.5" customHeight="1">
      <c r="A30" s="292">
        <v>39</v>
      </c>
      <c r="B30" s="441" t="s">
        <v>637</v>
      </c>
      <c r="C30" s="292" t="s">
        <v>32</v>
      </c>
      <c r="D30" s="294" t="s">
        <v>67</v>
      </c>
      <c r="E30" s="294" t="s">
        <v>67</v>
      </c>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t="s">
        <v>67</v>
      </c>
      <c r="AD30" s="294" t="s">
        <v>67</v>
      </c>
      <c r="AE30" s="295"/>
      <c r="AF30" s="851"/>
    </row>
    <row r="31" spans="1:32" ht="22.5" customHeight="1">
      <c r="A31" s="297"/>
      <c r="B31" s="442"/>
      <c r="C31" s="297"/>
      <c r="D31" s="298"/>
      <c r="E31" s="298"/>
      <c r="F31" s="298"/>
      <c r="G31" s="298"/>
      <c r="H31" s="298"/>
      <c r="I31" s="298"/>
      <c r="J31" s="298"/>
      <c r="K31" s="298"/>
      <c r="L31" s="298"/>
      <c r="M31" s="298"/>
      <c r="N31" s="298"/>
      <c r="O31" s="298"/>
      <c r="P31" s="298"/>
      <c r="Q31" s="298"/>
      <c r="R31" s="298"/>
      <c r="S31" s="298"/>
      <c r="T31" s="298"/>
      <c r="U31" s="298"/>
      <c r="V31" s="298"/>
      <c r="W31" s="438"/>
      <c r="X31" s="439"/>
      <c r="Y31" s="439"/>
      <c r="Z31" s="439"/>
      <c r="AA31" s="439"/>
      <c r="AB31" s="439"/>
      <c r="AC31" s="439"/>
      <c r="AD31" s="439"/>
      <c r="AE31" s="443"/>
    </row>
    <row r="32" spans="1:32" s="291" customFormat="1" ht="50.25" customHeight="1">
      <c r="A32" s="915" t="s">
        <v>52</v>
      </c>
      <c r="B32" s="915"/>
      <c r="C32" s="915"/>
      <c r="D32" s="915"/>
      <c r="E32" s="915"/>
      <c r="F32" s="915"/>
      <c r="G32" s="915"/>
      <c r="H32" s="915"/>
      <c r="I32" s="915"/>
      <c r="J32" s="915"/>
      <c r="K32" s="915"/>
      <c r="L32" s="915"/>
      <c r="M32" s="915"/>
      <c r="N32" s="915"/>
      <c r="O32" s="915"/>
      <c r="P32" s="915"/>
      <c r="Q32" s="915"/>
      <c r="R32" s="915"/>
      <c r="S32" s="915"/>
      <c r="T32" s="915"/>
      <c r="U32" s="915"/>
      <c r="V32" s="915"/>
      <c r="W32" s="299"/>
    </row>
    <row r="33" spans="1:23" s="291" customFormat="1" ht="8.25" customHeight="1">
      <c r="A33" s="299"/>
      <c r="B33" s="300"/>
      <c r="C33" s="300"/>
      <c r="D33" s="300"/>
      <c r="E33" s="300"/>
      <c r="F33" s="300"/>
      <c r="G33" s="300"/>
      <c r="H33" s="300"/>
      <c r="I33" s="300"/>
      <c r="J33" s="300"/>
      <c r="K33" s="300"/>
      <c r="L33" s="300"/>
      <c r="M33" s="300"/>
      <c r="N33" s="300"/>
      <c r="O33" s="300"/>
      <c r="P33" s="300"/>
      <c r="Q33" s="300"/>
      <c r="R33" s="300"/>
      <c r="S33" s="300"/>
      <c r="T33" s="300"/>
      <c r="U33" s="300"/>
      <c r="V33" s="300"/>
      <c r="W33" s="299"/>
    </row>
    <row r="34" spans="1:23" ht="21">
      <c r="A34" s="264" t="s">
        <v>41</v>
      </c>
    </row>
    <row r="35" spans="1:23">
      <c r="A35" s="266"/>
      <c r="B35" s="267"/>
      <c r="C35" s="266"/>
      <c r="D35" s="268"/>
      <c r="E35" s="269"/>
      <c r="F35" s="267"/>
      <c r="G35" s="303"/>
      <c r="H35" s="303"/>
      <c r="I35" s="303"/>
      <c r="J35" s="303"/>
    </row>
    <row r="36" spans="1:23" s="913" customFormat="1" ht="120" customHeight="1">
      <c r="A36" s="907"/>
      <c r="B36" s="908"/>
      <c r="C36" s="909" t="s">
        <v>591</v>
      </c>
      <c r="D36" s="910" t="s">
        <v>43</v>
      </c>
      <c r="E36" s="911" t="s">
        <v>44</v>
      </c>
      <c r="F36" s="914" t="s">
        <v>629</v>
      </c>
      <c r="G36" s="912"/>
      <c r="H36" s="912"/>
      <c r="I36" s="912"/>
      <c r="J36" s="912"/>
    </row>
    <row r="37" spans="1:23" ht="15" customHeight="1">
      <c r="A37" s="270"/>
      <c r="B37" s="271"/>
      <c r="C37" s="272"/>
      <c r="D37" s="273"/>
      <c r="E37" s="274"/>
      <c r="F37" s="275"/>
      <c r="G37" s="304"/>
      <c r="H37" s="304"/>
      <c r="I37" s="304"/>
      <c r="J37" s="304"/>
    </row>
    <row r="38" spans="1:23" ht="21.75" customHeight="1">
      <c r="A38" s="285">
        <v>1</v>
      </c>
      <c r="B38" s="286" t="s">
        <v>4</v>
      </c>
      <c r="C38" s="280" t="s">
        <v>53</v>
      </c>
      <c r="D38" s="281" t="s">
        <v>53</v>
      </c>
      <c r="E38" s="281" t="s">
        <v>50</v>
      </c>
      <c r="F38" s="301"/>
      <c r="G38" s="302"/>
      <c r="H38" s="302"/>
      <c r="I38" s="302"/>
      <c r="J38" s="302"/>
    </row>
    <row r="39" spans="1:23" ht="21.75" customHeight="1">
      <c r="A39" s="287">
        <v>2</v>
      </c>
      <c r="B39" s="286" t="s">
        <v>54</v>
      </c>
      <c r="C39" s="280" t="s">
        <v>38</v>
      </c>
      <c r="D39" s="281" t="s">
        <v>38</v>
      </c>
      <c r="E39" s="394"/>
      <c r="F39" s="301"/>
      <c r="G39" s="302"/>
      <c r="H39" s="302"/>
      <c r="I39" s="302"/>
      <c r="J39" s="302"/>
    </row>
    <row r="40" spans="1:23" ht="21.75" customHeight="1">
      <c r="A40" s="287">
        <v>3</v>
      </c>
      <c r="B40" s="286" t="s">
        <v>306</v>
      </c>
      <c r="C40" s="280" t="s">
        <v>38</v>
      </c>
      <c r="D40" s="281" t="s">
        <v>38</v>
      </c>
      <c r="E40" s="281" t="s">
        <v>38</v>
      </c>
      <c r="F40" s="301"/>
      <c r="G40" s="302"/>
      <c r="H40" s="302"/>
      <c r="I40" s="302"/>
      <c r="J40" s="302"/>
    </row>
    <row r="41" spans="1:23" ht="21.75" customHeight="1">
      <c r="A41" s="292">
        <v>4</v>
      </c>
      <c r="B41" s="293" t="s">
        <v>630</v>
      </c>
      <c r="C41" s="395" t="s">
        <v>38</v>
      </c>
      <c r="D41" s="294" t="s">
        <v>38</v>
      </c>
      <c r="E41" s="295"/>
      <c r="F41" s="296" t="s">
        <v>67</v>
      </c>
      <c r="G41" s="302"/>
      <c r="H41" s="302"/>
      <c r="I41" s="302"/>
      <c r="J41" s="302"/>
    </row>
    <row r="42" spans="1:23" ht="21.75" customHeight="1">
      <c r="A42" s="292">
        <v>5</v>
      </c>
      <c r="B42" s="293" t="s">
        <v>631</v>
      </c>
      <c r="C42" s="395" t="s">
        <v>38</v>
      </c>
      <c r="D42" s="294" t="s">
        <v>38</v>
      </c>
      <c r="E42" s="295"/>
      <c r="F42" s="296" t="s">
        <v>67</v>
      </c>
      <c r="G42" s="302"/>
      <c r="H42" s="302"/>
      <c r="I42" s="302"/>
      <c r="J42" s="302"/>
    </row>
    <row r="43" spans="1:23" ht="21.75" customHeight="1">
      <c r="A43" s="292">
        <v>6</v>
      </c>
      <c r="B43" s="293" t="s">
        <v>632</v>
      </c>
      <c r="C43" s="395" t="s">
        <v>38</v>
      </c>
      <c r="D43" s="294" t="s">
        <v>38</v>
      </c>
      <c r="E43" s="295"/>
      <c r="F43" s="296" t="s">
        <v>67</v>
      </c>
      <c r="G43" s="302"/>
      <c r="H43" s="302"/>
      <c r="I43" s="302"/>
      <c r="J43" s="302"/>
    </row>
    <row r="44" spans="1:23" ht="21.75" customHeight="1">
      <c r="A44" s="396">
        <v>7</v>
      </c>
      <c r="B44" s="397" t="s">
        <v>633</v>
      </c>
      <c r="C44" s="398" t="s">
        <v>50</v>
      </c>
      <c r="D44" s="399" t="s">
        <v>50</v>
      </c>
      <c r="E44" s="400"/>
      <c r="F44" s="401" t="s">
        <v>67</v>
      </c>
      <c r="G44" s="302"/>
      <c r="H44" s="302"/>
      <c r="I44" s="302"/>
      <c r="J44" s="302"/>
    </row>
  </sheetData>
  <mergeCells count="1">
    <mergeCell ref="A32:V32"/>
  </mergeCells>
  <phoneticPr fontId="2"/>
  <hyperlinks>
    <hyperlink ref="D5" location="'別紙１　一覧表'!Print_Area" display="'別紙１　一覧表'!Print_Area" xr:uid="{00000000-0004-0000-0000-000000000000}"/>
    <hyperlink ref="E5" location="'別紙２－２勤務体制'!A1" display="'別紙２－２勤務体制'!A1" xr:uid="{00000000-0004-0000-0000-000001000000}"/>
    <hyperlink ref="F5" location="'別紙６（福祉専門職員配置等加算）'!A1" display="'別紙６（福祉専門職員配置等加算）'!A1" xr:uid="{00000000-0004-0000-0000-000002000000}"/>
    <hyperlink ref="G5" location="'別紙７(視覚聴覚言語）'!A1" display="'別紙７(視覚聴覚言語）'!A1" xr:uid="{00000000-0004-0000-0000-000003000000}"/>
    <hyperlink ref="H5" location="'別紙７の２（視覚聴覚言語）'!A1" display="別紙７の2　　　　　（視覚聴覚言語２）" xr:uid="{00000000-0004-0000-0000-000004000000}"/>
    <hyperlink ref="J5" location="'別紙10（重度障害者支援加算）'!A1" display="'別紙10（重度障害者支援加算）'!A1" xr:uid="{00000000-0004-0000-0000-000005000000}"/>
    <hyperlink ref="K5" location="'別紙24 夜間支援体制等加算　（変更・共同生活援助）'!A1" display="'別紙24 夜間支援体制等加算　（変更・共同生活援助）'!A1" xr:uid="{00000000-0004-0000-0000-000006000000}"/>
    <hyperlink ref="L5" location="'別紙26（地域生活移行）'!A1" display="'別紙26（地域生活移行）'!A1" xr:uid="{00000000-0004-0000-0000-000007000000}"/>
    <hyperlink ref="M5" location="'別紙27 医療連携体制加算（Ⅶ）（変更・共同生活援助）'!A1" display="'別紙27 医療連携体制加算（Ⅶ）（変更・共同生活援助）'!A1" xr:uid="{00000000-0004-0000-0000-000008000000}"/>
    <hyperlink ref="N5" location="'別紙28(通勤者生活支援加算'!A1" display="'別紙28(通勤者生活支援加算'!A1" xr:uid="{00000000-0004-0000-0000-000009000000}"/>
    <hyperlink ref="O5" location="'別紙29（看護職員配置加算）'!A1" display="'別紙29（看護職員配置加算）'!A1" xr:uid="{00000000-0004-0000-0000-00000A000000}"/>
    <hyperlink ref="P5" location="'別紙30夜勤職員加配加算（共同生活援助）'!A1" display="'別紙30夜勤職員加配加算（共同生活援助）'!A1" xr:uid="{00000000-0004-0000-0000-00000B000000}"/>
    <hyperlink ref="Q5" location="'別紙31精神障害者地域移行特別加算（共同生活援助）'!A1" display="'別紙31精神障害者地域移行特別加算（共同生活援助）'!A1" xr:uid="{00000000-0004-0000-0000-00000C000000}"/>
    <hyperlink ref="R5" location="'別紙32強度行動障害者地域移行支援加算（共同生活援助）'!A1" display="'別紙32強度行動障害者地域移行支援加算（共同生活援助）'!A1" xr:uid="{00000000-0004-0000-0000-00000D000000}"/>
    <hyperlink ref="S5" location="'別紙33強度行動障害者体験利用加算（新規・共同生活援助）'!A1" display="'別紙33強度行動障害者体験利用加算（新規・共同生活援助）'!A1" xr:uid="{00000000-0004-0000-0000-00000E000000}"/>
    <hyperlink ref="T5" location="'別紙34（医療的ケア対応支援加算）'!A1" display="'別紙34（医療的ケア対応支援加算）'!A1" xr:uid="{00000000-0004-0000-0000-00000F000000}"/>
    <hyperlink ref="D36" location="'別紙１　一覧表'!A1" display="'別紙１　一覧表'!A1" xr:uid="{00000000-0004-0000-0000-000010000000}"/>
    <hyperlink ref="C5" location="届出書!Print_Area" display="届出書" xr:uid="{00000000-0004-0000-0000-000013000000}"/>
    <hyperlink ref="E36" location="'別紙 2-2勤務体制'!A1" display="'別紙 2-2勤務体制'!A1" xr:uid="{28EBD7BD-4AA3-4AFF-915E-F7C904427F47}"/>
    <hyperlink ref="Z5" location="'別紙37（ピアサポ実施加算）'!Print_Area" display="'別紙37（ピアサポ実施加算）'!Print_Area" xr:uid="{CDE90FAB-1B6B-48FC-AF42-9984CD778939}"/>
    <hyperlink ref="AA5" location="'別紙37の2（退居後ピアサポ実施加算）'!A1" display="別紙37の2（退居後ピアサポ実施加算）" xr:uid="{A8FCE99B-5C0A-41F8-8B8B-A872FDC12CA7}"/>
    <hyperlink ref="AB5" location="'別紙38（障害者支援施設等感染対策）'!Print_Area" display="'別紙38（障害者支援施設等感染対策）'!Print_Area" xr:uid="{8731945D-8C87-4D1C-A038-F2C31BDD393F}"/>
    <hyperlink ref="AC5" location="'別紙39（高次脳機能障害者支援体制加算）'!Print_Area" display="'別紙39（高次脳機能障害者支援体制加算）'!Print_Area" xr:uid="{284E3C54-8B1F-4114-9978-3122E799FCCE}"/>
    <hyperlink ref="U5" location="'別紙35（自立生活支援加算Ⅲ）'!A1" display="'別紙35（自立生活支援加算Ⅲ）'!A1" xr:uid="{064EFD21-3387-400F-809E-D87375680CC9}"/>
    <hyperlink ref="V5" location="'別紙35　参考書類 (記載例と解説)'!A1" display="'別紙35　参考書類 (記載例と解説)'!A1" xr:uid="{A00E1142-4ED9-4A85-B802-297285DE7AB4}"/>
    <hyperlink ref="W5" location="'別紙36（人員配置体制加算）'!A1" display="別紙36（人員配置体制加算）" xr:uid="{B345CFDC-4DA3-4B2D-8CB7-8602E53BD402}"/>
    <hyperlink ref="X5" location="'別紙36（別添参考様式）'!A1" display="別紙36（別添参考様式）" xr:uid="{2FA2D13C-DCA2-4511-B296-F9BEC7657F7D}"/>
    <hyperlink ref="Y5" location="'別紙36（別添参考様式 （記載例））'!Print_Area" display="別紙36（別添参考様式 （記載例））" xr:uid="{E541233B-854B-4412-AA0D-652227DFA2E9}"/>
    <hyperlink ref="C36" location="届出書!Print_Area" display="届出書" xr:uid="{00000000-0004-0000-0000-000012000000}"/>
  </hyperlinks>
  <pageMargins left="0.56999999999999995" right="0.34" top="0.64" bottom="0.49" header="0.22" footer="0.51200000000000001"/>
  <pageSetup paperSize="9" scale="6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K53"/>
  <sheetViews>
    <sheetView view="pageBreakPreview" topLeftCell="A25" zoomScale="59" zoomScaleNormal="55" zoomScaleSheetLayoutView="59" workbookViewId="0">
      <selection activeCell="AW35" sqref="AW35"/>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166</v>
      </c>
      <c r="AI1" s="1374" t="s">
        <v>592</v>
      </c>
      <c r="AJ1" s="1374"/>
      <c r="AK1" s="1374"/>
    </row>
    <row r="2" spans="1:37" ht="24.95" customHeight="1" thickBot="1">
      <c r="A2" s="1375" t="s">
        <v>167</v>
      </c>
      <c r="B2" s="1376"/>
      <c r="C2" s="1377"/>
      <c r="D2" s="1377"/>
      <c r="E2" s="1377"/>
      <c r="F2" s="1377"/>
      <c r="G2" s="1377"/>
      <c r="H2" s="1377"/>
      <c r="I2" s="1377"/>
      <c r="J2" s="1377"/>
      <c r="K2" s="1377"/>
      <c r="L2" s="1377"/>
      <c r="M2" s="1377"/>
      <c r="N2" s="1377"/>
      <c r="O2" s="1377"/>
      <c r="P2" s="1377"/>
      <c r="Q2" s="1377"/>
      <c r="R2" s="1378"/>
      <c r="S2" s="1375" t="s">
        <v>168</v>
      </c>
      <c r="T2" s="1376"/>
      <c r="U2" s="1376"/>
      <c r="V2" s="1376"/>
      <c r="W2" s="1376"/>
      <c r="X2" s="1379" t="s">
        <v>206</v>
      </c>
      <c r="Y2" s="1380"/>
      <c r="Z2" s="1380"/>
      <c r="AA2" s="1380"/>
      <c r="AB2" s="1380"/>
      <c r="AC2" s="1380"/>
      <c r="AD2" s="1380"/>
      <c r="AE2" s="1381" t="s">
        <v>169</v>
      </c>
      <c r="AF2" s="1382"/>
      <c r="AG2" s="1382"/>
      <c r="AH2" s="1382"/>
      <c r="AI2" s="1383"/>
      <c r="AJ2" s="59">
        <v>40</v>
      </c>
      <c r="AK2" s="60" t="s">
        <v>170</v>
      </c>
    </row>
    <row r="3" spans="1:37" ht="24.95" customHeight="1">
      <c r="A3" s="1355" t="s">
        <v>171</v>
      </c>
      <c r="B3" s="1342" t="s">
        <v>172</v>
      </c>
      <c r="C3" s="1344" t="s">
        <v>173</v>
      </c>
      <c r="D3" s="1360" t="s">
        <v>174</v>
      </c>
      <c r="E3" s="1363" t="s">
        <v>175</v>
      </c>
      <c r="F3" s="1344" t="s">
        <v>176</v>
      </c>
      <c r="G3" s="1341" t="s">
        <v>177</v>
      </c>
      <c r="H3" s="1342"/>
      <c r="I3" s="1342"/>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3"/>
      <c r="AI3" s="1355" t="s">
        <v>178</v>
      </c>
      <c r="AJ3" s="1366" t="s">
        <v>179</v>
      </c>
      <c r="AK3" s="1369" t="s">
        <v>180</v>
      </c>
    </row>
    <row r="4" spans="1:37" ht="24.95" customHeight="1">
      <c r="A4" s="1356"/>
      <c r="B4" s="1358"/>
      <c r="C4" s="1345"/>
      <c r="D4" s="1361"/>
      <c r="E4" s="1364"/>
      <c r="F4" s="1345"/>
      <c r="G4" s="1372" t="s">
        <v>181</v>
      </c>
      <c r="H4" s="1358"/>
      <c r="I4" s="1358"/>
      <c r="J4" s="1358"/>
      <c r="K4" s="1358"/>
      <c r="L4" s="1358"/>
      <c r="M4" s="1358"/>
      <c r="N4" s="1358" t="s">
        <v>182</v>
      </c>
      <c r="O4" s="1358"/>
      <c r="P4" s="1358"/>
      <c r="Q4" s="1358"/>
      <c r="R4" s="1358"/>
      <c r="S4" s="1358"/>
      <c r="T4" s="1358"/>
      <c r="U4" s="1358" t="s">
        <v>183</v>
      </c>
      <c r="V4" s="1358"/>
      <c r="W4" s="1358"/>
      <c r="X4" s="1358"/>
      <c r="Y4" s="1358"/>
      <c r="Z4" s="1358"/>
      <c r="AA4" s="1358"/>
      <c r="AB4" s="1358" t="s">
        <v>184</v>
      </c>
      <c r="AC4" s="1358"/>
      <c r="AD4" s="1358"/>
      <c r="AE4" s="1358"/>
      <c r="AF4" s="1358"/>
      <c r="AG4" s="1358"/>
      <c r="AH4" s="1373"/>
      <c r="AI4" s="1356"/>
      <c r="AJ4" s="1367"/>
      <c r="AK4" s="1370"/>
    </row>
    <row r="5" spans="1:37" ht="24.95" customHeight="1">
      <c r="A5" s="1356"/>
      <c r="B5" s="1358"/>
      <c r="C5" s="1345"/>
      <c r="D5" s="1361"/>
      <c r="E5" s="1364"/>
      <c r="F5" s="1345"/>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356"/>
      <c r="AJ5" s="1367"/>
      <c r="AK5" s="1370"/>
    </row>
    <row r="6" spans="1:37" ht="24.95" customHeight="1" thickBot="1">
      <c r="A6" s="1357"/>
      <c r="B6" s="1359"/>
      <c r="C6" s="1346"/>
      <c r="D6" s="1362"/>
      <c r="E6" s="1365"/>
      <c r="F6" s="1346"/>
      <c r="G6" s="66" t="s">
        <v>185</v>
      </c>
      <c r="H6" s="68" t="s">
        <v>186</v>
      </c>
      <c r="I6" s="68" t="s">
        <v>187</v>
      </c>
      <c r="J6" s="68" t="s">
        <v>188</v>
      </c>
      <c r="K6" s="68" t="s">
        <v>189</v>
      </c>
      <c r="L6" s="68" t="s">
        <v>190</v>
      </c>
      <c r="M6" s="69" t="s">
        <v>191</v>
      </c>
      <c r="N6" s="70" t="s">
        <v>185</v>
      </c>
      <c r="O6" s="67" t="s">
        <v>186</v>
      </c>
      <c r="P6" s="67" t="s">
        <v>187</v>
      </c>
      <c r="Q6" s="67" t="s">
        <v>188</v>
      </c>
      <c r="R6" s="67" t="s">
        <v>189</v>
      </c>
      <c r="S6" s="67" t="s">
        <v>190</v>
      </c>
      <c r="T6" s="71" t="s">
        <v>191</v>
      </c>
      <c r="U6" s="70" t="s">
        <v>185</v>
      </c>
      <c r="V6" s="67" t="s">
        <v>186</v>
      </c>
      <c r="W6" s="67" t="s">
        <v>187</v>
      </c>
      <c r="X6" s="67" t="s">
        <v>188</v>
      </c>
      <c r="Y6" s="67" t="s">
        <v>189</v>
      </c>
      <c r="Z6" s="67" t="s">
        <v>190</v>
      </c>
      <c r="AA6" s="71" t="s">
        <v>191</v>
      </c>
      <c r="AB6" s="70" t="s">
        <v>185</v>
      </c>
      <c r="AC6" s="67" t="s">
        <v>186</v>
      </c>
      <c r="AD6" s="67" t="s">
        <v>187</v>
      </c>
      <c r="AE6" s="67" t="s">
        <v>188</v>
      </c>
      <c r="AF6" s="67" t="s">
        <v>189</v>
      </c>
      <c r="AG6" s="67" t="s">
        <v>190</v>
      </c>
      <c r="AH6" s="71" t="s">
        <v>191</v>
      </c>
      <c r="AI6" s="1357"/>
      <c r="AJ6" s="1368"/>
      <c r="AK6" s="1371"/>
    </row>
    <row r="7" spans="1:37" ht="24.95" customHeight="1" thickBot="1">
      <c r="A7" s="72" t="s">
        <v>207</v>
      </c>
      <c r="B7" s="73" t="s">
        <v>208</v>
      </c>
      <c r="C7" s="74" t="s">
        <v>209</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210</v>
      </c>
      <c r="B8" s="73" t="s">
        <v>211</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212</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t="s">
        <v>213</v>
      </c>
      <c r="B10" s="73" t="s">
        <v>211</v>
      </c>
      <c r="C10" s="85"/>
      <c r="D10" s="86"/>
      <c r="E10" s="87"/>
      <c r="F10" s="85"/>
      <c r="G10" s="88">
        <v>7</v>
      </c>
      <c r="H10" s="89"/>
      <c r="I10" s="89"/>
      <c r="J10" s="89">
        <v>7</v>
      </c>
      <c r="K10" s="89"/>
      <c r="L10" s="89"/>
      <c r="M10" s="90">
        <v>7</v>
      </c>
      <c r="N10" s="91"/>
      <c r="O10" s="89"/>
      <c r="P10" s="89">
        <v>7</v>
      </c>
      <c r="Q10" s="89"/>
      <c r="R10" s="89"/>
      <c r="S10" s="89">
        <v>7</v>
      </c>
      <c r="T10" s="90"/>
      <c r="U10" s="91"/>
      <c r="V10" s="89">
        <v>7</v>
      </c>
      <c r="W10" s="89"/>
      <c r="X10" s="89"/>
      <c r="Y10" s="89">
        <v>7</v>
      </c>
      <c r="Z10" s="89"/>
      <c r="AA10" s="90"/>
      <c r="AB10" s="91">
        <v>7</v>
      </c>
      <c r="AC10" s="89"/>
      <c r="AD10" s="89"/>
      <c r="AE10" s="89">
        <v>7</v>
      </c>
      <c r="AF10" s="89"/>
      <c r="AG10" s="89"/>
      <c r="AH10" s="90">
        <v>7</v>
      </c>
      <c r="AI10" s="93">
        <f t="shared" si="2"/>
        <v>70</v>
      </c>
      <c r="AJ10" s="82">
        <f t="shared" si="0"/>
        <v>17.5</v>
      </c>
      <c r="AK10" s="83">
        <f t="shared" si="1"/>
        <v>0.44</v>
      </c>
    </row>
    <row r="11" spans="1:37" ht="24.95" customHeight="1" thickBot="1">
      <c r="A11" s="84" t="s">
        <v>213</v>
      </c>
      <c r="B11" s="73" t="s">
        <v>211</v>
      </c>
      <c r="C11" s="85"/>
      <c r="D11" s="86"/>
      <c r="E11" s="87"/>
      <c r="F11" s="85"/>
      <c r="G11" s="88"/>
      <c r="H11" s="89">
        <v>7</v>
      </c>
      <c r="I11" s="89"/>
      <c r="J11" s="89"/>
      <c r="K11" s="89">
        <v>7</v>
      </c>
      <c r="L11" s="89"/>
      <c r="M11" s="90"/>
      <c r="N11" s="91">
        <v>7</v>
      </c>
      <c r="O11" s="89"/>
      <c r="P11" s="89"/>
      <c r="Q11" s="89">
        <v>7</v>
      </c>
      <c r="R11" s="89"/>
      <c r="S11" s="89"/>
      <c r="T11" s="90">
        <v>7</v>
      </c>
      <c r="U11" s="91"/>
      <c r="V11" s="89"/>
      <c r="W11" s="89">
        <v>7</v>
      </c>
      <c r="X11" s="89"/>
      <c r="Y11" s="89"/>
      <c r="Z11" s="89">
        <v>7</v>
      </c>
      <c r="AA11" s="90"/>
      <c r="AB11" s="91"/>
      <c r="AC11" s="89">
        <v>7</v>
      </c>
      <c r="AD11" s="89"/>
      <c r="AE11" s="89"/>
      <c r="AF11" s="89">
        <v>7</v>
      </c>
      <c r="AG11" s="89"/>
      <c r="AH11" s="90"/>
      <c r="AI11" s="93">
        <f t="shared" si="2"/>
        <v>63</v>
      </c>
      <c r="AJ11" s="82">
        <f t="shared" si="0"/>
        <v>15.75</v>
      </c>
      <c r="AK11" s="83">
        <f t="shared" si="1"/>
        <v>0.4</v>
      </c>
    </row>
    <row r="12" spans="1:37" ht="24.95" customHeight="1" thickBot="1">
      <c r="A12" s="84" t="s">
        <v>213</v>
      </c>
      <c r="B12" s="73" t="s">
        <v>211</v>
      </c>
      <c r="C12" s="85"/>
      <c r="D12" s="86"/>
      <c r="E12" s="87"/>
      <c r="F12" s="85"/>
      <c r="G12" s="88"/>
      <c r="H12" s="89"/>
      <c r="I12" s="89">
        <v>7</v>
      </c>
      <c r="J12" s="89"/>
      <c r="K12" s="89"/>
      <c r="L12" s="89">
        <v>7</v>
      </c>
      <c r="M12" s="90"/>
      <c r="N12" s="91"/>
      <c r="O12" s="89">
        <v>7</v>
      </c>
      <c r="P12" s="89"/>
      <c r="Q12" s="89"/>
      <c r="R12" s="89">
        <v>7</v>
      </c>
      <c r="S12" s="89"/>
      <c r="T12" s="90"/>
      <c r="U12" s="91">
        <v>7</v>
      </c>
      <c r="V12" s="89"/>
      <c r="W12" s="89"/>
      <c r="X12" s="89">
        <v>7</v>
      </c>
      <c r="Y12" s="89"/>
      <c r="Z12" s="89"/>
      <c r="AA12" s="90">
        <v>7</v>
      </c>
      <c r="AB12" s="91"/>
      <c r="AC12" s="89"/>
      <c r="AD12" s="89">
        <v>7</v>
      </c>
      <c r="AE12" s="89"/>
      <c r="AF12" s="89"/>
      <c r="AG12" s="89">
        <v>7</v>
      </c>
      <c r="AH12" s="90"/>
      <c r="AI12" s="93">
        <f t="shared" si="2"/>
        <v>63</v>
      </c>
      <c r="AJ12" s="82">
        <f t="shared" si="0"/>
        <v>15.75</v>
      </c>
      <c r="AK12" s="83">
        <f t="shared" si="1"/>
        <v>0.4</v>
      </c>
    </row>
    <row r="13" spans="1:37" ht="24.95" customHeight="1" thickBot="1">
      <c r="A13" s="84" t="s">
        <v>214</v>
      </c>
      <c r="B13" s="73" t="s">
        <v>211</v>
      </c>
      <c r="C13" s="85"/>
      <c r="D13" s="86"/>
      <c r="E13" s="87"/>
      <c r="F13" s="85"/>
      <c r="G13" s="88">
        <v>5</v>
      </c>
      <c r="H13" s="89"/>
      <c r="I13" s="89">
        <v>5</v>
      </c>
      <c r="J13" s="89"/>
      <c r="K13" s="89">
        <v>5</v>
      </c>
      <c r="L13" s="89"/>
      <c r="M13" s="90">
        <v>5</v>
      </c>
      <c r="N13" s="91"/>
      <c r="O13" s="89">
        <v>5</v>
      </c>
      <c r="P13" s="89"/>
      <c r="Q13" s="89">
        <v>5</v>
      </c>
      <c r="R13" s="89"/>
      <c r="S13" s="89">
        <v>5</v>
      </c>
      <c r="T13" s="90"/>
      <c r="U13" s="91">
        <v>5</v>
      </c>
      <c r="V13" s="89"/>
      <c r="W13" s="89">
        <v>5</v>
      </c>
      <c r="X13" s="89"/>
      <c r="Y13" s="89">
        <v>5</v>
      </c>
      <c r="Z13" s="89"/>
      <c r="AA13" s="90">
        <v>5</v>
      </c>
      <c r="AB13" s="91"/>
      <c r="AC13" s="89">
        <v>5</v>
      </c>
      <c r="AD13" s="89"/>
      <c r="AE13" s="89">
        <v>5</v>
      </c>
      <c r="AF13" s="89"/>
      <c r="AG13" s="89">
        <v>5</v>
      </c>
      <c r="AH13" s="90"/>
      <c r="AI13" s="93">
        <f t="shared" si="2"/>
        <v>70</v>
      </c>
      <c r="AJ13" s="82">
        <f t="shared" si="0"/>
        <v>17.5</v>
      </c>
      <c r="AK13" s="83">
        <f t="shared" si="1"/>
        <v>0.44</v>
      </c>
    </row>
    <row r="14" spans="1:37" ht="24.95" customHeight="1" thickBot="1">
      <c r="A14" s="84" t="s">
        <v>214</v>
      </c>
      <c r="B14" s="73" t="s">
        <v>211</v>
      </c>
      <c r="C14" s="85"/>
      <c r="D14" s="86"/>
      <c r="E14" s="87"/>
      <c r="F14" s="85"/>
      <c r="G14" s="88"/>
      <c r="H14" s="89">
        <v>5</v>
      </c>
      <c r="I14" s="89"/>
      <c r="J14" s="89">
        <v>5</v>
      </c>
      <c r="K14" s="89"/>
      <c r="L14" s="89">
        <v>5</v>
      </c>
      <c r="M14" s="90"/>
      <c r="N14" s="91">
        <v>5</v>
      </c>
      <c r="O14" s="89"/>
      <c r="P14" s="89">
        <v>5</v>
      </c>
      <c r="Q14" s="89"/>
      <c r="R14" s="89">
        <v>5</v>
      </c>
      <c r="S14" s="89"/>
      <c r="T14" s="90">
        <v>5</v>
      </c>
      <c r="U14" s="91"/>
      <c r="V14" s="89">
        <v>5</v>
      </c>
      <c r="W14" s="89"/>
      <c r="X14" s="89">
        <v>5</v>
      </c>
      <c r="Y14" s="89"/>
      <c r="Z14" s="89">
        <v>5</v>
      </c>
      <c r="AA14" s="90"/>
      <c r="AB14" s="91">
        <v>5</v>
      </c>
      <c r="AC14" s="89"/>
      <c r="AD14" s="89">
        <v>5</v>
      </c>
      <c r="AE14" s="89"/>
      <c r="AF14" s="89">
        <v>5</v>
      </c>
      <c r="AG14" s="89"/>
      <c r="AH14" s="90">
        <v>5</v>
      </c>
      <c r="AI14" s="93">
        <f t="shared" si="2"/>
        <v>70</v>
      </c>
      <c r="AJ14" s="82">
        <f t="shared" si="0"/>
        <v>17.5</v>
      </c>
      <c r="AK14" s="83">
        <f t="shared" si="1"/>
        <v>0.44</v>
      </c>
    </row>
    <row r="15" spans="1:37" ht="24.95" customHeight="1" thickBot="1">
      <c r="A15" s="84" t="s">
        <v>215</v>
      </c>
      <c r="B15" s="73" t="s">
        <v>211</v>
      </c>
      <c r="C15" s="85"/>
      <c r="D15" s="86"/>
      <c r="E15" s="87"/>
      <c r="F15" s="85"/>
      <c r="G15" s="88">
        <v>7</v>
      </c>
      <c r="H15" s="89"/>
      <c r="I15" s="89">
        <v>7</v>
      </c>
      <c r="J15" s="89"/>
      <c r="K15" s="89">
        <v>7</v>
      </c>
      <c r="L15" s="89"/>
      <c r="M15" s="90">
        <v>7</v>
      </c>
      <c r="N15" s="91"/>
      <c r="O15" s="89">
        <v>7</v>
      </c>
      <c r="P15" s="89"/>
      <c r="Q15" s="89">
        <v>7</v>
      </c>
      <c r="R15" s="89"/>
      <c r="S15" s="89">
        <v>7</v>
      </c>
      <c r="T15" s="90"/>
      <c r="U15" s="91">
        <v>7</v>
      </c>
      <c r="V15" s="89"/>
      <c r="W15" s="89">
        <v>7</v>
      </c>
      <c r="X15" s="89"/>
      <c r="Y15" s="89">
        <v>7</v>
      </c>
      <c r="Z15" s="89"/>
      <c r="AA15" s="90">
        <v>7</v>
      </c>
      <c r="AB15" s="91"/>
      <c r="AC15" s="89">
        <v>7</v>
      </c>
      <c r="AD15" s="89"/>
      <c r="AE15" s="89">
        <v>7</v>
      </c>
      <c r="AF15" s="89"/>
      <c r="AG15" s="89">
        <v>7</v>
      </c>
      <c r="AH15" s="90"/>
      <c r="AI15" s="93">
        <f t="shared" si="2"/>
        <v>98</v>
      </c>
      <c r="AJ15" s="82">
        <f t="shared" si="0"/>
        <v>24.5</v>
      </c>
      <c r="AK15" s="83">
        <f t="shared" si="1"/>
        <v>0.62</v>
      </c>
    </row>
    <row r="16" spans="1:37" ht="24.95" customHeight="1" thickBot="1">
      <c r="A16" s="84" t="s">
        <v>215</v>
      </c>
      <c r="B16" s="73" t="s">
        <v>211</v>
      </c>
      <c r="C16" s="85"/>
      <c r="D16" s="86"/>
      <c r="E16" s="87"/>
      <c r="F16" s="85"/>
      <c r="G16" s="88"/>
      <c r="H16" s="89">
        <v>7</v>
      </c>
      <c r="I16" s="89"/>
      <c r="J16" s="89">
        <v>7</v>
      </c>
      <c r="K16" s="89"/>
      <c r="L16" s="89">
        <v>7</v>
      </c>
      <c r="M16" s="90"/>
      <c r="N16" s="91">
        <v>7</v>
      </c>
      <c r="O16" s="89"/>
      <c r="P16" s="89">
        <v>7</v>
      </c>
      <c r="Q16" s="89"/>
      <c r="R16" s="89">
        <v>7</v>
      </c>
      <c r="S16" s="89"/>
      <c r="T16" s="90">
        <v>7</v>
      </c>
      <c r="U16" s="91"/>
      <c r="V16" s="89">
        <v>7</v>
      </c>
      <c r="W16" s="89"/>
      <c r="X16" s="89">
        <v>7</v>
      </c>
      <c r="Y16" s="89"/>
      <c r="Z16" s="89">
        <v>7</v>
      </c>
      <c r="AA16" s="90"/>
      <c r="AB16" s="91">
        <v>7</v>
      </c>
      <c r="AC16" s="89"/>
      <c r="AD16" s="89">
        <v>7</v>
      </c>
      <c r="AE16" s="89"/>
      <c r="AF16" s="89">
        <v>7</v>
      </c>
      <c r="AG16" s="89"/>
      <c r="AH16" s="90">
        <v>7</v>
      </c>
      <c r="AI16" s="93">
        <f t="shared" si="2"/>
        <v>98</v>
      </c>
      <c r="AJ16" s="82">
        <f t="shared" si="0"/>
        <v>24.5</v>
      </c>
      <c r="AK16" s="83">
        <f t="shared" si="1"/>
        <v>0.62</v>
      </c>
    </row>
    <row r="17" spans="1:37" ht="24.95" customHeight="1" thickBot="1">
      <c r="A17" s="84"/>
      <c r="B17" s="73" t="s">
        <v>216</v>
      </c>
      <c r="C17" s="85"/>
      <c r="D17" s="86"/>
      <c r="E17" s="87"/>
      <c r="F17" s="85"/>
      <c r="G17" s="88"/>
      <c r="H17" s="89"/>
      <c r="I17" s="89"/>
      <c r="J17" s="89"/>
      <c r="K17" s="89"/>
      <c r="L17" s="89"/>
      <c r="M17" s="90"/>
      <c r="N17" s="91"/>
      <c r="O17" s="89"/>
      <c r="P17" s="89"/>
      <c r="Q17" s="89"/>
      <c r="R17" s="89"/>
      <c r="S17" s="89"/>
      <c r="T17" s="90"/>
      <c r="U17" s="91"/>
      <c r="V17" s="89"/>
      <c r="W17" s="89"/>
      <c r="X17" s="89"/>
      <c r="Y17" s="89"/>
      <c r="Z17" s="89"/>
      <c r="AA17" s="90"/>
      <c r="AB17" s="91"/>
      <c r="AC17" s="89"/>
      <c r="AD17" s="89"/>
      <c r="AE17" s="89"/>
      <c r="AF17" s="89"/>
      <c r="AG17" s="89"/>
      <c r="AH17" s="92"/>
      <c r="AI17" s="93">
        <f t="shared" si="2"/>
        <v>0</v>
      </c>
      <c r="AJ17" s="82">
        <f t="shared" si="0"/>
        <v>0</v>
      </c>
      <c r="AK17" s="83">
        <f t="shared" si="1"/>
        <v>0</v>
      </c>
    </row>
    <row r="18" spans="1:37" ht="24.95" customHeight="1" thickBot="1">
      <c r="A18" s="84" t="s">
        <v>213</v>
      </c>
      <c r="B18" s="73" t="s">
        <v>211</v>
      </c>
      <c r="C18" s="85"/>
      <c r="D18" s="86"/>
      <c r="E18" s="87"/>
      <c r="F18" s="85"/>
      <c r="G18" s="88">
        <v>7</v>
      </c>
      <c r="H18" s="89"/>
      <c r="I18" s="89"/>
      <c r="J18" s="89">
        <v>7</v>
      </c>
      <c r="K18" s="89"/>
      <c r="L18" s="89"/>
      <c r="M18" s="90">
        <v>7</v>
      </c>
      <c r="N18" s="91"/>
      <c r="O18" s="89"/>
      <c r="P18" s="89">
        <v>7</v>
      </c>
      <c r="Q18" s="89"/>
      <c r="R18" s="89"/>
      <c r="S18" s="89">
        <v>7</v>
      </c>
      <c r="T18" s="90"/>
      <c r="U18" s="91"/>
      <c r="V18" s="89">
        <v>7</v>
      </c>
      <c r="W18" s="89"/>
      <c r="X18" s="89"/>
      <c r="Y18" s="89">
        <v>7</v>
      </c>
      <c r="Z18" s="89"/>
      <c r="AA18" s="90"/>
      <c r="AB18" s="91">
        <v>7</v>
      </c>
      <c r="AC18" s="89"/>
      <c r="AD18" s="89"/>
      <c r="AE18" s="89">
        <v>7</v>
      </c>
      <c r="AF18" s="89"/>
      <c r="AG18" s="89"/>
      <c r="AH18" s="90">
        <v>7</v>
      </c>
      <c r="AI18" s="93">
        <f t="shared" si="2"/>
        <v>70</v>
      </c>
      <c r="AJ18" s="82">
        <f t="shared" si="0"/>
        <v>17.5</v>
      </c>
      <c r="AK18" s="83">
        <f t="shared" si="1"/>
        <v>0.44</v>
      </c>
    </row>
    <row r="19" spans="1:37" ht="24.95" customHeight="1" thickBot="1">
      <c r="A19" s="84" t="s">
        <v>213</v>
      </c>
      <c r="B19" s="73" t="s">
        <v>211</v>
      </c>
      <c r="C19" s="85"/>
      <c r="D19" s="86"/>
      <c r="E19" s="87"/>
      <c r="F19" s="85"/>
      <c r="G19" s="88"/>
      <c r="H19" s="89">
        <v>7</v>
      </c>
      <c r="I19" s="89"/>
      <c r="J19" s="89"/>
      <c r="K19" s="89">
        <v>7</v>
      </c>
      <c r="L19" s="89"/>
      <c r="M19" s="90"/>
      <c r="N19" s="91">
        <v>7</v>
      </c>
      <c r="O19" s="89"/>
      <c r="P19" s="89"/>
      <c r="Q19" s="89">
        <v>7</v>
      </c>
      <c r="R19" s="89"/>
      <c r="S19" s="89"/>
      <c r="T19" s="90">
        <v>7</v>
      </c>
      <c r="U19" s="91"/>
      <c r="V19" s="89"/>
      <c r="W19" s="89">
        <v>7</v>
      </c>
      <c r="X19" s="89"/>
      <c r="Y19" s="89"/>
      <c r="Z19" s="89">
        <v>7</v>
      </c>
      <c r="AA19" s="90"/>
      <c r="AB19" s="91"/>
      <c r="AC19" s="89">
        <v>7</v>
      </c>
      <c r="AD19" s="89"/>
      <c r="AE19" s="89"/>
      <c r="AF19" s="89">
        <v>7</v>
      </c>
      <c r="AG19" s="89"/>
      <c r="AH19" s="90"/>
      <c r="AI19" s="93">
        <f t="shared" si="2"/>
        <v>63</v>
      </c>
      <c r="AJ19" s="82">
        <f t="shared" si="0"/>
        <v>15.75</v>
      </c>
      <c r="AK19" s="83">
        <f t="shared" si="1"/>
        <v>0.4</v>
      </c>
    </row>
    <row r="20" spans="1:37" ht="24.95" customHeight="1" thickBot="1">
      <c r="A20" s="84" t="s">
        <v>213</v>
      </c>
      <c r="B20" s="73" t="s">
        <v>211</v>
      </c>
      <c r="C20" s="85"/>
      <c r="D20" s="86"/>
      <c r="E20" s="87"/>
      <c r="F20" s="85"/>
      <c r="G20" s="88"/>
      <c r="H20" s="89"/>
      <c r="I20" s="89">
        <v>7</v>
      </c>
      <c r="J20" s="89"/>
      <c r="K20" s="89"/>
      <c r="L20" s="89">
        <v>7</v>
      </c>
      <c r="M20" s="90"/>
      <c r="N20" s="91"/>
      <c r="O20" s="89">
        <v>7</v>
      </c>
      <c r="P20" s="89"/>
      <c r="Q20" s="89"/>
      <c r="R20" s="89">
        <v>7</v>
      </c>
      <c r="S20" s="89"/>
      <c r="T20" s="90"/>
      <c r="U20" s="91">
        <v>7</v>
      </c>
      <c r="V20" s="89"/>
      <c r="W20" s="89"/>
      <c r="X20" s="89">
        <v>7</v>
      </c>
      <c r="Y20" s="89"/>
      <c r="Z20" s="89"/>
      <c r="AA20" s="90">
        <v>7</v>
      </c>
      <c r="AB20" s="91"/>
      <c r="AC20" s="89"/>
      <c r="AD20" s="89">
        <v>7</v>
      </c>
      <c r="AE20" s="89"/>
      <c r="AF20" s="89"/>
      <c r="AG20" s="89">
        <v>7</v>
      </c>
      <c r="AH20" s="90"/>
      <c r="AI20" s="93">
        <f t="shared" si="2"/>
        <v>63</v>
      </c>
      <c r="AJ20" s="82">
        <f t="shared" si="0"/>
        <v>15.75</v>
      </c>
      <c r="AK20" s="83">
        <f t="shared" si="1"/>
        <v>0.4</v>
      </c>
    </row>
    <row r="21" spans="1:37" ht="24.95" customHeight="1" thickBot="1">
      <c r="A21" s="84" t="s">
        <v>214</v>
      </c>
      <c r="B21" s="73" t="s">
        <v>211</v>
      </c>
      <c r="C21" s="85"/>
      <c r="D21" s="86"/>
      <c r="E21" s="87"/>
      <c r="F21" s="85"/>
      <c r="G21" s="88">
        <v>2</v>
      </c>
      <c r="H21" s="89"/>
      <c r="I21" s="89">
        <v>2</v>
      </c>
      <c r="J21" s="89"/>
      <c r="K21" s="89">
        <v>2</v>
      </c>
      <c r="L21" s="89"/>
      <c r="M21" s="90">
        <v>2</v>
      </c>
      <c r="N21" s="91"/>
      <c r="O21" s="89">
        <v>2</v>
      </c>
      <c r="P21" s="89"/>
      <c r="Q21" s="89">
        <v>2</v>
      </c>
      <c r="R21" s="89"/>
      <c r="S21" s="89">
        <v>2</v>
      </c>
      <c r="T21" s="90"/>
      <c r="U21" s="91">
        <v>2</v>
      </c>
      <c r="V21" s="89"/>
      <c r="W21" s="89">
        <v>2</v>
      </c>
      <c r="X21" s="89"/>
      <c r="Y21" s="89">
        <v>2</v>
      </c>
      <c r="Z21" s="89"/>
      <c r="AA21" s="90">
        <v>2</v>
      </c>
      <c r="AB21" s="91"/>
      <c r="AC21" s="89">
        <v>2</v>
      </c>
      <c r="AD21" s="89"/>
      <c r="AE21" s="89">
        <v>2</v>
      </c>
      <c r="AF21" s="89"/>
      <c r="AG21" s="89">
        <v>2</v>
      </c>
      <c r="AH21" s="90"/>
      <c r="AI21" s="93">
        <f t="shared" si="2"/>
        <v>28</v>
      </c>
      <c r="AJ21" s="82">
        <f t="shared" si="0"/>
        <v>7</v>
      </c>
      <c r="AK21" s="83">
        <f t="shared" si="1"/>
        <v>0.18000000000000002</v>
      </c>
    </row>
    <row r="22" spans="1:37" ht="24.95" customHeight="1" thickBot="1">
      <c r="A22" s="84" t="s">
        <v>214</v>
      </c>
      <c r="B22" s="73" t="s">
        <v>211</v>
      </c>
      <c r="C22" s="85"/>
      <c r="D22" s="86"/>
      <c r="E22" s="87"/>
      <c r="F22" s="85"/>
      <c r="G22" s="88"/>
      <c r="H22" s="89">
        <v>2</v>
      </c>
      <c r="I22" s="89"/>
      <c r="J22" s="89">
        <v>2</v>
      </c>
      <c r="K22" s="89"/>
      <c r="L22" s="89">
        <v>2</v>
      </c>
      <c r="M22" s="90"/>
      <c r="N22" s="91">
        <v>2</v>
      </c>
      <c r="O22" s="89"/>
      <c r="P22" s="89">
        <v>2</v>
      </c>
      <c r="Q22" s="89"/>
      <c r="R22" s="89">
        <v>2</v>
      </c>
      <c r="S22" s="89"/>
      <c r="T22" s="90">
        <v>2</v>
      </c>
      <c r="U22" s="91"/>
      <c r="V22" s="89">
        <v>2</v>
      </c>
      <c r="W22" s="89"/>
      <c r="X22" s="89">
        <v>2</v>
      </c>
      <c r="Y22" s="89"/>
      <c r="Z22" s="89">
        <v>2</v>
      </c>
      <c r="AA22" s="90"/>
      <c r="AB22" s="91">
        <v>2</v>
      </c>
      <c r="AC22" s="89"/>
      <c r="AD22" s="89">
        <v>2</v>
      </c>
      <c r="AE22" s="89"/>
      <c r="AF22" s="89">
        <v>2</v>
      </c>
      <c r="AG22" s="89"/>
      <c r="AH22" s="90">
        <v>2</v>
      </c>
      <c r="AI22" s="93">
        <f t="shared" si="2"/>
        <v>28</v>
      </c>
      <c r="AJ22" s="82">
        <f t="shared" si="0"/>
        <v>7</v>
      </c>
      <c r="AK22" s="83">
        <f t="shared" si="1"/>
        <v>0.18000000000000002</v>
      </c>
    </row>
    <row r="23" spans="1:37" ht="24.95" customHeight="1" thickBot="1">
      <c r="A23" s="84" t="s">
        <v>217</v>
      </c>
      <c r="B23" s="73" t="s">
        <v>211</v>
      </c>
      <c r="C23" s="85"/>
      <c r="D23" s="86"/>
      <c r="E23" s="87"/>
      <c r="F23" s="85"/>
      <c r="G23" s="88" t="s">
        <v>218</v>
      </c>
      <c r="H23" s="89"/>
      <c r="I23" s="89" t="s">
        <v>218</v>
      </c>
      <c r="J23" s="89"/>
      <c r="K23" s="89" t="s">
        <v>218</v>
      </c>
      <c r="L23" s="89"/>
      <c r="M23" s="90" t="s">
        <v>218</v>
      </c>
      <c r="N23" s="91"/>
      <c r="O23" s="89" t="s">
        <v>218</v>
      </c>
      <c r="P23" s="89"/>
      <c r="Q23" s="89" t="s">
        <v>218</v>
      </c>
      <c r="R23" s="89"/>
      <c r="S23" s="89" t="s">
        <v>218</v>
      </c>
      <c r="T23" s="90"/>
      <c r="U23" s="91" t="s">
        <v>218</v>
      </c>
      <c r="V23" s="89"/>
      <c r="W23" s="89" t="s">
        <v>218</v>
      </c>
      <c r="X23" s="89"/>
      <c r="Y23" s="89" t="s">
        <v>218</v>
      </c>
      <c r="Z23" s="89"/>
      <c r="AA23" s="90" t="s">
        <v>218</v>
      </c>
      <c r="AB23" s="91"/>
      <c r="AC23" s="89" t="s">
        <v>218</v>
      </c>
      <c r="AD23" s="89"/>
      <c r="AE23" s="89" t="s">
        <v>218</v>
      </c>
      <c r="AF23" s="89"/>
      <c r="AG23" s="89" t="s">
        <v>218</v>
      </c>
      <c r="AH23" s="90"/>
      <c r="AI23" s="93">
        <f t="shared" si="2"/>
        <v>0</v>
      </c>
      <c r="AJ23" s="82">
        <f t="shared" si="0"/>
        <v>0</v>
      </c>
      <c r="AK23" s="83">
        <f t="shared" si="1"/>
        <v>0</v>
      </c>
    </row>
    <row r="24" spans="1:37" ht="24.95" customHeight="1" thickBot="1">
      <c r="A24" s="84" t="s">
        <v>217</v>
      </c>
      <c r="B24" s="73" t="s">
        <v>211</v>
      </c>
      <c r="C24" s="85"/>
      <c r="D24" s="86"/>
      <c r="E24" s="87"/>
      <c r="F24" s="85"/>
      <c r="G24" s="88"/>
      <c r="H24" s="89" t="s">
        <v>218</v>
      </c>
      <c r="I24" s="89"/>
      <c r="J24" s="89" t="s">
        <v>218</v>
      </c>
      <c r="K24" s="89"/>
      <c r="L24" s="89" t="s">
        <v>218</v>
      </c>
      <c r="M24" s="90"/>
      <c r="N24" s="91" t="s">
        <v>218</v>
      </c>
      <c r="O24" s="89"/>
      <c r="P24" s="89" t="s">
        <v>218</v>
      </c>
      <c r="Q24" s="89"/>
      <c r="R24" s="89" t="s">
        <v>218</v>
      </c>
      <c r="S24" s="89"/>
      <c r="T24" s="90" t="s">
        <v>218</v>
      </c>
      <c r="U24" s="91"/>
      <c r="V24" s="89" t="s">
        <v>218</v>
      </c>
      <c r="W24" s="89"/>
      <c r="X24" s="89" t="s">
        <v>218</v>
      </c>
      <c r="Y24" s="89"/>
      <c r="Z24" s="89" t="s">
        <v>218</v>
      </c>
      <c r="AA24" s="90"/>
      <c r="AB24" s="91" t="s">
        <v>218</v>
      </c>
      <c r="AC24" s="89"/>
      <c r="AD24" s="89" t="s">
        <v>218</v>
      </c>
      <c r="AE24" s="89"/>
      <c r="AF24" s="89" t="s">
        <v>218</v>
      </c>
      <c r="AG24" s="89"/>
      <c r="AH24" s="90" t="s">
        <v>218</v>
      </c>
      <c r="AI24" s="93">
        <f t="shared" si="2"/>
        <v>0</v>
      </c>
      <c r="AJ24" s="82">
        <f t="shared" si="0"/>
        <v>0</v>
      </c>
      <c r="AK24" s="83">
        <f t="shared" si="1"/>
        <v>0</v>
      </c>
    </row>
    <row r="25" spans="1:37" ht="24.95" customHeight="1" thickBot="1">
      <c r="A25" s="84"/>
      <c r="B25" s="73"/>
      <c r="C25" s="85"/>
      <c r="D25" s="86"/>
      <c r="E25" s="87"/>
      <c r="F25" s="85"/>
      <c r="G25" s="88"/>
      <c r="H25" s="89"/>
      <c r="I25" s="89"/>
      <c r="J25" s="89"/>
      <c r="K25" s="89"/>
      <c r="L25" s="89"/>
      <c r="M25" s="90"/>
      <c r="N25" s="91"/>
      <c r="O25" s="89"/>
      <c r="P25" s="89"/>
      <c r="Q25" s="89"/>
      <c r="R25" s="89"/>
      <c r="S25" s="89"/>
      <c r="T25" s="90"/>
      <c r="U25" s="91"/>
      <c r="V25" s="89"/>
      <c r="W25" s="89"/>
      <c r="X25" s="89"/>
      <c r="Y25" s="89"/>
      <c r="Z25" s="89"/>
      <c r="AA25" s="90"/>
      <c r="AB25" s="91"/>
      <c r="AC25" s="89"/>
      <c r="AD25" s="89"/>
      <c r="AE25" s="89"/>
      <c r="AF25" s="89"/>
      <c r="AG25" s="89"/>
      <c r="AH25" s="90"/>
      <c r="AI25" s="93">
        <f t="shared" si="2"/>
        <v>0</v>
      </c>
      <c r="AJ25" s="82">
        <f t="shared" si="0"/>
        <v>0</v>
      </c>
      <c r="AK25" s="83">
        <f t="shared" si="1"/>
        <v>0</v>
      </c>
    </row>
    <row r="26" spans="1:37" ht="24.95" customHeight="1" thickBot="1">
      <c r="A26" s="84"/>
      <c r="B26" s="73"/>
      <c r="C26" s="85"/>
      <c r="D26" s="86"/>
      <c r="E26" s="87"/>
      <c r="F26" s="85"/>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347" t="s">
        <v>192</v>
      </c>
      <c r="B37" s="1348"/>
      <c r="C37" s="1348"/>
      <c r="D37" s="1348"/>
      <c r="E37" s="1348"/>
      <c r="F37" s="1349"/>
      <c r="G37" s="110">
        <f t="shared" ref="G37:AJ37" si="3">SUM(G7:G36)</f>
        <v>41</v>
      </c>
      <c r="H37" s="111">
        <f t="shared" si="3"/>
        <v>41</v>
      </c>
      <c r="I37" s="111">
        <f t="shared" si="3"/>
        <v>41</v>
      </c>
      <c r="J37" s="111">
        <f t="shared" si="3"/>
        <v>41</v>
      </c>
      <c r="K37" s="111">
        <f t="shared" si="3"/>
        <v>33</v>
      </c>
      <c r="L37" s="111">
        <f t="shared" si="3"/>
        <v>28</v>
      </c>
      <c r="M37" s="112">
        <f t="shared" si="3"/>
        <v>36</v>
      </c>
      <c r="N37" s="113">
        <f t="shared" si="3"/>
        <v>41</v>
      </c>
      <c r="O37" s="111">
        <f t="shared" si="3"/>
        <v>41</v>
      </c>
      <c r="P37" s="111">
        <f t="shared" si="3"/>
        <v>41</v>
      </c>
      <c r="Q37" s="111">
        <f t="shared" si="3"/>
        <v>41</v>
      </c>
      <c r="R37" s="111">
        <f t="shared" si="3"/>
        <v>33</v>
      </c>
      <c r="S37" s="111">
        <f t="shared" si="3"/>
        <v>28</v>
      </c>
      <c r="T37" s="112">
        <f t="shared" si="3"/>
        <v>36</v>
      </c>
      <c r="U37" s="113">
        <f t="shared" si="3"/>
        <v>41</v>
      </c>
      <c r="V37" s="111">
        <f t="shared" si="3"/>
        <v>41</v>
      </c>
      <c r="W37" s="111">
        <f t="shared" si="3"/>
        <v>41</v>
      </c>
      <c r="X37" s="111">
        <f t="shared" si="3"/>
        <v>41</v>
      </c>
      <c r="Y37" s="111">
        <f t="shared" si="3"/>
        <v>33</v>
      </c>
      <c r="Z37" s="111">
        <f t="shared" si="3"/>
        <v>28</v>
      </c>
      <c r="AA37" s="112">
        <f t="shared" si="3"/>
        <v>36</v>
      </c>
      <c r="AB37" s="113">
        <f t="shared" si="3"/>
        <v>41</v>
      </c>
      <c r="AC37" s="111">
        <f t="shared" si="3"/>
        <v>41</v>
      </c>
      <c r="AD37" s="111">
        <f t="shared" si="3"/>
        <v>41</v>
      </c>
      <c r="AE37" s="111">
        <f t="shared" si="3"/>
        <v>41</v>
      </c>
      <c r="AF37" s="111">
        <f t="shared" si="3"/>
        <v>33</v>
      </c>
      <c r="AG37" s="111">
        <f t="shared" si="3"/>
        <v>28</v>
      </c>
      <c r="AH37" s="114">
        <f t="shared" si="3"/>
        <v>36</v>
      </c>
      <c r="AI37" s="115">
        <f t="shared" si="3"/>
        <v>1044</v>
      </c>
      <c r="AJ37" s="116">
        <f t="shared" si="3"/>
        <v>261</v>
      </c>
      <c r="AK37" s="117">
        <f>SUM(AK7:AK36)</f>
        <v>6.59</v>
      </c>
    </row>
    <row r="38" spans="1:37" ht="15" customHeight="1">
      <c r="A38" s="118" t="s">
        <v>193</v>
      </c>
    </row>
    <row r="39" spans="1:37" ht="15" customHeight="1">
      <c r="A39" s="118" t="s">
        <v>219</v>
      </c>
    </row>
    <row r="40" spans="1:37" ht="15" customHeight="1">
      <c r="A40" s="118" t="s">
        <v>195</v>
      </c>
    </row>
    <row r="41" spans="1:37" ht="15" customHeight="1">
      <c r="A41" s="118" t="s">
        <v>196</v>
      </c>
    </row>
    <row r="42" spans="1:37" ht="15" customHeight="1">
      <c r="A42" s="118" t="s">
        <v>197</v>
      </c>
    </row>
    <row r="43" spans="1:37" ht="15" customHeight="1">
      <c r="A43" s="118" t="s">
        <v>198</v>
      </c>
    </row>
    <row r="44" spans="1:37" ht="42.75" customHeight="1"/>
    <row r="45" spans="1:37" ht="24.95" customHeight="1">
      <c r="B45" s="119"/>
      <c r="C45" s="1350" t="s">
        <v>171</v>
      </c>
      <c r="D45" s="1351"/>
      <c r="E45" s="1351"/>
      <c r="F45" s="1350" t="s">
        <v>199</v>
      </c>
      <c r="G45" s="1352"/>
      <c r="H45" s="1353" t="s">
        <v>200</v>
      </c>
      <c r="I45" s="1354"/>
      <c r="J45" s="1353" t="s">
        <v>201</v>
      </c>
      <c r="K45" s="1354"/>
    </row>
    <row r="46" spans="1:37" ht="24.95" customHeight="1">
      <c r="B46" s="119"/>
      <c r="C46" s="1335" t="s">
        <v>202</v>
      </c>
      <c r="D46" s="1336"/>
      <c r="E46" s="1336"/>
      <c r="F46" s="1337">
        <f>COUNTIF($A$7:$A$36,$C46)</f>
        <v>1</v>
      </c>
      <c r="G46" s="1338"/>
      <c r="H46" s="1337">
        <f>SUMIF($A$7:$A$36,$C46,$AJ$7:$AJ$36)</f>
        <v>40</v>
      </c>
      <c r="I46" s="1338"/>
      <c r="J46" s="1339">
        <f>SUMIF($A$7:$A$36,$C46,$AK$7:$AK$36)</f>
        <v>1</v>
      </c>
      <c r="K46" s="1340"/>
    </row>
    <row r="47" spans="1:37" ht="24.95" customHeight="1">
      <c r="B47" s="119"/>
      <c r="C47" s="1329" t="s">
        <v>203</v>
      </c>
      <c r="D47" s="1330"/>
      <c r="E47" s="1330"/>
      <c r="F47" s="1331">
        <f>COUNTIF($A$7:$A$36,$C47)</f>
        <v>1</v>
      </c>
      <c r="G47" s="1332"/>
      <c r="H47" s="1331">
        <f>SUMIF($A$7:$A$36,$C47,$AJ$7:$AJ$36)</f>
        <v>25</v>
      </c>
      <c r="I47" s="1332"/>
      <c r="J47" s="1333">
        <f>SUMIF($A$7:$A$36,$C47,$AK$7:$AK$36)</f>
        <v>0.63</v>
      </c>
      <c r="K47" s="1334"/>
    </row>
    <row r="48" spans="1:37" ht="24.95" customHeight="1">
      <c r="B48" s="119"/>
      <c r="C48" s="1329" t="s">
        <v>204</v>
      </c>
      <c r="D48" s="1330"/>
      <c r="E48" s="1330"/>
      <c r="F48" s="1331">
        <f>COUNTIF($A$7:$A$36,$C48)</f>
        <v>6</v>
      </c>
      <c r="G48" s="1332"/>
      <c r="H48" s="1331">
        <f>SUMIF($A$7:$A$36,$C48,$AJ$7:$AJ$36)</f>
        <v>98</v>
      </c>
      <c r="I48" s="1332"/>
      <c r="J48" s="1333">
        <f>SUMIF($A$7:$A$36,$C48,$AK$7:$AK$36)</f>
        <v>2.48</v>
      </c>
      <c r="K48" s="1334"/>
    </row>
    <row r="49" spans="2:11" ht="24.95" customHeight="1">
      <c r="B49" s="119"/>
      <c r="C49" s="1314" t="s">
        <v>205</v>
      </c>
      <c r="D49" s="1315"/>
      <c r="E49" s="1315"/>
      <c r="F49" s="1316">
        <f>COUNTIF($A$7:$A$36,$C49)</f>
        <v>4</v>
      </c>
      <c r="G49" s="1317"/>
      <c r="H49" s="1316">
        <f>SUMIF($A$7:$A$36,$C49,$AJ$7:$AJ$36)</f>
        <v>49</v>
      </c>
      <c r="I49" s="1317"/>
      <c r="J49" s="1318">
        <f>SUMIF($A$7:$A$36,$C49,$AK$7:$AK$36)</f>
        <v>1.24</v>
      </c>
      <c r="K49" s="1319"/>
    </row>
    <row r="50" spans="2:11" ht="24.95" customHeight="1">
      <c r="C50" s="1320" t="s">
        <v>171</v>
      </c>
      <c r="D50" s="1321"/>
      <c r="E50" s="1321"/>
      <c r="F50" s="1320" t="s">
        <v>199</v>
      </c>
      <c r="G50" s="1322"/>
      <c r="H50" s="1323" t="s">
        <v>200</v>
      </c>
      <c r="I50" s="1324"/>
      <c r="J50" s="1323" t="s">
        <v>613</v>
      </c>
      <c r="K50" s="1324"/>
    </row>
    <row r="51" spans="2:11" ht="24.95" customHeight="1">
      <c r="C51" s="1311" t="s">
        <v>614</v>
      </c>
      <c r="D51" s="1312"/>
      <c r="E51" s="1312"/>
      <c r="F51" s="1325">
        <f>COUNTIF($A$7:$A$36,$C51)</f>
        <v>2</v>
      </c>
      <c r="G51" s="1326"/>
      <c r="H51" s="1325">
        <f>SUMIF($A$7:$A$36,$C51,$AJ$7:$AJ$36)</f>
        <v>49</v>
      </c>
      <c r="I51" s="1326"/>
      <c r="J51" s="1327">
        <f>SUMIF($A$7:$A$36,$C51,$AK$7:$AK$36)*$AJ$2/$H$53</f>
        <v>1.0122448979591836</v>
      </c>
      <c r="K51" s="1328"/>
    </row>
    <row r="52" spans="2:11" ht="24.95" customHeight="1">
      <c r="C52" s="1311" t="s">
        <v>615</v>
      </c>
      <c r="D52" s="1312"/>
      <c r="E52" s="1312"/>
      <c r="F52" s="380" t="s">
        <v>616</v>
      </c>
      <c r="G52" s="381">
        <v>0.91666666666666663</v>
      </c>
      <c r="H52" s="380" t="s">
        <v>626</v>
      </c>
      <c r="I52" s="381">
        <v>0.20833333333333334</v>
      </c>
      <c r="J52" s="58" t="s">
        <v>617</v>
      </c>
    </row>
    <row r="53" spans="2:11" ht="24.95" customHeight="1">
      <c r="C53" s="1311" t="s">
        <v>618</v>
      </c>
      <c r="D53" s="1312"/>
      <c r="E53" s="1312"/>
      <c r="F53" s="1312"/>
      <c r="G53" s="1313"/>
      <c r="H53" s="382">
        <v>49</v>
      </c>
      <c r="I53" s="383" t="s">
        <v>619</v>
      </c>
      <c r="J53" s="58" t="s">
        <v>620</v>
      </c>
    </row>
  </sheetData>
  <mergeCells count="51">
    <mergeCell ref="AI1:AK1"/>
    <mergeCell ref="A2:B2"/>
    <mergeCell ref="C2:R2"/>
    <mergeCell ref="S2:W2"/>
    <mergeCell ref="X2:AD2"/>
    <mergeCell ref="AE2:AI2"/>
    <mergeCell ref="AI3:AI6"/>
    <mergeCell ref="AJ3:AJ6"/>
    <mergeCell ref="AK3:AK6"/>
    <mergeCell ref="G4:M4"/>
    <mergeCell ref="N4:T4"/>
    <mergeCell ref="U4:AA4"/>
    <mergeCell ref="AB4:AH4"/>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C49:E49"/>
    <mergeCell ref="F49:G49"/>
    <mergeCell ref="H49:I49"/>
    <mergeCell ref="J49:K49"/>
    <mergeCell ref="C47:E47"/>
    <mergeCell ref="F47:G47"/>
    <mergeCell ref="H47:I47"/>
    <mergeCell ref="J47:K47"/>
    <mergeCell ref="C48:E48"/>
    <mergeCell ref="F48:G48"/>
    <mergeCell ref="H48:I48"/>
    <mergeCell ref="J48:K48"/>
    <mergeCell ref="J50:K50"/>
    <mergeCell ref="C51:E51"/>
    <mergeCell ref="F51:G51"/>
    <mergeCell ref="H51:I51"/>
    <mergeCell ref="J51:K51"/>
    <mergeCell ref="C52:E52"/>
    <mergeCell ref="C53:G53"/>
    <mergeCell ref="C50:E50"/>
    <mergeCell ref="F50:G50"/>
    <mergeCell ref="H50:I50"/>
  </mergeCells>
  <phoneticPr fontId="2"/>
  <dataValidations count="2">
    <dataValidation type="list" allowBlank="1" showInputMessage="1" showErrorMessage="1" sqref="X2:AD2" xr:uid="{00000000-0002-0000-0600-000000000000}">
      <formula1>"　,共同生活援助（介護サービス包括型）,外部サービス利用型共同生活援助"</formula1>
    </dataValidation>
    <dataValidation type="list" allowBlank="1" showInputMessage="1" showErrorMessage="1" sqref="A7:A36" xr:uid="{00000000-0002-0000-0600-000001000000}">
      <formula1>"管理者,サービス管理責任者,世話人,生活支援員,夜間支援従事者（夜勤）,夜間支援従事者（宿直）,夜間支援従事者,看護師,その他（事務員等）"</formula1>
    </dataValidation>
  </dataValidations>
  <pageMargins left="0.46" right="0.28000000000000003" top="0.51" bottom="0.3" header="0.32" footer="0.21"/>
  <pageSetup paperSize="9" scale="45"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K53"/>
  <sheetViews>
    <sheetView view="pageBreakPreview" topLeftCell="P22" zoomScale="86" zoomScaleNormal="55" zoomScaleSheetLayoutView="86" workbookViewId="0">
      <selection activeCell="AJ7" sqref="AJ7:AK36"/>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166</v>
      </c>
      <c r="AI1" s="1406" t="s">
        <v>232</v>
      </c>
      <c r="AJ1" s="1406"/>
      <c r="AK1" s="1406"/>
    </row>
    <row r="2" spans="1:37" ht="24.95" customHeight="1" thickBot="1">
      <c r="A2" s="1375" t="s">
        <v>167</v>
      </c>
      <c r="B2" s="1376"/>
      <c r="C2" s="1377"/>
      <c r="D2" s="1377"/>
      <c r="E2" s="1377"/>
      <c r="F2" s="1377"/>
      <c r="G2" s="1377"/>
      <c r="H2" s="1377"/>
      <c r="I2" s="1377"/>
      <c r="J2" s="1377"/>
      <c r="K2" s="1377"/>
      <c r="L2" s="1377"/>
      <c r="M2" s="1377"/>
      <c r="N2" s="1377"/>
      <c r="O2" s="1377"/>
      <c r="P2" s="1377"/>
      <c r="Q2" s="1377"/>
      <c r="R2" s="1378"/>
      <c r="S2" s="1375" t="s">
        <v>168</v>
      </c>
      <c r="T2" s="1376"/>
      <c r="U2" s="1376"/>
      <c r="V2" s="1376"/>
      <c r="W2" s="1376"/>
      <c r="X2" s="1379" t="s">
        <v>206</v>
      </c>
      <c r="Y2" s="1380"/>
      <c r="Z2" s="1380"/>
      <c r="AA2" s="1380"/>
      <c r="AB2" s="1380"/>
      <c r="AC2" s="1380"/>
      <c r="AD2" s="1380"/>
      <c r="AE2" s="1381" t="s">
        <v>169</v>
      </c>
      <c r="AF2" s="1382"/>
      <c r="AG2" s="1382"/>
      <c r="AH2" s="1382"/>
      <c r="AI2" s="1383"/>
      <c r="AJ2" s="59">
        <v>40</v>
      </c>
      <c r="AK2" s="60" t="s">
        <v>170</v>
      </c>
    </row>
    <row r="3" spans="1:37" ht="24.95" customHeight="1">
      <c r="A3" s="1355" t="s">
        <v>171</v>
      </c>
      <c r="B3" s="1342" t="s">
        <v>172</v>
      </c>
      <c r="C3" s="1344" t="s">
        <v>173</v>
      </c>
      <c r="D3" s="1360" t="s">
        <v>174</v>
      </c>
      <c r="E3" s="1363" t="s">
        <v>175</v>
      </c>
      <c r="F3" s="1344" t="s">
        <v>176</v>
      </c>
      <c r="G3" s="1341" t="s">
        <v>177</v>
      </c>
      <c r="H3" s="1342"/>
      <c r="I3" s="1342"/>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3"/>
      <c r="AI3" s="1355" t="s">
        <v>178</v>
      </c>
      <c r="AJ3" s="1366" t="s">
        <v>179</v>
      </c>
      <c r="AK3" s="1369" t="s">
        <v>180</v>
      </c>
    </row>
    <row r="4" spans="1:37" ht="24.95" customHeight="1">
      <c r="A4" s="1356"/>
      <c r="B4" s="1358"/>
      <c r="C4" s="1345"/>
      <c r="D4" s="1361"/>
      <c r="E4" s="1364"/>
      <c r="F4" s="1345"/>
      <c r="G4" s="1372" t="s">
        <v>181</v>
      </c>
      <c r="H4" s="1358"/>
      <c r="I4" s="1358"/>
      <c r="J4" s="1358"/>
      <c r="K4" s="1358"/>
      <c r="L4" s="1358"/>
      <c r="M4" s="1358"/>
      <c r="N4" s="1358" t="s">
        <v>182</v>
      </c>
      <c r="O4" s="1358"/>
      <c r="P4" s="1358"/>
      <c r="Q4" s="1358"/>
      <c r="R4" s="1358"/>
      <c r="S4" s="1358"/>
      <c r="T4" s="1358"/>
      <c r="U4" s="1358" t="s">
        <v>183</v>
      </c>
      <c r="V4" s="1358"/>
      <c r="W4" s="1358"/>
      <c r="X4" s="1358"/>
      <c r="Y4" s="1358"/>
      <c r="Z4" s="1358"/>
      <c r="AA4" s="1358"/>
      <c r="AB4" s="1358" t="s">
        <v>184</v>
      </c>
      <c r="AC4" s="1358"/>
      <c r="AD4" s="1358"/>
      <c r="AE4" s="1358"/>
      <c r="AF4" s="1358"/>
      <c r="AG4" s="1358"/>
      <c r="AH4" s="1373"/>
      <c r="AI4" s="1356"/>
      <c r="AJ4" s="1367"/>
      <c r="AK4" s="1370"/>
    </row>
    <row r="5" spans="1:37" ht="24.95" customHeight="1">
      <c r="A5" s="1356"/>
      <c r="B5" s="1358"/>
      <c r="C5" s="1345"/>
      <c r="D5" s="1361"/>
      <c r="E5" s="1364"/>
      <c r="F5" s="1345"/>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356"/>
      <c r="AJ5" s="1367"/>
      <c r="AK5" s="1370"/>
    </row>
    <row r="6" spans="1:37" ht="24.95" customHeight="1" thickBot="1">
      <c r="A6" s="1357"/>
      <c r="B6" s="1359"/>
      <c r="C6" s="1346"/>
      <c r="D6" s="1362"/>
      <c r="E6" s="1365"/>
      <c r="F6" s="1346"/>
      <c r="G6" s="66" t="s">
        <v>185</v>
      </c>
      <c r="H6" s="68" t="s">
        <v>186</v>
      </c>
      <c r="I6" s="68" t="s">
        <v>187</v>
      </c>
      <c r="J6" s="68" t="s">
        <v>188</v>
      </c>
      <c r="K6" s="68" t="s">
        <v>189</v>
      </c>
      <c r="L6" s="68" t="s">
        <v>190</v>
      </c>
      <c r="M6" s="69" t="s">
        <v>191</v>
      </c>
      <c r="N6" s="70" t="s">
        <v>185</v>
      </c>
      <c r="O6" s="67" t="s">
        <v>186</v>
      </c>
      <c r="P6" s="67" t="s">
        <v>187</v>
      </c>
      <c r="Q6" s="67" t="s">
        <v>188</v>
      </c>
      <c r="R6" s="67" t="s">
        <v>189</v>
      </c>
      <c r="S6" s="67" t="s">
        <v>190</v>
      </c>
      <c r="T6" s="71" t="s">
        <v>191</v>
      </c>
      <c r="U6" s="70" t="s">
        <v>185</v>
      </c>
      <c r="V6" s="67" t="s">
        <v>186</v>
      </c>
      <c r="W6" s="67" t="s">
        <v>187</v>
      </c>
      <c r="X6" s="67" t="s">
        <v>188</v>
      </c>
      <c r="Y6" s="67" t="s">
        <v>189</v>
      </c>
      <c r="Z6" s="67" t="s">
        <v>190</v>
      </c>
      <c r="AA6" s="71" t="s">
        <v>191</v>
      </c>
      <c r="AB6" s="70" t="s">
        <v>185</v>
      </c>
      <c r="AC6" s="67" t="s">
        <v>186</v>
      </c>
      <c r="AD6" s="67" t="s">
        <v>187</v>
      </c>
      <c r="AE6" s="67" t="s">
        <v>188</v>
      </c>
      <c r="AF6" s="67" t="s">
        <v>189</v>
      </c>
      <c r="AG6" s="67" t="s">
        <v>190</v>
      </c>
      <c r="AH6" s="71" t="s">
        <v>191</v>
      </c>
      <c r="AI6" s="1357"/>
      <c r="AJ6" s="1368"/>
      <c r="AK6" s="1371"/>
    </row>
    <row r="7" spans="1:37" ht="24.95" customHeight="1" thickBot="1">
      <c r="A7" s="72" t="s">
        <v>207</v>
      </c>
      <c r="B7" s="73" t="s">
        <v>208</v>
      </c>
      <c r="C7" s="74" t="s">
        <v>209</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210</v>
      </c>
      <c r="B8" s="73" t="s">
        <v>220</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212</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c r="B10" s="73" t="s">
        <v>216</v>
      </c>
      <c r="C10" s="85"/>
      <c r="D10" s="86"/>
      <c r="E10" s="87"/>
      <c r="F10" s="85"/>
      <c r="G10" s="88"/>
      <c r="H10" s="89"/>
      <c r="I10" s="89"/>
      <c r="J10" s="89"/>
      <c r="K10" s="89"/>
      <c r="L10" s="89"/>
      <c r="M10" s="90"/>
      <c r="N10" s="91"/>
      <c r="O10" s="89"/>
      <c r="P10" s="89"/>
      <c r="Q10" s="89"/>
      <c r="R10" s="89"/>
      <c r="S10" s="89"/>
      <c r="T10" s="90"/>
      <c r="U10" s="91"/>
      <c r="V10" s="89"/>
      <c r="W10" s="89"/>
      <c r="X10" s="89"/>
      <c r="Y10" s="89"/>
      <c r="Z10" s="89"/>
      <c r="AA10" s="90"/>
      <c r="AB10" s="91"/>
      <c r="AC10" s="89"/>
      <c r="AD10" s="89"/>
      <c r="AE10" s="89"/>
      <c r="AF10" s="89"/>
      <c r="AG10" s="89"/>
      <c r="AH10" s="90"/>
      <c r="AI10" s="93">
        <f t="shared" si="2"/>
        <v>0</v>
      </c>
      <c r="AJ10" s="82">
        <f t="shared" si="0"/>
        <v>0</v>
      </c>
      <c r="AK10" s="83">
        <f t="shared" si="1"/>
        <v>0</v>
      </c>
    </row>
    <row r="11" spans="1:37" ht="24.95" customHeight="1" thickBot="1">
      <c r="A11" s="84" t="s">
        <v>213</v>
      </c>
      <c r="B11" s="73" t="s">
        <v>220</v>
      </c>
      <c r="C11" s="85"/>
      <c r="D11" s="86"/>
      <c r="E11" s="87"/>
      <c r="F11" s="85"/>
      <c r="G11" s="88">
        <v>7</v>
      </c>
      <c r="H11" s="89"/>
      <c r="I11" s="89"/>
      <c r="J11" s="89">
        <v>7</v>
      </c>
      <c r="K11" s="89"/>
      <c r="L11" s="89"/>
      <c r="M11" s="90">
        <v>7</v>
      </c>
      <c r="N11" s="91"/>
      <c r="O11" s="89"/>
      <c r="P11" s="89">
        <v>7</v>
      </c>
      <c r="Q11" s="89"/>
      <c r="R11" s="89"/>
      <c r="S11" s="89">
        <v>7</v>
      </c>
      <c r="T11" s="90"/>
      <c r="U11" s="91"/>
      <c r="V11" s="89">
        <v>7</v>
      </c>
      <c r="W11" s="89"/>
      <c r="X11" s="89"/>
      <c r="Y11" s="89">
        <v>7</v>
      </c>
      <c r="Z11" s="89"/>
      <c r="AA11" s="90"/>
      <c r="AB11" s="91">
        <v>7</v>
      </c>
      <c r="AC11" s="89"/>
      <c r="AD11" s="89"/>
      <c r="AE11" s="89">
        <v>7</v>
      </c>
      <c r="AF11" s="89"/>
      <c r="AG11" s="89"/>
      <c r="AH11" s="90">
        <v>7</v>
      </c>
      <c r="AI11" s="93">
        <f t="shared" si="2"/>
        <v>70</v>
      </c>
      <c r="AJ11" s="82">
        <f t="shared" si="0"/>
        <v>17.5</v>
      </c>
      <c r="AK11" s="83">
        <f t="shared" si="1"/>
        <v>0.44</v>
      </c>
    </row>
    <row r="12" spans="1:37" ht="24.95" customHeight="1" thickBot="1">
      <c r="A12" s="84" t="s">
        <v>213</v>
      </c>
      <c r="B12" s="73" t="s">
        <v>220</v>
      </c>
      <c r="C12" s="85"/>
      <c r="D12" s="86"/>
      <c r="E12" s="87"/>
      <c r="F12" s="85"/>
      <c r="G12" s="88"/>
      <c r="H12" s="89">
        <v>7</v>
      </c>
      <c r="I12" s="89"/>
      <c r="J12" s="89"/>
      <c r="K12" s="89">
        <v>7</v>
      </c>
      <c r="L12" s="89"/>
      <c r="M12" s="90"/>
      <c r="N12" s="91">
        <v>7</v>
      </c>
      <c r="O12" s="89"/>
      <c r="P12" s="89"/>
      <c r="Q12" s="89">
        <v>7</v>
      </c>
      <c r="R12" s="89"/>
      <c r="S12" s="89"/>
      <c r="T12" s="90">
        <v>7</v>
      </c>
      <c r="U12" s="91"/>
      <c r="V12" s="89"/>
      <c r="W12" s="89">
        <v>7</v>
      </c>
      <c r="X12" s="89"/>
      <c r="Y12" s="89"/>
      <c r="Z12" s="89">
        <v>7</v>
      </c>
      <c r="AA12" s="90"/>
      <c r="AB12" s="91"/>
      <c r="AC12" s="89">
        <v>7</v>
      </c>
      <c r="AD12" s="89"/>
      <c r="AE12" s="89"/>
      <c r="AF12" s="89">
        <v>7</v>
      </c>
      <c r="AG12" s="89"/>
      <c r="AH12" s="90"/>
      <c r="AI12" s="93">
        <f t="shared" si="2"/>
        <v>63</v>
      </c>
      <c r="AJ12" s="82">
        <f t="shared" si="0"/>
        <v>15.75</v>
      </c>
      <c r="AK12" s="83">
        <f t="shared" si="1"/>
        <v>0.4</v>
      </c>
    </row>
    <row r="13" spans="1:37" ht="24.95" customHeight="1" thickBot="1">
      <c r="A13" s="84" t="s">
        <v>213</v>
      </c>
      <c r="B13" s="73" t="s">
        <v>220</v>
      </c>
      <c r="C13" s="85"/>
      <c r="D13" s="86"/>
      <c r="E13" s="87"/>
      <c r="F13" s="85"/>
      <c r="G13" s="88"/>
      <c r="H13" s="89"/>
      <c r="I13" s="89">
        <v>7</v>
      </c>
      <c r="J13" s="89"/>
      <c r="K13" s="89"/>
      <c r="L13" s="89">
        <v>7</v>
      </c>
      <c r="M13" s="90"/>
      <c r="N13" s="91"/>
      <c r="O13" s="89">
        <v>7</v>
      </c>
      <c r="P13" s="89"/>
      <c r="Q13" s="89"/>
      <c r="R13" s="89">
        <v>7</v>
      </c>
      <c r="S13" s="89"/>
      <c r="T13" s="90"/>
      <c r="U13" s="91">
        <v>7</v>
      </c>
      <c r="V13" s="89"/>
      <c r="W13" s="89"/>
      <c r="X13" s="89">
        <v>7</v>
      </c>
      <c r="Y13" s="89"/>
      <c r="Z13" s="89"/>
      <c r="AA13" s="90">
        <v>7</v>
      </c>
      <c r="AB13" s="91"/>
      <c r="AC13" s="89"/>
      <c r="AD13" s="89">
        <v>7</v>
      </c>
      <c r="AE13" s="89"/>
      <c r="AF13" s="89"/>
      <c r="AG13" s="89">
        <v>7</v>
      </c>
      <c r="AH13" s="90"/>
      <c r="AI13" s="93">
        <f t="shared" si="2"/>
        <v>63</v>
      </c>
      <c r="AJ13" s="82">
        <f t="shared" si="0"/>
        <v>15.75</v>
      </c>
      <c r="AK13" s="83">
        <f t="shared" si="1"/>
        <v>0.4</v>
      </c>
    </row>
    <row r="14" spans="1:37" ht="24.95" customHeight="1" thickBot="1">
      <c r="A14" s="84" t="s">
        <v>213</v>
      </c>
      <c r="B14" s="73" t="s">
        <v>220</v>
      </c>
      <c r="C14" s="85"/>
      <c r="D14" s="86"/>
      <c r="E14" s="87"/>
      <c r="F14" s="85"/>
      <c r="G14" s="88">
        <v>7</v>
      </c>
      <c r="H14" s="89"/>
      <c r="I14" s="89"/>
      <c r="J14" s="89">
        <v>7</v>
      </c>
      <c r="K14" s="89"/>
      <c r="L14" s="89"/>
      <c r="M14" s="90">
        <v>7</v>
      </c>
      <c r="N14" s="91"/>
      <c r="O14" s="89"/>
      <c r="P14" s="89">
        <v>7</v>
      </c>
      <c r="Q14" s="89"/>
      <c r="R14" s="89"/>
      <c r="S14" s="89">
        <v>7</v>
      </c>
      <c r="T14" s="90"/>
      <c r="U14" s="91"/>
      <c r="V14" s="89">
        <v>7</v>
      </c>
      <c r="W14" s="89"/>
      <c r="X14" s="89"/>
      <c r="Y14" s="89">
        <v>7</v>
      </c>
      <c r="Z14" s="89"/>
      <c r="AA14" s="90"/>
      <c r="AB14" s="91">
        <v>7</v>
      </c>
      <c r="AC14" s="89"/>
      <c r="AD14" s="89"/>
      <c r="AE14" s="89">
        <v>7</v>
      </c>
      <c r="AF14" s="89"/>
      <c r="AG14" s="89"/>
      <c r="AH14" s="90">
        <v>7</v>
      </c>
      <c r="AI14" s="93">
        <f t="shared" si="2"/>
        <v>70</v>
      </c>
      <c r="AJ14" s="82">
        <f t="shared" si="0"/>
        <v>17.5</v>
      </c>
      <c r="AK14" s="83">
        <f t="shared" si="1"/>
        <v>0.44</v>
      </c>
    </row>
    <row r="15" spans="1:37" ht="24.95" customHeight="1" thickBot="1">
      <c r="A15" s="84" t="s">
        <v>213</v>
      </c>
      <c r="B15" s="73" t="s">
        <v>220</v>
      </c>
      <c r="C15" s="85"/>
      <c r="D15" s="86"/>
      <c r="E15" s="87"/>
      <c r="F15" s="85"/>
      <c r="G15" s="88"/>
      <c r="H15" s="89">
        <v>7</v>
      </c>
      <c r="I15" s="89"/>
      <c r="J15" s="89"/>
      <c r="K15" s="89">
        <v>7</v>
      </c>
      <c r="L15" s="89"/>
      <c r="M15" s="90"/>
      <c r="N15" s="91">
        <v>7</v>
      </c>
      <c r="O15" s="89"/>
      <c r="P15" s="89"/>
      <c r="Q15" s="89">
        <v>7</v>
      </c>
      <c r="R15" s="89"/>
      <c r="S15" s="89"/>
      <c r="T15" s="90">
        <v>7</v>
      </c>
      <c r="U15" s="91"/>
      <c r="V15" s="89"/>
      <c r="W15" s="89">
        <v>7</v>
      </c>
      <c r="X15" s="89"/>
      <c r="Y15" s="89"/>
      <c r="Z15" s="89">
        <v>7</v>
      </c>
      <c r="AA15" s="90"/>
      <c r="AB15" s="91"/>
      <c r="AC15" s="89">
        <v>7</v>
      </c>
      <c r="AD15" s="89"/>
      <c r="AE15" s="89"/>
      <c r="AF15" s="89">
        <v>7</v>
      </c>
      <c r="AG15" s="89"/>
      <c r="AH15" s="90"/>
      <c r="AI15" s="93">
        <f t="shared" si="2"/>
        <v>63</v>
      </c>
      <c r="AJ15" s="82">
        <f t="shared" si="0"/>
        <v>15.75</v>
      </c>
      <c r="AK15" s="83">
        <f t="shared" si="1"/>
        <v>0.4</v>
      </c>
    </row>
    <row r="16" spans="1:37" ht="24.95" customHeight="1" thickBot="1">
      <c r="A16" s="84" t="s">
        <v>213</v>
      </c>
      <c r="B16" s="73" t="s">
        <v>220</v>
      </c>
      <c r="C16" s="85"/>
      <c r="D16" s="86"/>
      <c r="E16" s="87"/>
      <c r="F16" s="85"/>
      <c r="G16" s="88"/>
      <c r="H16" s="89"/>
      <c r="I16" s="89">
        <v>7</v>
      </c>
      <c r="J16" s="89"/>
      <c r="K16" s="89"/>
      <c r="L16" s="89">
        <v>7</v>
      </c>
      <c r="M16" s="90"/>
      <c r="N16" s="91"/>
      <c r="O16" s="89">
        <v>7</v>
      </c>
      <c r="P16" s="89"/>
      <c r="Q16" s="89"/>
      <c r="R16" s="89">
        <v>7</v>
      </c>
      <c r="S16" s="89"/>
      <c r="T16" s="90"/>
      <c r="U16" s="91">
        <v>7</v>
      </c>
      <c r="V16" s="89"/>
      <c r="W16" s="89"/>
      <c r="X16" s="89">
        <v>7</v>
      </c>
      <c r="Y16" s="89"/>
      <c r="Z16" s="89"/>
      <c r="AA16" s="90">
        <v>7</v>
      </c>
      <c r="AB16" s="91"/>
      <c r="AC16" s="89"/>
      <c r="AD16" s="89">
        <v>7</v>
      </c>
      <c r="AE16" s="89"/>
      <c r="AF16" s="89"/>
      <c r="AG16" s="89">
        <v>7</v>
      </c>
      <c r="AH16" s="90"/>
      <c r="AI16" s="93">
        <f t="shared" si="2"/>
        <v>63</v>
      </c>
      <c r="AJ16" s="82">
        <f t="shared" si="0"/>
        <v>15.75</v>
      </c>
      <c r="AK16" s="83">
        <f t="shared" si="1"/>
        <v>0.4</v>
      </c>
    </row>
    <row r="17" spans="1:37" ht="24.95" customHeight="1" thickBot="1">
      <c r="A17" s="84" t="s">
        <v>214</v>
      </c>
      <c r="B17" s="73" t="s">
        <v>220</v>
      </c>
      <c r="C17" s="85"/>
      <c r="D17" s="86"/>
      <c r="E17" s="87"/>
      <c r="F17" s="85"/>
      <c r="G17" s="88">
        <v>5</v>
      </c>
      <c r="H17" s="89"/>
      <c r="I17" s="89">
        <v>5</v>
      </c>
      <c r="J17" s="89"/>
      <c r="K17" s="89">
        <v>5</v>
      </c>
      <c r="L17" s="89"/>
      <c r="M17" s="90">
        <v>5</v>
      </c>
      <c r="N17" s="91"/>
      <c r="O17" s="89">
        <v>5</v>
      </c>
      <c r="P17" s="89"/>
      <c r="Q17" s="89">
        <v>5</v>
      </c>
      <c r="R17" s="89"/>
      <c r="S17" s="89">
        <v>5</v>
      </c>
      <c r="T17" s="90"/>
      <c r="U17" s="91">
        <v>5</v>
      </c>
      <c r="V17" s="89"/>
      <c r="W17" s="89">
        <v>5</v>
      </c>
      <c r="X17" s="89"/>
      <c r="Y17" s="89">
        <v>5</v>
      </c>
      <c r="Z17" s="89"/>
      <c r="AA17" s="90">
        <v>5</v>
      </c>
      <c r="AB17" s="91"/>
      <c r="AC17" s="89">
        <v>5</v>
      </c>
      <c r="AD17" s="89"/>
      <c r="AE17" s="89">
        <v>5</v>
      </c>
      <c r="AF17" s="89"/>
      <c r="AG17" s="89">
        <v>5</v>
      </c>
      <c r="AH17" s="90"/>
      <c r="AI17" s="93">
        <f t="shared" si="2"/>
        <v>70</v>
      </c>
      <c r="AJ17" s="82">
        <f t="shared" si="0"/>
        <v>17.5</v>
      </c>
      <c r="AK17" s="83">
        <f t="shared" si="1"/>
        <v>0.44</v>
      </c>
    </row>
    <row r="18" spans="1:37" ht="24.95" customHeight="1" thickBot="1">
      <c r="A18" s="84" t="s">
        <v>214</v>
      </c>
      <c r="B18" s="73" t="s">
        <v>220</v>
      </c>
      <c r="C18" s="85"/>
      <c r="D18" s="86"/>
      <c r="E18" s="87"/>
      <c r="F18" s="85"/>
      <c r="G18" s="88"/>
      <c r="H18" s="89">
        <v>5</v>
      </c>
      <c r="I18" s="89"/>
      <c r="J18" s="89">
        <v>5</v>
      </c>
      <c r="K18" s="89"/>
      <c r="L18" s="89">
        <v>5</v>
      </c>
      <c r="M18" s="90"/>
      <c r="N18" s="91">
        <v>5</v>
      </c>
      <c r="O18" s="89"/>
      <c r="P18" s="89">
        <v>5</v>
      </c>
      <c r="Q18" s="89"/>
      <c r="R18" s="89">
        <v>5</v>
      </c>
      <c r="S18" s="89"/>
      <c r="T18" s="90">
        <v>5</v>
      </c>
      <c r="U18" s="91"/>
      <c r="V18" s="89">
        <v>5</v>
      </c>
      <c r="W18" s="89"/>
      <c r="X18" s="89">
        <v>5</v>
      </c>
      <c r="Y18" s="89"/>
      <c r="Z18" s="89">
        <v>5</v>
      </c>
      <c r="AA18" s="90"/>
      <c r="AB18" s="91">
        <v>5</v>
      </c>
      <c r="AC18" s="89"/>
      <c r="AD18" s="89">
        <v>5</v>
      </c>
      <c r="AE18" s="89"/>
      <c r="AF18" s="89">
        <v>5</v>
      </c>
      <c r="AG18" s="89"/>
      <c r="AH18" s="90">
        <v>5</v>
      </c>
      <c r="AI18" s="93">
        <f t="shared" si="2"/>
        <v>70</v>
      </c>
      <c r="AJ18" s="82">
        <f t="shared" si="0"/>
        <v>17.5</v>
      </c>
      <c r="AK18" s="83">
        <f t="shared" si="1"/>
        <v>0.44</v>
      </c>
    </row>
    <row r="19" spans="1:37" ht="24.95" customHeight="1" thickBot="1">
      <c r="A19" s="84" t="s">
        <v>214</v>
      </c>
      <c r="B19" s="73" t="s">
        <v>220</v>
      </c>
      <c r="C19" s="85"/>
      <c r="D19" s="86"/>
      <c r="E19" s="87"/>
      <c r="F19" s="85"/>
      <c r="G19" s="88">
        <v>2</v>
      </c>
      <c r="H19" s="89"/>
      <c r="I19" s="89">
        <v>2</v>
      </c>
      <c r="J19" s="89"/>
      <c r="K19" s="89">
        <v>2</v>
      </c>
      <c r="L19" s="89"/>
      <c r="M19" s="90">
        <v>2</v>
      </c>
      <c r="N19" s="91"/>
      <c r="O19" s="89">
        <v>2</v>
      </c>
      <c r="P19" s="89"/>
      <c r="Q19" s="89">
        <v>2</v>
      </c>
      <c r="R19" s="89"/>
      <c r="S19" s="89">
        <v>2</v>
      </c>
      <c r="T19" s="90"/>
      <c r="U19" s="91">
        <v>2</v>
      </c>
      <c r="V19" s="89"/>
      <c r="W19" s="89">
        <v>2</v>
      </c>
      <c r="X19" s="89"/>
      <c r="Y19" s="89">
        <v>2</v>
      </c>
      <c r="Z19" s="89"/>
      <c r="AA19" s="90">
        <v>2</v>
      </c>
      <c r="AB19" s="91"/>
      <c r="AC19" s="89">
        <v>2</v>
      </c>
      <c r="AD19" s="89"/>
      <c r="AE19" s="89">
        <v>2</v>
      </c>
      <c r="AF19" s="89"/>
      <c r="AG19" s="89">
        <v>2</v>
      </c>
      <c r="AH19" s="90"/>
      <c r="AI19" s="93">
        <f t="shared" si="2"/>
        <v>28</v>
      </c>
      <c r="AJ19" s="82">
        <f t="shared" si="0"/>
        <v>7</v>
      </c>
      <c r="AK19" s="83">
        <f t="shared" si="1"/>
        <v>0.18000000000000002</v>
      </c>
    </row>
    <row r="20" spans="1:37" ht="24.95" customHeight="1" thickBot="1">
      <c r="A20" s="84" t="s">
        <v>214</v>
      </c>
      <c r="B20" s="73" t="s">
        <v>220</v>
      </c>
      <c r="C20" s="85"/>
      <c r="D20" s="86"/>
      <c r="E20" s="87"/>
      <c r="F20" s="85"/>
      <c r="G20" s="88"/>
      <c r="H20" s="89">
        <v>2</v>
      </c>
      <c r="I20" s="89"/>
      <c r="J20" s="89">
        <v>2</v>
      </c>
      <c r="K20" s="89"/>
      <c r="L20" s="89">
        <v>2</v>
      </c>
      <c r="M20" s="90"/>
      <c r="N20" s="91">
        <v>2</v>
      </c>
      <c r="O20" s="89"/>
      <c r="P20" s="89">
        <v>2</v>
      </c>
      <c r="Q20" s="89"/>
      <c r="R20" s="89">
        <v>2</v>
      </c>
      <c r="S20" s="89"/>
      <c r="T20" s="90">
        <v>2</v>
      </c>
      <c r="U20" s="91"/>
      <c r="V20" s="89">
        <v>2</v>
      </c>
      <c r="W20" s="89"/>
      <c r="X20" s="89">
        <v>2</v>
      </c>
      <c r="Y20" s="89"/>
      <c r="Z20" s="89">
        <v>2</v>
      </c>
      <c r="AA20" s="90"/>
      <c r="AB20" s="91">
        <v>2</v>
      </c>
      <c r="AC20" s="89"/>
      <c r="AD20" s="89">
        <v>2</v>
      </c>
      <c r="AE20" s="89"/>
      <c r="AF20" s="89">
        <v>2</v>
      </c>
      <c r="AG20" s="89"/>
      <c r="AH20" s="90">
        <v>2</v>
      </c>
      <c r="AI20" s="93">
        <f t="shared" si="2"/>
        <v>28</v>
      </c>
      <c r="AJ20" s="82">
        <f t="shared" si="0"/>
        <v>7</v>
      </c>
      <c r="AK20" s="83">
        <f t="shared" si="1"/>
        <v>0.18000000000000002</v>
      </c>
    </row>
    <row r="21" spans="1:37" ht="24.95" customHeight="1" thickBot="1">
      <c r="A21" s="84"/>
      <c r="B21" s="73" t="s">
        <v>212</v>
      </c>
      <c r="C21" s="85"/>
      <c r="D21" s="86"/>
      <c r="E21" s="87"/>
      <c r="F21" s="85"/>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2"/>
        <v>0</v>
      </c>
      <c r="AJ21" s="82">
        <f t="shared" si="0"/>
        <v>0</v>
      </c>
      <c r="AK21" s="83">
        <f t="shared" si="1"/>
        <v>0</v>
      </c>
    </row>
    <row r="22" spans="1:37" ht="24.95" customHeight="1" thickBot="1">
      <c r="A22" s="84" t="s">
        <v>215</v>
      </c>
      <c r="B22" s="73" t="s">
        <v>220</v>
      </c>
      <c r="C22" s="85"/>
      <c r="D22" s="86"/>
      <c r="E22" s="87"/>
      <c r="F22" s="85"/>
      <c r="G22" s="88">
        <v>7</v>
      </c>
      <c r="H22" s="89"/>
      <c r="I22" s="89">
        <v>7</v>
      </c>
      <c r="J22" s="89"/>
      <c r="K22" s="89">
        <v>7</v>
      </c>
      <c r="L22" s="89"/>
      <c r="M22" s="90">
        <v>7</v>
      </c>
      <c r="N22" s="91"/>
      <c r="O22" s="89">
        <v>7</v>
      </c>
      <c r="P22" s="89"/>
      <c r="Q22" s="89">
        <v>7</v>
      </c>
      <c r="R22" s="89"/>
      <c r="S22" s="89">
        <v>7</v>
      </c>
      <c r="T22" s="90"/>
      <c r="U22" s="91">
        <v>7</v>
      </c>
      <c r="V22" s="89"/>
      <c r="W22" s="89">
        <v>7</v>
      </c>
      <c r="X22" s="89"/>
      <c r="Y22" s="89">
        <v>7</v>
      </c>
      <c r="Z22" s="89"/>
      <c r="AA22" s="90">
        <v>7</v>
      </c>
      <c r="AB22" s="91"/>
      <c r="AC22" s="89">
        <v>7</v>
      </c>
      <c r="AD22" s="89"/>
      <c r="AE22" s="89">
        <v>7</v>
      </c>
      <c r="AF22" s="89"/>
      <c r="AG22" s="89">
        <v>7</v>
      </c>
      <c r="AH22" s="90"/>
      <c r="AI22" s="93">
        <f t="shared" si="2"/>
        <v>98</v>
      </c>
      <c r="AJ22" s="82">
        <f t="shared" si="0"/>
        <v>24.5</v>
      </c>
      <c r="AK22" s="83">
        <f t="shared" si="1"/>
        <v>0.62</v>
      </c>
    </row>
    <row r="23" spans="1:37" ht="24.95" customHeight="1" thickBot="1">
      <c r="A23" s="84" t="s">
        <v>215</v>
      </c>
      <c r="B23" s="73" t="s">
        <v>220</v>
      </c>
      <c r="C23" s="85"/>
      <c r="D23" s="86"/>
      <c r="E23" s="87"/>
      <c r="F23" s="85"/>
      <c r="G23" s="88"/>
      <c r="H23" s="89">
        <v>7</v>
      </c>
      <c r="I23" s="89"/>
      <c r="J23" s="89">
        <v>7</v>
      </c>
      <c r="K23" s="89"/>
      <c r="L23" s="89">
        <v>7</v>
      </c>
      <c r="M23" s="90"/>
      <c r="N23" s="91">
        <v>7</v>
      </c>
      <c r="O23" s="89"/>
      <c r="P23" s="89">
        <v>7</v>
      </c>
      <c r="Q23" s="89"/>
      <c r="R23" s="89">
        <v>7</v>
      </c>
      <c r="S23" s="89"/>
      <c r="T23" s="90">
        <v>7</v>
      </c>
      <c r="U23" s="91"/>
      <c r="V23" s="89">
        <v>7</v>
      </c>
      <c r="W23" s="89"/>
      <c r="X23" s="89">
        <v>7</v>
      </c>
      <c r="Y23" s="89"/>
      <c r="Z23" s="89">
        <v>7</v>
      </c>
      <c r="AA23" s="90"/>
      <c r="AB23" s="91">
        <v>7</v>
      </c>
      <c r="AC23" s="89"/>
      <c r="AD23" s="89">
        <v>7</v>
      </c>
      <c r="AE23" s="89"/>
      <c r="AF23" s="89">
        <v>7</v>
      </c>
      <c r="AG23" s="89"/>
      <c r="AH23" s="90">
        <v>7</v>
      </c>
      <c r="AI23" s="93">
        <f t="shared" si="2"/>
        <v>98</v>
      </c>
      <c r="AJ23" s="82">
        <f t="shared" si="0"/>
        <v>24.5</v>
      </c>
      <c r="AK23" s="83">
        <f t="shared" si="1"/>
        <v>0.62</v>
      </c>
    </row>
    <row r="24" spans="1:37" ht="24.95" customHeight="1" thickBot="1">
      <c r="A24" s="84"/>
      <c r="B24" s="73" t="s">
        <v>216</v>
      </c>
      <c r="C24" s="85"/>
      <c r="D24" s="86"/>
      <c r="E24" s="87"/>
      <c r="F24" s="85"/>
      <c r="G24" s="88"/>
      <c r="H24" s="89"/>
      <c r="I24" s="89"/>
      <c r="J24" s="89"/>
      <c r="K24" s="89"/>
      <c r="L24" s="89"/>
      <c r="M24" s="90"/>
      <c r="N24" s="91"/>
      <c r="O24" s="89"/>
      <c r="P24" s="89"/>
      <c r="Q24" s="89"/>
      <c r="R24" s="89"/>
      <c r="S24" s="89"/>
      <c r="T24" s="90"/>
      <c r="U24" s="91"/>
      <c r="V24" s="89"/>
      <c r="W24" s="89"/>
      <c r="X24" s="89"/>
      <c r="Y24" s="89"/>
      <c r="Z24" s="89"/>
      <c r="AA24" s="90"/>
      <c r="AB24" s="91"/>
      <c r="AC24" s="89"/>
      <c r="AD24" s="89"/>
      <c r="AE24" s="89"/>
      <c r="AF24" s="89"/>
      <c r="AG24" s="89"/>
      <c r="AH24" s="90"/>
      <c r="AI24" s="93">
        <f t="shared" si="2"/>
        <v>0</v>
      </c>
      <c r="AJ24" s="82">
        <f t="shared" si="0"/>
        <v>0</v>
      </c>
      <c r="AK24" s="83">
        <f t="shared" si="1"/>
        <v>0</v>
      </c>
    </row>
    <row r="25" spans="1:37" ht="24.95" customHeight="1" thickBot="1">
      <c r="A25" s="84" t="s">
        <v>217</v>
      </c>
      <c r="B25" s="73" t="s">
        <v>220</v>
      </c>
      <c r="C25" s="85"/>
      <c r="D25" s="86"/>
      <c r="E25" s="87"/>
      <c r="F25" s="85"/>
      <c r="G25" s="88"/>
      <c r="H25" s="89" t="s">
        <v>221</v>
      </c>
      <c r="I25" s="89"/>
      <c r="J25" s="89" t="s">
        <v>221</v>
      </c>
      <c r="K25" s="89"/>
      <c r="L25" s="89" t="s">
        <v>221</v>
      </c>
      <c r="M25" s="90"/>
      <c r="N25" s="91" t="s">
        <v>221</v>
      </c>
      <c r="O25" s="89"/>
      <c r="P25" s="89" t="s">
        <v>221</v>
      </c>
      <c r="Q25" s="89"/>
      <c r="R25" s="89" t="s">
        <v>221</v>
      </c>
      <c r="S25" s="89"/>
      <c r="T25" s="90" t="s">
        <v>221</v>
      </c>
      <c r="U25" s="91"/>
      <c r="V25" s="89" t="s">
        <v>221</v>
      </c>
      <c r="W25" s="89"/>
      <c r="X25" s="89" t="s">
        <v>221</v>
      </c>
      <c r="Y25" s="89"/>
      <c r="Z25" s="89" t="s">
        <v>221</v>
      </c>
      <c r="AA25" s="90"/>
      <c r="AB25" s="91" t="s">
        <v>221</v>
      </c>
      <c r="AC25" s="89"/>
      <c r="AD25" s="89" t="s">
        <v>221</v>
      </c>
      <c r="AE25" s="89"/>
      <c r="AF25" s="89" t="s">
        <v>221</v>
      </c>
      <c r="AG25" s="89"/>
      <c r="AH25" s="90" t="s">
        <v>221</v>
      </c>
      <c r="AI25" s="93">
        <f t="shared" si="2"/>
        <v>0</v>
      </c>
      <c r="AJ25" s="82">
        <f t="shared" si="0"/>
        <v>0</v>
      </c>
      <c r="AK25" s="83">
        <f t="shared" si="1"/>
        <v>0</v>
      </c>
    </row>
    <row r="26" spans="1:37" ht="24.95" customHeight="1" thickBot="1">
      <c r="A26" s="84" t="s">
        <v>217</v>
      </c>
      <c r="B26" s="73" t="s">
        <v>220</v>
      </c>
      <c r="C26" s="85"/>
      <c r="D26" s="86"/>
      <c r="E26" s="87"/>
      <c r="F26" s="85"/>
      <c r="G26" s="88"/>
      <c r="H26" s="89" t="s">
        <v>221</v>
      </c>
      <c r="I26" s="89"/>
      <c r="J26" s="89" t="s">
        <v>221</v>
      </c>
      <c r="K26" s="89"/>
      <c r="L26" s="89" t="s">
        <v>221</v>
      </c>
      <c r="M26" s="90"/>
      <c r="N26" s="91" t="s">
        <v>221</v>
      </c>
      <c r="O26" s="89"/>
      <c r="P26" s="89" t="s">
        <v>221</v>
      </c>
      <c r="Q26" s="89"/>
      <c r="R26" s="89" t="s">
        <v>221</v>
      </c>
      <c r="S26" s="89"/>
      <c r="T26" s="90" t="s">
        <v>221</v>
      </c>
      <c r="U26" s="91"/>
      <c r="V26" s="89" t="s">
        <v>221</v>
      </c>
      <c r="W26" s="89"/>
      <c r="X26" s="89" t="s">
        <v>221</v>
      </c>
      <c r="Y26" s="89"/>
      <c r="Z26" s="89" t="s">
        <v>221</v>
      </c>
      <c r="AA26" s="90"/>
      <c r="AB26" s="91" t="s">
        <v>221</v>
      </c>
      <c r="AC26" s="89"/>
      <c r="AD26" s="89" t="s">
        <v>221</v>
      </c>
      <c r="AE26" s="89"/>
      <c r="AF26" s="89" t="s">
        <v>221</v>
      </c>
      <c r="AG26" s="89"/>
      <c r="AH26" s="90" t="s">
        <v>221</v>
      </c>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0"/>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347" t="s">
        <v>192</v>
      </c>
      <c r="B37" s="1348"/>
      <c r="C37" s="1348"/>
      <c r="D37" s="1348"/>
      <c r="E37" s="1348"/>
      <c r="F37" s="1349"/>
      <c r="G37" s="110">
        <f t="shared" ref="G37:AK37" si="3">SUM(G7:G36)</f>
        <v>41</v>
      </c>
      <c r="H37" s="111">
        <f t="shared" si="3"/>
        <v>41</v>
      </c>
      <c r="I37" s="111">
        <f t="shared" si="3"/>
        <v>41</v>
      </c>
      <c r="J37" s="111">
        <f t="shared" si="3"/>
        <v>41</v>
      </c>
      <c r="K37" s="111">
        <f t="shared" si="3"/>
        <v>33</v>
      </c>
      <c r="L37" s="111">
        <f t="shared" si="3"/>
        <v>28</v>
      </c>
      <c r="M37" s="112">
        <f t="shared" si="3"/>
        <v>36</v>
      </c>
      <c r="N37" s="113">
        <f t="shared" si="3"/>
        <v>41</v>
      </c>
      <c r="O37" s="111">
        <f t="shared" si="3"/>
        <v>41</v>
      </c>
      <c r="P37" s="111">
        <f t="shared" si="3"/>
        <v>41</v>
      </c>
      <c r="Q37" s="111">
        <f t="shared" si="3"/>
        <v>41</v>
      </c>
      <c r="R37" s="111">
        <f t="shared" si="3"/>
        <v>33</v>
      </c>
      <c r="S37" s="111">
        <f t="shared" si="3"/>
        <v>28</v>
      </c>
      <c r="T37" s="112">
        <f t="shared" si="3"/>
        <v>36</v>
      </c>
      <c r="U37" s="113">
        <f t="shared" si="3"/>
        <v>41</v>
      </c>
      <c r="V37" s="111">
        <f t="shared" si="3"/>
        <v>41</v>
      </c>
      <c r="W37" s="111">
        <f t="shared" si="3"/>
        <v>41</v>
      </c>
      <c r="X37" s="111">
        <f t="shared" si="3"/>
        <v>41</v>
      </c>
      <c r="Y37" s="111">
        <f t="shared" si="3"/>
        <v>33</v>
      </c>
      <c r="Z37" s="111">
        <f t="shared" si="3"/>
        <v>28</v>
      </c>
      <c r="AA37" s="112">
        <f t="shared" si="3"/>
        <v>36</v>
      </c>
      <c r="AB37" s="113">
        <f t="shared" si="3"/>
        <v>41</v>
      </c>
      <c r="AC37" s="111">
        <f t="shared" si="3"/>
        <v>41</v>
      </c>
      <c r="AD37" s="111">
        <f t="shared" si="3"/>
        <v>41</v>
      </c>
      <c r="AE37" s="111">
        <f t="shared" si="3"/>
        <v>41</v>
      </c>
      <c r="AF37" s="111">
        <f t="shared" si="3"/>
        <v>33</v>
      </c>
      <c r="AG37" s="111">
        <f t="shared" si="3"/>
        <v>28</v>
      </c>
      <c r="AH37" s="114">
        <f t="shared" si="3"/>
        <v>36</v>
      </c>
      <c r="AI37" s="115">
        <f t="shared" si="3"/>
        <v>1044</v>
      </c>
      <c r="AJ37" s="116">
        <f t="shared" si="3"/>
        <v>261</v>
      </c>
      <c r="AK37" s="117">
        <f t="shared" si="3"/>
        <v>6.59</v>
      </c>
    </row>
    <row r="38" spans="1:37" ht="15" customHeight="1">
      <c r="A38" s="118" t="s">
        <v>193</v>
      </c>
    </row>
    <row r="39" spans="1:37" ht="15" customHeight="1">
      <c r="A39" s="118" t="s">
        <v>219</v>
      </c>
    </row>
    <row r="40" spans="1:37" ht="15" customHeight="1">
      <c r="A40" s="118" t="s">
        <v>195</v>
      </c>
    </row>
    <row r="41" spans="1:37" ht="15" customHeight="1">
      <c r="A41" s="118" t="s">
        <v>196</v>
      </c>
    </row>
    <row r="42" spans="1:37" ht="15" customHeight="1">
      <c r="A42" s="118" t="s">
        <v>197</v>
      </c>
    </row>
    <row r="43" spans="1:37" ht="15" customHeight="1">
      <c r="A43" s="118" t="s">
        <v>198</v>
      </c>
    </row>
    <row r="44" spans="1:37" ht="42.75" customHeight="1"/>
    <row r="45" spans="1:37" ht="24.95" customHeight="1">
      <c r="B45" s="119"/>
      <c r="C45" s="1350" t="s">
        <v>171</v>
      </c>
      <c r="D45" s="1351"/>
      <c r="E45" s="1351"/>
      <c r="F45" s="1350" t="s">
        <v>199</v>
      </c>
      <c r="G45" s="1352"/>
      <c r="H45" s="1353" t="s">
        <v>200</v>
      </c>
      <c r="I45" s="1354"/>
      <c r="J45" s="1353" t="s">
        <v>201</v>
      </c>
      <c r="K45" s="1354"/>
    </row>
    <row r="46" spans="1:37" ht="24.95" customHeight="1">
      <c r="B46" s="119"/>
      <c r="C46" s="1335" t="s">
        <v>202</v>
      </c>
      <c r="D46" s="1336"/>
      <c r="E46" s="1336"/>
      <c r="F46" s="1337">
        <f>COUNTIF($A$7:$A$36,$C46)</f>
        <v>1</v>
      </c>
      <c r="G46" s="1338"/>
      <c r="H46" s="1337">
        <f>SUMIF($A$7:$A$36,$C46,$AJ$7:$AJ$36)</f>
        <v>40</v>
      </c>
      <c r="I46" s="1338"/>
      <c r="J46" s="1339">
        <f>SUMIF($A$7:$A$36,$C46,$AK$7:$AK$36)</f>
        <v>1</v>
      </c>
      <c r="K46" s="1340"/>
    </row>
    <row r="47" spans="1:37" ht="24.95" customHeight="1">
      <c r="B47" s="119"/>
      <c r="C47" s="1329" t="s">
        <v>203</v>
      </c>
      <c r="D47" s="1330"/>
      <c r="E47" s="1330"/>
      <c r="F47" s="1331">
        <f>COUNTIF($A$7:$A$36,$C47)</f>
        <v>1</v>
      </c>
      <c r="G47" s="1332"/>
      <c r="H47" s="1331">
        <f>SUMIF($A$7:$A$36,$C47,$AJ$7:$AJ$36)</f>
        <v>25</v>
      </c>
      <c r="I47" s="1332"/>
      <c r="J47" s="1333">
        <f>SUMIF($A$7:$A$36,$C47,$AK$7:$AK$36)</f>
        <v>0.63</v>
      </c>
      <c r="K47" s="1334"/>
    </row>
    <row r="48" spans="1:37" ht="24.95" customHeight="1">
      <c r="B48" s="119"/>
      <c r="C48" s="1329" t="s">
        <v>204</v>
      </c>
      <c r="D48" s="1330"/>
      <c r="E48" s="1330"/>
      <c r="F48" s="1331">
        <f>COUNTIF($A$7:$A$36,$C48)</f>
        <v>6</v>
      </c>
      <c r="G48" s="1332"/>
      <c r="H48" s="1331">
        <f>SUMIF($A$7:$A$36,$C48,$AJ$7:$AJ$36)</f>
        <v>98</v>
      </c>
      <c r="I48" s="1332"/>
      <c r="J48" s="1333">
        <f>SUMIF($A$7:$A$36,$C48,$AK$7:$AK$36)</f>
        <v>2.48</v>
      </c>
      <c r="K48" s="1334"/>
    </row>
    <row r="49" spans="2:11" ht="24.95" customHeight="1">
      <c r="B49" s="119"/>
      <c r="C49" s="1314" t="s">
        <v>205</v>
      </c>
      <c r="D49" s="1315"/>
      <c r="E49" s="1315"/>
      <c r="F49" s="1316">
        <f>COUNTIF($A$7:$A$36,$C49)</f>
        <v>4</v>
      </c>
      <c r="G49" s="1317"/>
      <c r="H49" s="1316">
        <f>SUMIF($A$7:$A$36,$C49,$AJ$7:$AJ$36)</f>
        <v>49</v>
      </c>
      <c r="I49" s="1317"/>
      <c r="J49" s="1318">
        <f>SUMIF($A$7:$A$36,$C49,$AK$7:$AK$36)</f>
        <v>1.24</v>
      </c>
      <c r="K49" s="1319"/>
    </row>
    <row r="50" spans="2:11" ht="24.95" customHeight="1">
      <c r="C50" s="1320" t="s">
        <v>171</v>
      </c>
      <c r="D50" s="1321"/>
      <c r="E50" s="1321"/>
      <c r="F50" s="1320" t="s">
        <v>199</v>
      </c>
      <c r="G50" s="1322"/>
      <c r="H50" s="1323" t="s">
        <v>200</v>
      </c>
      <c r="I50" s="1324"/>
      <c r="J50" s="1323" t="s">
        <v>613</v>
      </c>
      <c r="K50" s="1324"/>
    </row>
    <row r="51" spans="2:11" ht="24.95" customHeight="1">
      <c r="C51" s="1311" t="s">
        <v>614</v>
      </c>
      <c r="D51" s="1312"/>
      <c r="E51" s="1312"/>
      <c r="F51" s="1325">
        <f>COUNTIF($A$7:$A$36,$C51)</f>
        <v>2</v>
      </c>
      <c r="G51" s="1326"/>
      <c r="H51" s="1325">
        <f>SUMIF($A$7:$A$36,$C51,$AJ$7:$AJ$36)</f>
        <v>49</v>
      </c>
      <c r="I51" s="1326"/>
      <c r="J51" s="1327">
        <f>SUMIF($A$7:$A$36,$C51,$AK$7:$AK$36)*$AJ$2/H53</f>
        <v>1.0122448979591836</v>
      </c>
      <c r="K51" s="1328"/>
    </row>
    <row r="52" spans="2:11" ht="24.95" customHeight="1">
      <c r="C52" s="1311" t="s">
        <v>615</v>
      </c>
      <c r="D52" s="1312"/>
      <c r="E52" s="1312"/>
      <c r="F52" s="380" t="s">
        <v>616</v>
      </c>
      <c r="G52" s="381">
        <v>0.91666666666666663</v>
      </c>
      <c r="H52" s="380" t="s">
        <v>626</v>
      </c>
      <c r="I52" s="381">
        <v>0.20833333333333334</v>
      </c>
      <c r="J52" s="58" t="s">
        <v>617</v>
      </c>
    </row>
    <row r="53" spans="2:11" ht="24.95" customHeight="1">
      <c r="C53" s="1311" t="s">
        <v>618</v>
      </c>
      <c r="D53" s="1312"/>
      <c r="E53" s="1312"/>
      <c r="F53" s="1312"/>
      <c r="G53" s="1313"/>
      <c r="H53" s="382">
        <v>49</v>
      </c>
      <c r="I53" s="383" t="s">
        <v>619</v>
      </c>
      <c r="J53" s="58" t="s">
        <v>620</v>
      </c>
    </row>
  </sheetData>
  <mergeCells count="51">
    <mergeCell ref="AI1:AK1"/>
    <mergeCell ref="A2:B2"/>
    <mergeCell ref="C2:R2"/>
    <mergeCell ref="S2:W2"/>
    <mergeCell ref="X2:AD2"/>
    <mergeCell ref="AE2:AI2"/>
    <mergeCell ref="AI3:AI6"/>
    <mergeCell ref="AJ3:AJ6"/>
    <mergeCell ref="AK3:AK6"/>
    <mergeCell ref="G4:M4"/>
    <mergeCell ref="N4:T4"/>
    <mergeCell ref="U4:AA4"/>
    <mergeCell ref="AB4:AH4"/>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C49:E49"/>
    <mergeCell ref="F49:G49"/>
    <mergeCell ref="H49:I49"/>
    <mergeCell ref="J49:K49"/>
    <mergeCell ref="C47:E47"/>
    <mergeCell ref="F47:G47"/>
    <mergeCell ref="H47:I47"/>
    <mergeCell ref="J47:K47"/>
    <mergeCell ref="C48:E48"/>
    <mergeCell ref="F48:G48"/>
    <mergeCell ref="H48:I48"/>
    <mergeCell ref="J48:K48"/>
    <mergeCell ref="C52:E52"/>
    <mergeCell ref="C53:G53"/>
    <mergeCell ref="J50:K50"/>
    <mergeCell ref="C51:E51"/>
    <mergeCell ref="F51:G51"/>
    <mergeCell ref="H51:I51"/>
    <mergeCell ref="J51:K51"/>
    <mergeCell ref="C50:E50"/>
    <mergeCell ref="F50:G50"/>
    <mergeCell ref="H50:I50"/>
  </mergeCells>
  <phoneticPr fontId="2"/>
  <dataValidations count="2">
    <dataValidation type="list" allowBlank="1" showInputMessage="1" showErrorMessage="1" sqref="A7:A36" xr:uid="{00000000-0002-0000-0700-000000000000}">
      <formula1>"管理者,サービス管理責任者,世話人,生活支援員,夜間支援従事者（夜勤）,夜間支援従事者（宿直）,夜間支援従事者,看護師,その他（事務員等）"</formula1>
    </dataValidation>
    <dataValidation type="list" allowBlank="1" showInputMessage="1" showErrorMessage="1" sqref="X2:AD2" xr:uid="{00000000-0002-0000-0700-000001000000}">
      <formula1>"　,共同生活援助（介護サービス包括型）,外部サービス利用型共同生活援助"</formula1>
    </dataValidation>
  </dataValidations>
  <pageMargins left="0.46" right="0.28000000000000003" top="0.51" bottom="0.3" header="0.32" footer="0.21"/>
  <pageSetup paperSize="9" scale="45" orientation="landscape"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53"/>
  <sheetViews>
    <sheetView view="pageBreakPreview" zoomScale="66" zoomScaleNormal="55" zoomScaleSheetLayoutView="66" workbookViewId="0">
      <selection activeCell="J51" sqref="J51:K51"/>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166</v>
      </c>
      <c r="AI1" s="1406" t="s">
        <v>232</v>
      </c>
      <c r="AJ1" s="1406"/>
      <c r="AK1" s="1406"/>
    </row>
    <row r="2" spans="1:37" ht="24.95" customHeight="1" thickBot="1">
      <c r="A2" s="1375" t="s">
        <v>167</v>
      </c>
      <c r="B2" s="1376"/>
      <c r="C2" s="1377"/>
      <c r="D2" s="1377"/>
      <c r="E2" s="1377"/>
      <c r="F2" s="1377"/>
      <c r="G2" s="1377"/>
      <c r="H2" s="1377"/>
      <c r="I2" s="1377"/>
      <c r="J2" s="1377"/>
      <c r="K2" s="1377"/>
      <c r="L2" s="1377"/>
      <c r="M2" s="1377"/>
      <c r="N2" s="1377"/>
      <c r="O2" s="1377"/>
      <c r="P2" s="1377"/>
      <c r="Q2" s="1377"/>
      <c r="R2" s="1378"/>
      <c r="S2" s="1375" t="s">
        <v>168</v>
      </c>
      <c r="T2" s="1376"/>
      <c r="U2" s="1376"/>
      <c r="V2" s="1376"/>
      <c r="W2" s="1376"/>
      <c r="X2" s="1379" t="s">
        <v>206</v>
      </c>
      <c r="Y2" s="1380"/>
      <c r="Z2" s="1380"/>
      <c r="AA2" s="1380"/>
      <c r="AB2" s="1380"/>
      <c r="AC2" s="1380"/>
      <c r="AD2" s="1380"/>
      <c r="AE2" s="1381" t="s">
        <v>169</v>
      </c>
      <c r="AF2" s="1382"/>
      <c r="AG2" s="1382"/>
      <c r="AH2" s="1382"/>
      <c r="AI2" s="1383"/>
      <c r="AJ2" s="59">
        <v>40</v>
      </c>
      <c r="AK2" s="60" t="s">
        <v>170</v>
      </c>
    </row>
    <row r="3" spans="1:37" ht="24.95" customHeight="1">
      <c r="A3" s="1355" t="s">
        <v>171</v>
      </c>
      <c r="B3" s="1342" t="s">
        <v>172</v>
      </c>
      <c r="C3" s="1344" t="s">
        <v>173</v>
      </c>
      <c r="D3" s="1360" t="s">
        <v>174</v>
      </c>
      <c r="E3" s="1363" t="s">
        <v>175</v>
      </c>
      <c r="F3" s="1344" t="s">
        <v>176</v>
      </c>
      <c r="G3" s="1341" t="s">
        <v>177</v>
      </c>
      <c r="H3" s="1342"/>
      <c r="I3" s="1342"/>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3"/>
      <c r="AI3" s="1355" t="s">
        <v>178</v>
      </c>
      <c r="AJ3" s="1366" t="s">
        <v>179</v>
      </c>
      <c r="AK3" s="1369" t="s">
        <v>180</v>
      </c>
    </row>
    <row r="4" spans="1:37" ht="24.95" customHeight="1">
      <c r="A4" s="1356"/>
      <c r="B4" s="1358"/>
      <c r="C4" s="1345"/>
      <c r="D4" s="1361"/>
      <c r="E4" s="1364"/>
      <c r="F4" s="1345"/>
      <c r="G4" s="1372" t="s">
        <v>181</v>
      </c>
      <c r="H4" s="1358"/>
      <c r="I4" s="1358"/>
      <c r="J4" s="1358"/>
      <c r="K4" s="1358"/>
      <c r="L4" s="1358"/>
      <c r="M4" s="1358"/>
      <c r="N4" s="1358" t="s">
        <v>182</v>
      </c>
      <c r="O4" s="1358"/>
      <c r="P4" s="1358"/>
      <c r="Q4" s="1358"/>
      <c r="R4" s="1358"/>
      <c r="S4" s="1358"/>
      <c r="T4" s="1358"/>
      <c r="U4" s="1358" t="s">
        <v>183</v>
      </c>
      <c r="V4" s="1358"/>
      <c r="W4" s="1358"/>
      <c r="X4" s="1358"/>
      <c r="Y4" s="1358"/>
      <c r="Z4" s="1358"/>
      <c r="AA4" s="1358"/>
      <c r="AB4" s="1358" t="s">
        <v>184</v>
      </c>
      <c r="AC4" s="1358"/>
      <c r="AD4" s="1358"/>
      <c r="AE4" s="1358"/>
      <c r="AF4" s="1358"/>
      <c r="AG4" s="1358"/>
      <c r="AH4" s="1373"/>
      <c r="AI4" s="1356"/>
      <c r="AJ4" s="1367"/>
      <c r="AK4" s="1370"/>
    </row>
    <row r="5" spans="1:37" ht="24.95" customHeight="1">
      <c r="A5" s="1356"/>
      <c r="B5" s="1358"/>
      <c r="C5" s="1345"/>
      <c r="D5" s="1361"/>
      <c r="E5" s="1364"/>
      <c r="F5" s="1345"/>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356"/>
      <c r="AJ5" s="1367"/>
      <c r="AK5" s="1370"/>
    </row>
    <row r="6" spans="1:37" ht="24.95" customHeight="1" thickBot="1">
      <c r="A6" s="1357"/>
      <c r="B6" s="1359"/>
      <c r="C6" s="1346"/>
      <c r="D6" s="1362"/>
      <c r="E6" s="1365"/>
      <c r="F6" s="1346"/>
      <c r="G6" s="66" t="s">
        <v>185</v>
      </c>
      <c r="H6" s="68" t="s">
        <v>186</v>
      </c>
      <c r="I6" s="68" t="s">
        <v>187</v>
      </c>
      <c r="J6" s="68" t="s">
        <v>188</v>
      </c>
      <c r="K6" s="68" t="s">
        <v>189</v>
      </c>
      <c r="L6" s="68" t="s">
        <v>190</v>
      </c>
      <c r="M6" s="69" t="s">
        <v>191</v>
      </c>
      <c r="N6" s="70" t="s">
        <v>185</v>
      </c>
      <c r="O6" s="67" t="s">
        <v>186</v>
      </c>
      <c r="P6" s="67" t="s">
        <v>187</v>
      </c>
      <c r="Q6" s="67" t="s">
        <v>188</v>
      </c>
      <c r="R6" s="67" t="s">
        <v>189</v>
      </c>
      <c r="S6" s="67" t="s">
        <v>190</v>
      </c>
      <c r="T6" s="71" t="s">
        <v>191</v>
      </c>
      <c r="U6" s="70" t="s">
        <v>185</v>
      </c>
      <c r="V6" s="67" t="s">
        <v>186</v>
      </c>
      <c r="W6" s="67" t="s">
        <v>187</v>
      </c>
      <c r="X6" s="67" t="s">
        <v>188</v>
      </c>
      <c r="Y6" s="67" t="s">
        <v>189</v>
      </c>
      <c r="Z6" s="67" t="s">
        <v>190</v>
      </c>
      <c r="AA6" s="71" t="s">
        <v>191</v>
      </c>
      <c r="AB6" s="70" t="s">
        <v>185</v>
      </c>
      <c r="AC6" s="67" t="s">
        <v>186</v>
      </c>
      <c r="AD6" s="67" t="s">
        <v>187</v>
      </c>
      <c r="AE6" s="67" t="s">
        <v>188</v>
      </c>
      <c r="AF6" s="67" t="s">
        <v>189</v>
      </c>
      <c r="AG6" s="67" t="s">
        <v>190</v>
      </c>
      <c r="AH6" s="71" t="s">
        <v>191</v>
      </c>
      <c r="AI6" s="1357"/>
      <c r="AJ6" s="1368"/>
      <c r="AK6" s="1371"/>
    </row>
    <row r="7" spans="1:37" ht="24.95" customHeight="1" thickBot="1">
      <c r="A7" s="72" t="s">
        <v>207</v>
      </c>
      <c r="B7" s="73" t="s">
        <v>208</v>
      </c>
      <c r="C7" s="74" t="s">
        <v>209</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210</v>
      </c>
      <c r="B8" s="73" t="s">
        <v>222</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212</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t="s">
        <v>213</v>
      </c>
      <c r="B10" s="73" t="s">
        <v>222</v>
      </c>
      <c r="C10" s="85"/>
      <c r="D10" s="86"/>
      <c r="E10" s="87"/>
      <c r="F10" s="85"/>
      <c r="G10" s="88">
        <v>7</v>
      </c>
      <c r="H10" s="89"/>
      <c r="I10" s="89"/>
      <c r="J10" s="89">
        <v>7</v>
      </c>
      <c r="K10" s="89"/>
      <c r="L10" s="89"/>
      <c r="M10" s="90">
        <v>7</v>
      </c>
      <c r="N10" s="91"/>
      <c r="O10" s="89"/>
      <c r="P10" s="89">
        <v>7</v>
      </c>
      <c r="Q10" s="89"/>
      <c r="R10" s="89"/>
      <c r="S10" s="89">
        <v>7</v>
      </c>
      <c r="T10" s="90"/>
      <c r="U10" s="91"/>
      <c r="V10" s="89">
        <v>7</v>
      </c>
      <c r="W10" s="89"/>
      <c r="X10" s="89"/>
      <c r="Y10" s="89">
        <v>7</v>
      </c>
      <c r="Z10" s="89"/>
      <c r="AA10" s="90"/>
      <c r="AB10" s="91">
        <v>7</v>
      </c>
      <c r="AC10" s="89"/>
      <c r="AD10" s="89"/>
      <c r="AE10" s="89">
        <v>7</v>
      </c>
      <c r="AF10" s="89"/>
      <c r="AG10" s="89"/>
      <c r="AH10" s="90">
        <v>7</v>
      </c>
      <c r="AI10" s="93">
        <f t="shared" si="2"/>
        <v>70</v>
      </c>
      <c r="AJ10" s="82">
        <f t="shared" si="0"/>
        <v>17.5</v>
      </c>
      <c r="AK10" s="83">
        <f t="shared" si="1"/>
        <v>0.44</v>
      </c>
    </row>
    <row r="11" spans="1:37" ht="24.95" customHeight="1" thickBot="1">
      <c r="A11" s="84" t="s">
        <v>213</v>
      </c>
      <c r="B11" s="73" t="s">
        <v>222</v>
      </c>
      <c r="C11" s="85"/>
      <c r="D11" s="86"/>
      <c r="E11" s="87"/>
      <c r="F11" s="85"/>
      <c r="G11" s="88"/>
      <c r="H11" s="89">
        <v>7</v>
      </c>
      <c r="I11" s="89"/>
      <c r="J11" s="89"/>
      <c r="K11" s="89">
        <v>7</v>
      </c>
      <c r="L11" s="89"/>
      <c r="M11" s="90"/>
      <c r="N11" s="91">
        <v>7</v>
      </c>
      <c r="O11" s="89"/>
      <c r="P11" s="89"/>
      <c r="Q11" s="89">
        <v>7</v>
      </c>
      <c r="R11" s="89"/>
      <c r="S11" s="89"/>
      <c r="T11" s="90">
        <v>7</v>
      </c>
      <c r="U11" s="91"/>
      <c r="V11" s="89"/>
      <c r="W11" s="89">
        <v>7</v>
      </c>
      <c r="X11" s="89"/>
      <c r="Y11" s="89"/>
      <c r="Z11" s="89">
        <v>7</v>
      </c>
      <c r="AA11" s="90"/>
      <c r="AB11" s="91"/>
      <c r="AC11" s="89">
        <v>7</v>
      </c>
      <c r="AD11" s="89"/>
      <c r="AE11" s="89"/>
      <c r="AF11" s="89">
        <v>7</v>
      </c>
      <c r="AG11" s="89"/>
      <c r="AH11" s="90"/>
      <c r="AI11" s="93">
        <f t="shared" si="2"/>
        <v>63</v>
      </c>
      <c r="AJ11" s="82">
        <f t="shared" si="0"/>
        <v>15.75</v>
      </c>
      <c r="AK11" s="83">
        <f t="shared" si="1"/>
        <v>0.4</v>
      </c>
    </row>
    <row r="12" spans="1:37" ht="24.95" customHeight="1" thickBot="1">
      <c r="A12" s="84" t="s">
        <v>213</v>
      </c>
      <c r="B12" s="73" t="s">
        <v>222</v>
      </c>
      <c r="C12" s="85"/>
      <c r="D12" s="86"/>
      <c r="E12" s="87"/>
      <c r="F12" s="85"/>
      <c r="G12" s="88"/>
      <c r="H12" s="89"/>
      <c r="I12" s="89">
        <v>7</v>
      </c>
      <c r="J12" s="89"/>
      <c r="K12" s="89"/>
      <c r="L12" s="89">
        <v>7</v>
      </c>
      <c r="M12" s="90"/>
      <c r="N12" s="91"/>
      <c r="O12" s="89">
        <v>7</v>
      </c>
      <c r="P12" s="89"/>
      <c r="Q12" s="89"/>
      <c r="R12" s="89">
        <v>7</v>
      </c>
      <c r="S12" s="89"/>
      <c r="T12" s="90"/>
      <c r="U12" s="91">
        <v>7</v>
      </c>
      <c r="V12" s="89"/>
      <c r="W12" s="89"/>
      <c r="X12" s="89">
        <v>7</v>
      </c>
      <c r="Y12" s="89"/>
      <c r="Z12" s="89"/>
      <c r="AA12" s="90">
        <v>7</v>
      </c>
      <c r="AB12" s="91"/>
      <c r="AC12" s="89"/>
      <c r="AD12" s="89">
        <v>7</v>
      </c>
      <c r="AE12" s="89"/>
      <c r="AF12" s="89"/>
      <c r="AG12" s="89">
        <v>7</v>
      </c>
      <c r="AH12" s="90"/>
      <c r="AI12" s="93">
        <f t="shared" si="2"/>
        <v>63</v>
      </c>
      <c r="AJ12" s="82">
        <f t="shared" si="0"/>
        <v>15.75</v>
      </c>
      <c r="AK12" s="83">
        <f t="shared" si="1"/>
        <v>0.4</v>
      </c>
    </row>
    <row r="13" spans="1:37" ht="24.95" customHeight="1" thickBot="1">
      <c r="A13" s="84" t="s">
        <v>214</v>
      </c>
      <c r="B13" s="73" t="s">
        <v>222</v>
      </c>
      <c r="C13" s="85"/>
      <c r="D13" s="86"/>
      <c r="E13" s="87"/>
      <c r="F13" s="85"/>
      <c r="G13" s="88">
        <v>5</v>
      </c>
      <c r="H13" s="89"/>
      <c r="I13" s="89">
        <v>5</v>
      </c>
      <c r="J13" s="89"/>
      <c r="K13" s="89">
        <v>5</v>
      </c>
      <c r="L13" s="89"/>
      <c r="M13" s="90">
        <v>5</v>
      </c>
      <c r="N13" s="91"/>
      <c r="O13" s="89">
        <v>5</v>
      </c>
      <c r="P13" s="89"/>
      <c r="Q13" s="89">
        <v>5</v>
      </c>
      <c r="R13" s="89"/>
      <c r="S13" s="89">
        <v>5</v>
      </c>
      <c r="T13" s="90"/>
      <c r="U13" s="91">
        <v>5</v>
      </c>
      <c r="V13" s="89"/>
      <c r="W13" s="89">
        <v>5</v>
      </c>
      <c r="X13" s="89"/>
      <c r="Y13" s="89">
        <v>5</v>
      </c>
      <c r="Z13" s="89"/>
      <c r="AA13" s="90">
        <v>5</v>
      </c>
      <c r="AB13" s="91"/>
      <c r="AC13" s="89">
        <v>5</v>
      </c>
      <c r="AD13" s="89"/>
      <c r="AE13" s="89">
        <v>5</v>
      </c>
      <c r="AF13" s="89"/>
      <c r="AG13" s="89">
        <v>5</v>
      </c>
      <c r="AH13" s="90"/>
      <c r="AI13" s="93">
        <f t="shared" si="2"/>
        <v>70</v>
      </c>
      <c r="AJ13" s="82">
        <f t="shared" si="0"/>
        <v>17.5</v>
      </c>
      <c r="AK13" s="83">
        <f t="shared" si="1"/>
        <v>0.44</v>
      </c>
    </row>
    <row r="14" spans="1:37" ht="24.95" customHeight="1" thickBot="1">
      <c r="A14" s="84" t="s">
        <v>214</v>
      </c>
      <c r="B14" s="73" t="s">
        <v>222</v>
      </c>
      <c r="C14" s="85"/>
      <c r="D14" s="86"/>
      <c r="E14" s="87"/>
      <c r="F14" s="85"/>
      <c r="G14" s="88"/>
      <c r="H14" s="89">
        <v>5</v>
      </c>
      <c r="I14" s="89"/>
      <c r="J14" s="89">
        <v>5</v>
      </c>
      <c r="K14" s="89"/>
      <c r="L14" s="89">
        <v>5</v>
      </c>
      <c r="M14" s="90"/>
      <c r="N14" s="91">
        <v>5</v>
      </c>
      <c r="O14" s="89"/>
      <c r="P14" s="89">
        <v>5</v>
      </c>
      <c r="Q14" s="89"/>
      <c r="R14" s="89">
        <v>5</v>
      </c>
      <c r="S14" s="89"/>
      <c r="T14" s="90">
        <v>5</v>
      </c>
      <c r="U14" s="91"/>
      <c r="V14" s="89">
        <v>5</v>
      </c>
      <c r="W14" s="89"/>
      <c r="X14" s="89">
        <v>5</v>
      </c>
      <c r="Y14" s="89"/>
      <c r="Z14" s="89">
        <v>5</v>
      </c>
      <c r="AA14" s="90"/>
      <c r="AB14" s="91">
        <v>5</v>
      </c>
      <c r="AC14" s="89"/>
      <c r="AD14" s="89">
        <v>5</v>
      </c>
      <c r="AE14" s="89"/>
      <c r="AF14" s="89">
        <v>5</v>
      </c>
      <c r="AG14" s="89"/>
      <c r="AH14" s="90">
        <v>5</v>
      </c>
      <c r="AI14" s="93">
        <f t="shared" si="2"/>
        <v>70</v>
      </c>
      <c r="AJ14" s="82">
        <f t="shared" si="0"/>
        <v>17.5</v>
      </c>
      <c r="AK14" s="83">
        <f t="shared" si="1"/>
        <v>0.44</v>
      </c>
    </row>
    <row r="15" spans="1:37" ht="24.95" customHeight="1" thickBot="1">
      <c r="A15" s="84"/>
      <c r="B15" s="73" t="s">
        <v>216</v>
      </c>
      <c r="C15" s="85"/>
      <c r="D15" s="86"/>
      <c r="E15" s="87"/>
      <c r="F15" s="85"/>
      <c r="G15" s="88"/>
      <c r="H15" s="89"/>
      <c r="I15" s="89"/>
      <c r="J15" s="89"/>
      <c r="K15" s="89"/>
      <c r="L15" s="89"/>
      <c r="M15" s="90"/>
      <c r="N15" s="91"/>
      <c r="O15" s="89"/>
      <c r="P15" s="89"/>
      <c r="Q15" s="89"/>
      <c r="R15" s="89"/>
      <c r="S15" s="89"/>
      <c r="T15" s="90"/>
      <c r="U15" s="91"/>
      <c r="V15" s="89"/>
      <c r="W15" s="89"/>
      <c r="X15" s="89"/>
      <c r="Y15" s="89"/>
      <c r="Z15" s="89"/>
      <c r="AA15" s="90"/>
      <c r="AB15" s="91"/>
      <c r="AC15" s="89"/>
      <c r="AD15" s="89"/>
      <c r="AE15" s="89"/>
      <c r="AF15" s="89"/>
      <c r="AG15" s="89"/>
      <c r="AH15" s="92"/>
      <c r="AI15" s="93">
        <f t="shared" si="2"/>
        <v>0</v>
      </c>
      <c r="AJ15" s="82">
        <f t="shared" si="0"/>
        <v>0</v>
      </c>
      <c r="AK15" s="83">
        <f t="shared" si="1"/>
        <v>0</v>
      </c>
    </row>
    <row r="16" spans="1:37" ht="24.95" customHeight="1" thickBot="1">
      <c r="A16" s="84" t="s">
        <v>213</v>
      </c>
      <c r="B16" s="73" t="s">
        <v>222</v>
      </c>
      <c r="C16" s="85"/>
      <c r="D16" s="86"/>
      <c r="E16" s="87"/>
      <c r="F16" s="85"/>
      <c r="G16" s="88">
        <v>7</v>
      </c>
      <c r="H16" s="89"/>
      <c r="I16" s="89"/>
      <c r="J16" s="89">
        <v>7</v>
      </c>
      <c r="K16" s="89"/>
      <c r="L16" s="89"/>
      <c r="M16" s="90">
        <v>7</v>
      </c>
      <c r="N16" s="91"/>
      <c r="O16" s="89"/>
      <c r="P16" s="89">
        <v>7</v>
      </c>
      <c r="Q16" s="89"/>
      <c r="R16" s="89"/>
      <c r="S16" s="89">
        <v>7</v>
      </c>
      <c r="T16" s="90"/>
      <c r="U16" s="91"/>
      <c r="V16" s="89">
        <v>7</v>
      </c>
      <c r="W16" s="89"/>
      <c r="X16" s="89"/>
      <c r="Y16" s="89">
        <v>7</v>
      </c>
      <c r="Z16" s="89"/>
      <c r="AA16" s="90"/>
      <c r="AB16" s="91">
        <v>7</v>
      </c>
      <c r="AC16" s="89"/>
      <c r="AD16" s="89"/>
      <c r="AE16" s="89">
        <v>7</v>
      </c>
      <c r="AF16" s="89"/>
      <c r="AG16" s="89"/>
      <c r="AH16" s="90">
        <v>7</v>
      </c>
      <c r="AI16" s="93">
        <f t="shared" si="2"/>
        <v>70</v>
      </c>
      <c r="AJ16" s="82">
        <f t="shared" si="0"/>
        <v>17.5</v>
      </c>
      <c r="AK16" s="83">
        <f t="shared" si="1"/>
        <v>0.44</v>
      </c>
    </row>
    <row r="17" spans="1:37" ht="24.95" customHeight="1" thickBot="1">
      <c r="A17" s="84" t="s">
        <v>213</v>
      </c>
      <c r="B17" s="73" t="s">
        <v>222</v>
      </c>
      <c r="C17" s="85"/>
      <c r="D17" s="86"/>
      <c r="E17" s="87"/>
      <c r="F17" s="85"/>
      <c r="G17" s="88"/>
      <c r="H17" s="89">
        <v>7</v>
      </c>
      <c r="I17" s="89"/>
      <c r="J17" s="89"/>
      <c r="K17" s="89">
        <v>7</v>
      </c>
      <c r="L17" s="89"/>
      <c r="M17" s="90"/>
      <c r="N17" s="91">
        <v>7</v>
      </c>
      <c r="O17" s="89"/>
      <c r="P17" s="89"/>
      <c r="Q17" s="89">
        <v>7</v>
      </c>
      <c r="R17" s="89"/>
      <c r="S17" s="89"/>
      <c r="T17" s="90">
        <v>7</v>
      </c>
      <c r="U17" s="91"/>
      <c r="V17" s="89"/>
      <c r="W17" s="89">
        <v>7</v>
      </c>
      <c r="X17" s="89"/>
      <c r="Y17" s="89"/>
      <c r="Z17" s="89">
        <v>7</v>
      </c>
      <c r="AA17" s="90"/>
      <c r="AB17" s="91"/>
      <c r="AC17" s="89">
        <v>7</v>
      </c>
      <c r="AD17" s="89"/>
      <c r="AE17" s="89"/>
      <c r="AF17" s="89">
        <v>7</v>
      </c>
      <c r="AG17" s="89"/>
      <c r="AH17" s="90"/>
      <c r="AI17" s="93">
        <f t="shared" si="2"/>
        <v>63</v>
      </c>
      <c r="AJ17" s="82">
        <f t="shared" si="0"/>
        <v>15.75</v>
      </c>
      <c r="AK17" s="83">
        <f t="shared" si="1"/>
        <v>0.4</v>
      </c>
    </row>
    <row r="18" spans="1:37" ht="24.95" customHeight="1" thickBot="1">
      <c r="A18" s="84" t="s">
        <v>213</v>
      </c>
      <c r="B18" s="73" t="s">
        <v>222</v>
      </c>
      <c r="C18" s="85"/>
      <c r="D18" s="86"/>
      <c r="E18" s="87"/>
      <c r="F18" s="85"/>
      <c r="G18" s="88"/>
      <c r="H18" s="89"/>
      <c r="I18" s="89">
        <v>7</v>
      </c>
      <c r="J18" s="89"/>
      <c r="K18" s="89"/>
      <c r="L18" s="89">
        <v>7</v>
      </c>
      <c r="M18" s="90"/>
      <c r="N18" s="91"/>
      <c r="O18" s="89">
        <v>7</v>
      </c>
      <c r="P18" s="89"/>
      <c r="Q18" s="89"/>
      <c r="R18" s="89">
        <v>7</v>
      </c>
      <c r="S18" s="89"/>
      <c r="T18" s="90"/>
      <c r="U18" s="91">
        <v>7</v>
      </c>
      <c r="V18" s="89"/>
      <c r="W18" s="89"/>
      <c r="X18" s="89">
        <v>7</v>
      </c>
      <c r="Y18" s="89"/>
      <c r="Z18" s="89"/>
      <c r="AA18" s="90">
        <v>7</v>
      </c>
      <c r="AB18" s="91"/>
      <c r="AC18" s="89"/>
      <c r="AD18" s="89">
        <v>7</v>
      </c>
      <c r="AE18" s="89"/>
      <c r="AF18" s="89"/>
      <c r="AG18" s="89">
        <v>7</v>
      </c>
      <c r="AH18" s="90"/>
      <c r="AI18" s="93">
        <f t="shared" si="2"/>
        <v>63</v>
      </c>
      <c r="AJ18" s="82">
        <f t="shared" si="0"/>
        <v>15.75</v>
      </c>
      <c r="AK18" s="83">
        <f t="shared" si="1"/>
        <v>0.4</v>
      </c>
    </row>
    <row r="19" spans="1:37" ht="24.95" customHeight="1" thickBot="1">
      <c r="A19" s="84" t="s">
        <v>214</v>
      </c>
      <c r="B19" s="73" t="s">
        <v>222</v>
      </c>
      <c r="C19" s="85"/>
      <c r="D19" s="86"/>
      <c r="E19" s="87"/>
      <c r="F19" s="85"/>
      <c r="G19" s="88">
        <v>2</v>
      </c>
      <c r="H19" s="89"/>
      <c r="I19" s="89">
        <v>2</v>
      </c>
      <c r="J19" s="89"/>
      <c r="K19" s="89">
        <v>2</v>
      </c>
      <c r="L19" s="89"/>
      <c r="M19" s="90">
        <v>2</v>
      </c>
      <c r="N19" s="91"/>
      <c r="O19" s="89">
        <v>2</v>
      </c>
      <c r="P19" s="89"/>
      <c r="Q19" s="89">
        <v>2</v>
      </c>
      <c r="R19" s="89"/>
      <c r="S19" s="89">
        <v>2</v>
      </c>
      <c r="T19" s="90"/>
      <c r="U19" s="91">
        <v>2</v>
      </c>
      <c r="V19" s="89"/>
      <c r="W19" s="89">
        <v>2</v>
      </c>
      <c r="X19" s="89"/>
      <c r="Y19" s="89">
        <v>2</v>
      </c>
      <c r="Z19" s="89"/>
      <c r="AA19" s="90">
        <v>2</v>
      </c>
      <c r="AB19" s="91"/>
      <c r="AC19" s="89">
        <v>2</v>
      </c>
      <c r="AD19" s="89"/>
      <c r="AE19" s="89">
        <v>2</v>
      </c>
      <c r="AF19" s="89"/>
      <c r="AG19" s="89">
        <v>2</v>
      </c>
      <c r="AH19" s="90"/>
      <c r="AI19" s="93">
        <f t="shared" si="2"/>
        <v>28</v>
      </c>
      <c r="AJ19" s="82">
        <f t="shared" si="0"/>
        <v>7</v>
      </c>
      <c r="AK19" s="83">
        <f t="shared" si="1"/>
        <v>0.18000000000000002</v>
      </c>
    </row>
    <row r="20" spans="1:37" ht="24.95" customHeight="1" thickBot="1">
      <c r="A20" s="84" t="s">
        <v>214</v>
      </c>
      <c r="B20" s="73" t="s">
        <v>222</v>
      </c>
      <c r="C20" s="85"/>
      <c r="D20" s="86"/>
      <c r="E20" s="87"/>
      <c r="F20" s="85"/>
      <c r="G20" s="88"/>
      <c r="H20" s="89">
        <v>2</v>
      </c>
      <c r="I20" s="89"/>
      <c r="J20" s="89">
        <v>2</v>
      </c>
      <c r="K20" s="89"/>
      <c r="L20" s="89">
        <v>2</v>
      </c>
      <c r="M20" s="90"/>
      <c r="N20" s="91">
        <v>2</v>
      </c>
      <c r="O20" s="89"/>
      <c r="P20" s="89">
        <v>2</v>
      </c>
      <c r="Q20" s="89"/>
      <c r="R20" s="89">
        <v>2</v>
      </c>
      <c r="S20" s="89"/>
      <c r="T20" s="90">
        <v>2</v>
      </c>
      <c r="U20" s="91"/>
      <c r="V20" s="89">
        <v>2</v>
      </c>
      <c r="W20" s="89"/>
      <c r="X20" s="89">
        <v>2</v>
      </c>
      <c r="Y20" s="89"/>
      <c r="Z20" s="89">
        <v>2</v>
      </c>
      <c r="AA20" s="90"/>
      <c r="AB20" s="91">
        <v>2</v>
      </c>
      <c r="AC20" s="89"/>
      <c r="AD20" s="89">
        <v>2</v>
      </c>
      <c r="AE20" s="89"/>
      <c r="AF20" s="89">
        <v>2</v>
      </c>
      <c r="AG20" s="89"/>
      <c r="AH20" s="90">
        <v>2</v>
      </c>
      <c r="AI20" s="93">
        <f t="shared" si="2"/>
        <v>28</v>
      </c>
      <c r="AJ20" s="82">
        <f t="shared" si="0"/>
        <v>7</v>
      </c>
      <c r="AK20" s="83">
        <f t="shared" si="1"/>
        <v>0.18000000000000002</v>
      </c>
    </row>
    <row r="21" spans="1:37" ht="24.95" customHeight="1" thickBot="1">
      <c r="A21" s="84"/>
      <c r="B21" s="73"/>
      <c r="C21" s="85"/>
      <c r="D21" s="86"/>
      <c r="E21" s="87"/>
      <c r="F21" s="85"/>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2"/>
        <v>0</v>
      </c>
      <c r="AJ21" s="82">
        <f t="shared" si="0"/>
        <v>0</v>
      </c>
      <c r="AK21" s="83">
        <f t="shared" si="1"/>
        <v>0</v>
      </c>
    </row>
    <row r="22" spans="1:37" ht="24.95" customHeight="1" thickBot="1">
      <c r="A22" s="84"/>
      <c r="B22" s="73" t="s">
        <v>212</v>
      </c>
      <c r="C22" s="85"/>
      <c r="D22" s="86"/>
      <c r="E22" s="87"/>
      <c r="F22" s="85"/>
      <c r="G22" s="88"/>
      <c r="H22" s="89"/>
      <c r="I22" s="89"/>
      <c r="J22" s="89"/>
      <c r="K22" s="89"/>
      <c r="L22" s="89"/>
      <c r="M22" s="90"/>
      <c r="N22" s="91"/>
      <c r="O22" s="89"/>
      <c r="P22" s="89"/>
      <c r="Q22" s="89"/>
      <c r="R22" s="89"/>
      <c r="S22" s="89"/>
      <c r="T22" s="90"/>
      <c r="U22" s="91"/>
      <c r="V22" s="89"/>
      <c r="W22" s="89"/>
      <c r="X22" s="89"/>
      <c r="Y22" s="89"/>
      <c r="Z22" s="89"/>
      <c r="AA22" s="90"/>
      <c r="AB22" s="91"/>
      <c r="AC22" s="89"/>
      <c r="AD22" s="89"/>
      <c r="AE22" s="89"/>
      <c r="AF22" s="89"/>
      <c r="AG22" s="89"/>
      <c r="AH22" s="90"/>
      <c r="AI22" s="93">
        <f t="shared" si="2"/>
        <v>0</v>
      </c>
      <c r="AJ22" s="82">
        <f t="shared" si="0"/>
        <v>0</v>
      </c>
      <c r="AK22" s="83">
        <f t="shared" si="1"/>
        <v>0</v>
      </c>
    </row>
    <row r="23" spans="1:37" ht="24.95" customHeight="1" thickBot="1">
      <c r="A23" s="84"/>
      <c r="B23" s="73" t="s">
        <v>216</v>
      </c>
      <c r="C23" s="85"/>
      <c r="D23" s="86"/>
      <c r="E23" s="87"/>
      <c r="F23" s="85"/>
      <c r="G23" s="88"/>
      <c r="H23" s="89"/>
      <c r="I23" s="89"/>
      <c r="J23" s="89"/>
      <c r="K23" s="89"/>
      <c r="L23" s="89"/>
      <c r="M23" s="90"/>
      <c r="N23" s="91"/>
      <c r="O23" s="89"/>
      <c r="P23" s="89"/>
      <c r="Q23" s="89"/>
      <c r="R23" s="89"/>
      <c r="S23" s="89"/>
      <c r="T23" s="90"/>
      <c r="U23" s="91"/>
      <c r="V23" s="89"/>
      <c r="W23" s="89"/>
      <c r="X23" s="89"/>
      <c r="Y23" s="89"/>
      <c r="Z23" s="89"/>
      <c r="AA23" s="90"/>
      <c r="AB23" s="91"/>
      <c r="AC23" s="89"/>
      <c r="AD23" s="89"/>
      <c r="AE23" s="89"/>
      <c r="AF23" s="89"/>
      <c r="AG23" s="89"/>
      <c r="AH23" s="90"/>
      <c r="AI23" s="93">
        <f t="shared" si="2"/>
        <v>0</v>
      </c>
      <c r="AJ23" s="82">
        <f t="shared" si="0"/>
        <v>0</v>
      </c>
      <c r="AK23" s="83">
        <f t="shared" si="1"/>
        <v>0</v>
      </c>
    </row>
    <row r="24" spans="1:37" ht="24.95" customHeight="1" thickBot="1">
      <c r="A24" s="84" t="s">
        <v>215</v>
      </c>
      <c r="B24" s="73" t="s">
        <v>222</v>
      </c>
      <c r="C24" s="85"/>
      <c r="D24" s="86"/>
      <c r="E24" s="87"/>
      <c r="F24" s="85"/>
      <c r="G24" s="88">
        <v>7</v>
      </c>
      <c r="H24" s="89"/>
      <c r="I24" s="89">
        <v>7</v>
      </c>
      <c r="J24" s="89"/>
      <c r="K24" s="89">
        <v>7</v>
      </c>
      <c r="L24" s="89"/>
      <c r="M24" s="90">
        <v>7</v>
      </c>
      <c r="N24" s="91"/>
      <c r="O24" s="89">
        <v>7</v>
      </c>
      <c r="P24" s="89"/>
      <c r="Q24" s="89">
        <v>7</v>
      </c>
      <c r="R24" s="89"/>
      <c r="S24" s="89">
        <v>7</v>
      </c>
      <c r="T24" s="90"/>
      <c r="U24" s="91">
        <v>7</v>
      </c>
      <c r="V24" s="89"/>
      <c r="W24" s="89">
        <v>7</v>
      </c>
      <c r="X24" s="89"/>
      <c r="Y24" s="89">
        <v>7</v>
      </c>
      <c r="Z24" s="89"/>
      <c r="AA24" s="90">
        <v>7</v>
      </c>
      <c r="AB24" s="91"/>
      <c r="AC24" s="89">
        <v>7</v>
      </c>
      <c r="AD24" s="89"/>
      <c r="AE24" s="89">
        <v>7</v>
      </c>
      <c r="AF24" s="89"/>
      <c r="AG24" s="89">
        <v>7</v>
      </c>
      <c r="AH24" s="90"/>
      <c r="AI24" s="93">
        <f t="shared" si="2"/>
        <v>98</v>
      </c>
      <c r="AJ24" s="82">
        <f t="shared" si="0"/>
        <v>24.5</v>
      </c>
      <c r="AK24" s="83">
        <f t="shared" si="1"/>
        <v>0.62</v>
      </c>
    </row>
    <row r="25" spans="1:37" ht="24.95" customHeight="1" thickBot="1">
      <c r="A25" s="84" t="s">
        <v>215</v>
      </c>
      <c r="B25" s="73" t="s">
        <v>222</v>
      </c>
      <c r="C25" s="85"/>
      <c r="D25" s="86"/>
      <c r="E25" s="87"/>
      <c r="F25" s="85"/>
      <c r="G25" s="88"/>
      <c r="H25" s="89">
        <v>7</v>
      </c>
      <c r="I25" s="89"/>
      <c r="J25" s="89">
        <v>7</v>
      </c>
      <c r="K25" s="89"/>
      <c r="L25" s="89">
        <v>7</v>
      </c>
      <c r="M25" s="90"/>
      <c r="N25" s="91">
        <v>7</v>
      </c>
      <c r="O25" s="89"/>
      <c r="P25" s="89">
        <v>7</v>
      </c>
      <c r="Q25" s="89"/>
      <c r="R25" s="89">
        <v>7</v>
      </c>
      <c r="S25" s="89"/>
      <c r="T25" s="90">
        <v>7</v>
      </c>
      <c r="U25" s="91"/>
      <c r="V25" s="89">
        <v>7</v>
      </c>
      <c r="W25" s="89"/>
      <c r="X25" s="89">
        <v>7</v>
      </c>
      <c r="Y25" s="89"/>
      <c r="Z25" s="89">
        <v>7</v>
      </c>
      <c r="AA25" s="90"/>
      <c r="AB25" s="91">
        <v>7</v>
      </c>
      <c r="AC25" s="89"/>
      <c r="AD25" s="89">
        <v>7</v>
      </c>
      <c r="AE25" s="89"/>
      <c r="AF25" s="89">
        <v>7</v>
      </c>
      <c r="AG25" s="89"/>
      <c r="AH25" s="90">
        <v>7</v>
      </c>
      <c r="AI25" s="93">
        <f t="shared" si="2"/>
        <v>98</v>
      </c>
      <c r="AJ25" s="82">
        <f t="shared" si="0"/>
        <v>24.5</v>
      </c>
      <c r="AK25" s="83">
        <f t="shared" si="1"/>
        <v>0.62</v>
      </c>
    </row>
    <row r="26" spans="1:37" ht="24.95" customHeight="1" thickBot="1">
      <c r="A26" s="84"/>
      <c r="B26" s="73"/>
      <c r="C26" s="85"/>
      <c r="D26" s="86"/>
      <c r="E26" s="87"/>
      <c r="F26" s="85"/>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347" t="s">
        <v>192</v>
      </c>
      <c r="B37" s="1348"/>
      <c r="C37" s="1348"/>
      <c r="D37" s="1348"/>
      <c r="E37" s="1348"/>
      <c r="F37" s="1349"/>
      <c r="G37" s="110">
        <f t="shared" ref="G37:AK37" si="3">SUM(G7:G36)</f>
        <v>41</v>
      </c>
      <c r="H37" s="111">
        <f t="shared" si="3"/>
        <v>41</v>
      </c>
      <c r="I37" s="111">
        <f t="shared" si="3"/>
        <v>41</v>
      </c>
      <c r="J37" s="111">
        <f t="shared" si="3"/>
        <v>41</v>
      </c>
      <c r="K37" s="111">
        <f t="shared" si="3"/>
        <v>33</v>
      </c>
      <c r="L37" s="111">
        <f t="shared" si="3"/>
        <v>28</v>
      </c>
      <c r="M37" s="112">
        <f t="shared" si="3"/>
        <v>36</v>
      </c>
      <c r="N37" s="113">
        <f t="shared" si="3"/>
        <v>41</v>
      </c>
      <c r="O37" s="111">
        <f t="shared" si="3"/>
        <v>41</v>
      </c>
      <c r="P37" s="111">
        <f t="shared" si="3"/>
        <v>41</v>
      </c>
      <c r="Q37" s="111">
        <f t="shared" si="3"/>
        <v>41</v>
      </c>
      <c r="R37" s="111">
        <f t="shared" si="3"/>
        <v>33</v>
      </c>
      <c r="S37" s="111">
        <f t="shared" si="3"/>
        <v>28</v>
      </c>
      <c r="T37" s="112">
        <f t="shared" si="3"/>
        <v>36</v>
      </c>
      <c r="U37" s="113">
        <f t="shared" si="3"/>
        <v>41</v>
      </c>
      <c r="V37" s="111">
        <f t="shared" si="3"/>
        <v>41</v>
      </c>
      <c r="W37" s="111">
        <f t="shared" si="3"/>
        <v>41</v>
      </c>
      <c r="X37" s="111">
        <f t="shared" si="3"/>
        <v>41</v>
      </c>
      <c r="Y37" s="111">
        <f t="shared" si="3"/>
        <v>33</v>
      </c>
      <c r="Z37" s="111">
        <f t="shared" si="3"/>
        <v>28</v>
      </c>
      <c r="AA37" s="112">
        <f t="shared" si="3"/>
        <v>36</v>
      </c>
      <c r="AB37" s="113">
        <f t="shared" si="3"/>
        <v>41</v>
      </c>
      <c r="AC37" s="111">
        <f t="shared" si="3"/>
        <v>41</v>
      </c>
      <c r="AD37" s="111">
        <f t="shared" si="3"/>
        <v>41</v>
      </c>
      <c r="AE37" s="111">
        <f t="shared" si="3"/>
        <v>41</v>
      </c>
      <c r="AF37" s="111">
        <f t="shared" si="3"/>
        <v>33</v>
      </c>
      <c r="AG37" s="111">
        <f t="shared" si="3"/>
        <v>28</v>
      </c>
      <c r="AH37" s="114">
        <f t="shared" si="3"/>
        <v>36</v>
      </c>
      <c r="AI37" s="115">
        <f t="shared" si="3"/>
        <v>1044</v>
      </c>
      <c r="AJ37" s="116">
        <f t="shared" si="3"/>
        <v>261</v>
      </c>
      <c r="AK37" s="117">
        <f t="shared" si="3"/>
        <v>6.59</v>
      </c>
    </row>
    <row r="38" spans="1:37" ht="15" customHeight="1">
      <c r="A38" s="118" t="s">
        <v>193</v>
      </c>
    </row>
    <row r="39" spans="1:37" ht="15" customHeight="1">
      <c r="A39" s="118" t="s">
        <v>219</v>
      </c>
    </row>
    <row r="40" spans="1:37" ht="15" customHeight="1">
      <c r="A40" s="118" t="s">
        <v>195</v>
      </c>
    </row>
    <row r="41" spans="1:37" ht="15" customHeight="1">
      <c r="A41" s="118" t="s">
        <v>196</v>
      </c>
    </row>
    <row r="42" spans="1:37" ht="15" customHeight="1">
      <c r="A42" s="118" t="s">
        <v>197</v>
      </c>
    </row>
    <row r="43" spans="1:37" ht="15" customHeight="1">
      <c r="A43" s="118" t="s">
        <v>198</v>
      </c>
    </row>
    <row r="44" spans="1:37" ht="42.75" customHeight="1"/>
    <row r="45" spans="1:37" ht="24.95" customHeight="1">
      <c r="B45" s="119"/>
      <c r="C45" s="1350" t="s">
        <v>171</v>
      </c>
      <c r="D45" s="1351"/>
      <c r="E45" s="1351"/>
      <c r="F45" s="1350" t="s">
        <v>199</v>
      </c>
      <c r="G45" s="1352"/>
      <c r="H45" s="1353" t="s">
        <v>200</v>
      </c>
      <c r="I45" s="1354"/>
      <c r="J45" s="1353" t="s">
        <v>201</v>
      </c>
      <c r="K45" s="1354"/>
    </row>
    <row r="46" spans="1:37" ht="24.95" customHeight="1">
      <c r="B46" s="119"/>
      <c r="C46" s="1335" t="s">
        <v>202</v>
      </c>
      <c r="D46" s="1336"/>
      <c r="E46" s="1336"/>
      <c r="F46" s="1337">
        <f>COUNTIF($A$7:$A$36,$C46)</f>
        <v>1</v>
      </c>
      <c r="G46" s="1338"/>
      <c r="H46" s="1337">
        <f>SUMIF($A$7:$A$36,$C46,$AJ$7:$AJ$36)</f>
        <v>40</v>
      </c>
      <c r="I46" s="1338"/>
      <c r="J46" s="1339">
        <f>SUMIF($A$7:$A$36,$C46,$AK$7:$AK$36)</f>
        <v>1</v>
      </c>
      <c r="K46" s="1340"/>
    </row>
    <row r="47" spans="1:37" ht="24.95" customHeight="1">
      <c r="B47" s="119"/>
      <c r="C47" s="1329" t="s">
        <v>203</v>
      </c>
      <c r="D47" s="1330"/>
      <c r="E47" s="1330"/>
      <c r="F47" s="1331">
        <f>COUNTIF($A$7:$A$36,$C47)</f>
        <v>1</v>
      </c>
      <c r="G47" s="1332"/>
      <c r="H47" s="1331">
        <f>SUMIF($A$7:$A$36,$C47,$AJ$7:$AJ$36)</f>
        <v>25</v>
      </c>
      <c r="I47" s="1332"/>
      <c r="J47" s="1333">
        <f>SUMIF($A$7:$A$36,$C47,$AK$7:$AK$36)</f>
        <v>0.63</v>
      </c>
      <c r="K47" s="1334"/>
    </row>
    <row r="48" spans="1:37" ht="24.95" customHeight="1">
      <c r="B48" s="119"/>
      <c r="C48" s="1329" t="s">
        <v>204</v>
      </c>
      <c r="D48" s="1330"/>
      <c r="E48" s="1330"/>
      <c r="F48" s="1331">
        <f>COUNTIF($A$7:$A$36,$C48)</f>
        <v>6</v>
      </c>
      <c r="G48" s="1332"/>
      <c r="H48" s="1331">
        <f>SUMIF($A$7:$A$36,$C48,$AJ$7:$AJ$36)</f>
        <v>98</v>
      </c>
      <c r="I48" s="1332"/>
      <c r="J48" s="1333">
        <f>SUMIF($A$7:$A$36,$C48,$AK$7:$AK$36)</f>
        <v>2.48</v>
      </c>
      <c r="K48" s="1334"/>
    </row>
    <row r="49" spans="2:11" ht="24.95" customHeight="1">
      <c r="B49" s="119"/>
      <c r="C49" s="1314" t="s">
        <v>205</v>
      </c>
      <c r="D49" s="1315"/>
      <c r="E49" s="1315"/>
      <c r="F49" s="1316">
        <f>COUNTIF($A$7:$A$36,$C49)</f>
        <v>4</v>
      </c>
      <c r="G49" s="1317"/>
      <c r="H49" s="1316">
        <f>SUMIF($A$7:$A$36,$C49,$AJ$7:$AJ$36)</f>
        <v>49</v>
      </c>
      <c r="I49" s="1317"/>
      <c r="J49" s="1318">
        <f>SUMIF($A$7:$A$36,$C49,$AK$7:$AK$36)</f>
        <v>1.24</v>
      </c>
      <c r="K49" s="1319"/>
    </row>
    <row r="50" spans="2:11" ht="24.95" customHeight="1">
      <c r="C50" s="1320" t="s">
        <v>171</v>
      </c>
      <c r="D50" s="1321"/>
      <c r="E50" s="1321"/>
      <c r="F50" s="1320" t="s">
        <v>199</v>
      </c>
      <c r="G50" s="1322"/>
      <c r="H50" s="1323" t="s">
        <v>200</v>
      </c>
      <c r="I50" s="1324"/>
      <c r="J50" s="1323" t="s">
        <v>613</v>
      </c>
      <c r="K50" s="1324"/>
    </row>
    <row r="51" spans="2:11" ht="24.95" customHeight="1">
      <c r="C51" s="1311" t="s">
        <v>614</v>
      </c>
      <c r="D51" s="1312"/>
      <c r="E51" s="1312"/>
      <c r="F51" s="1325">
        <f>COUNTIF($A$7:$A$36,$C51)</f>
        <v>2</v>
      </c>
      <c r="G51" s="1326"/>
      <c r="H51" s="1325">
        <f>SUMIF($A$7:$A$36,$C51,$AJ$7:$AJ$36)</f>
        <v>49</v>
      </c>
      <c r="I51" s="1326"/>
      <c r="J51" s="1327">
        <f>SUMIF($A$7:$A$36,$C51,$AK$7:$AK$36)*$AJ$2/H53</f>
        <v>1.0122448979591836</v>
      </c>
      <c r="K51" s="1328"/>
    </row>
    <row r="52" spans="2:11" ht="24.95" customHeight="1">
      <c r="C52" s="1311" t="s">
        <v>615</v>
      </c>
      <c r="D52" s="1312"/>
      <c r="E52" s="1312"/>
      <c r="F52" s="380" t="s">
        <v>616</v>
      </c>
      <c r="G52" s="381">
        <v>0.91666666666666663</v>
      </c>
      <c r="H52" s="380" t="s">
        <v>626</v>
      </c>
      <c r="I52" s="381">
        <v>0.20833333333333334</v>
      </c>
      <c r="J52" s="58" t="s">
        <v>617</v>
      </c>
    </row>
    <row r="53" spans="2:11" ht="24.95" customHeight="1">
      <c r="C53" s="1311" t="s">
        <v>618</v>
      </c>
      <c r="D53" s="1312"/>
      <c r="E53" s="1312"/>
      <c r="F53" s="1312"/>
      <c r="G53" s="1313"/>
      <c r="H53" s="382">
        <v>49</v>
      </c>
      <c r="I53" s="383" t="s">
        <v>619</v>
      </c>
      <c r="J53" s="58" t="s">
        <v>620</v>
      </c>
    </row>
  </sheetData>
  <mergeCells count="51">
    <mergeCell ref="AI1:AK1"/>
    <mergeCell ref="A2:B2"/>
    <mergeCell ref="C2:R2"/>
    <mergeCell ref="S2:W2"/>
    <mergeCell ref="X2:AD2"/>
    <mergeCell ref="AE2:AI2"/>
    <mergeCell ref="AI3:AI6"/>
    <mergeCell ref="AJ3:AJ6"/>
    <mergeCell ref="AK3:AK6"/>
    <mergeCell ref="G4:M4"/>
    <mergeCell ref="N4:T4"/>
    <mergeCell ref="U4:AA4"/>
    <mergeCell ref="AB4:AH4"/>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C49:E49"/>
    <mergeCell ref="F49:G49"/>
    <mergeCell ref="H49:I49"/>
    <mergeCell ref="J49:K49"/>
    <mergeCell ref="C47:E47"/>
    <mergeCell ref="F47:G47"/>
    <mergeCell ref="H47:I47"/>
    <mergeCell ref="J47:K47"/>
    <mergeCell ref="C48:E48"/>
    <mergeCell ref="F48:G48"/>
    <mergeCell ref="H48:I48"/>
    <mergeCell ref="J48:K48"/>
    <mergeCell ref="J50:K50"/>
    <mergeCell ref="C51:E51"/>
    <mergeCell ref="F51:G51"/>
    <mergeCell ref="H51:I51"/>
    <mergeCell ref="J51:K51"/>
    <mergeCell ref="C52:E52"/>
    <mergeCell ref="C53:G53"/>
    <mergeCell ref="C50:E50"/>
    <mergeCell ref="F50:G50"/>
    <mergeCell ref="H50:I50"/>
  </mergeCells>
  <phoneticPr fontId="2"/>
  <dataValidations count="2">
    <dataValidation type="list" allowBlank="1" showInputMessage="1" showErrorMessage="1" sqref="A7:A36" xr:uid="{00000000-0002-0000-0800-000000000000}">
      <formula1>"管理者,サービス管理責任者,世話人,生活支援員,夜間支援従事者（夜勤）,夜間支援従事者（宿直）,夜間支援従事者,看護師,その他（事務員等）"</formula1>
    </dataValidation>
    <dataValidation type="list" allowBlank="1" showInputMessage="1" showErrorMessage="1" sqref="X2:AD2" xr:uid="{00000000-0002-0000-0800-000001000000}">
      <formula1>"　,共同生活援助（介護サービス包括型）,外部サービス利用型共同生活援助"</formula1>
    </dataValidation>
  </dataValidations>
  <pageMargins left="0.46" right="0.28000000000000003" top="0.51" bottom="0.3" header="0.32" footer="0.21"/>
  <pageSetup paperSize="9" scale="45"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2"/>
  <sheetViews>
    <sheetView showGridLines="0" view="pageBreakPreview" zoomScale="70" zoomScaleNormal="100" zoomScaleSheetLayoutView="70" workbookViewId="0">
      <selection activeCell="D14" sqref="D14"/>
    </sheetView>
  </sheetViews>
  <sheetFormatPr defaultRowHeight="13.5"/>
  <cols>
    <col min="1" max="1" width="28.625" style="2" customWidth="1"/>
    <col min="2" max="3" width="3.125" style="2" customWidth="1"/>
    <col min="4" max="4" width="23.625" style="2" customWidth="1"/>
    <col min="5" max="5" width="10.375" style="2" customWidth="1"/>
    <col min="6" max="6" width="7.5" style="2" customWidth="1"/>
    <col min="7" max="7" width="23.875" style="2" customWidth="1"/>
    <col min="8" max="8" width="13.75" style="2" customWidth="1"/>
    <col min="9" max="256" width="9" style="2"/>
    <col min="257" max="257" width="28.625" style="2" customWidth="1"/>
    <col min="258" max="259" width="3.125" style="2" customWidth="1"/>
    <col min="260" max="260" width="23.625" style="2" customWidth="1"/>
    <col min="261" max="261" width="10.375" style="2" customWidth="1"/>
    <col min="262" max="262" width="7.5" style="2" customWidth="1"/>
    <col min="263" max="263" width="23.875" style="2" customWidth="1"/>
    <col min="264" max="264" width="13.75" style="2" customWidth="1"/>
    <col min="265" max="512" width="9" style="2"/>
    <col min="513" max="513" width="28.625" style="2" customWidth="1"/>
    <col min="514" max="515" width="3.125" style="2" customWidth="1"/>
    <col min="516" max="516" width="23.625" style="2" customWidth="1"/>
    <col min="517" max="517" width="10.375" style="2" customWidth="1"/>
    <col min="518" max="518" width="7.5" style="2" customWidth="1"/>
    <col min="519" max="519" width="23.875" style="2" customWidth="1"/>
    <col min="520" max="520" width="13.75" style="2" customWidth="1"/>
    <col min="521" max="768" width="9" style="2"/>
    <col min="769" max="769" width="28.625" style="2" customWidth="1"/>
    <col min="770" max="771" width="3.125" style="2" customWidth="1"/>
    <col min="772" max="772" width="23.625" style="2" customWidth="1"/>
    <col min="773" max="773" width="10.375" style="2" customWidth="1"/>
    <col min="774" max="774" width="7.5" style="2" customWidth="1"/>
    <col min="775" max="775" width="23.875" style="2" customWidth="1"/>
    <col min="776" max="776" width="13.75" style="2" customWidth="1"/>
    <col min="777" max="1024" width="9" style="2"/>
    <col min="1025" max="1025" width="28.625" style="2" customWidth="1"/>
    <col min="1026" max="1027" width="3.125" style="2" customWidth="1"/>
    <col min="1028" max="1028" width="23.625" style="2" customWidth="1"/>
    <col min="1029" max="1029" width="10.375" style="2" customWidth="1"/>
    <col min="1030" max="1030" width="7.5" style="2" customWidth="1"/>
    <col min="1031" max="1031" width="23.875" style="2" customWidth="1"/>
    <col min="1032" max="1032" width="13.75" style="2" customWidth="1"/>
    <col min="1033" max="1280" width="9" style="2"/>
    <col min="1281" max="1281" width="28.625" style="2" customWidth="1"/>
    <col min="1282" max="1283" width="3.125" style="2" customWidth="1"/>
    <col min="1284" max="1284" width="23.625" style="2" customWidth="1"/>
    <col min="1285" max="1285" width="10.375" style="2" customWidth="1"/>
    <col min="1286" max="1286" width="7.5" style="2" customWidth="1"/>
    <col min="1287" max="1287" width="23.875" style="2" customWidth="1"/>
    <col min="1288" max="1288" width="13.75" style="2" customWidth="1"/>
    <col min="1289" max="1536" width="9" style="2"/>
    <col min="1537" max="1537" width="28.625" style="2" customWidth="1"/>
    <col min="1538" max="1539" width="3.125" style="2" customWidth="1"/>
    <col min="1540" max="1540" width="23.625" style="2" customWidth="1"/>
    <col min="1541" max="1541" width="10.375" style="2" customWidth="1"/>
    <col min="1542" max="1542" width="7.5" style="2" customWidth="1"/>
    <col min="1543" max="1543" width="23.875" style="2" customWidth="1"/>
    <col min="1544" max="1544" width="13.75" style="2" customWidth="1"/>
    <col min="1545" max="1792" width="9" style="2"/>
    <col min="1793" max="1793" width="28.625" style="2" customWidth="1"/>
    <col min="1794" max="1795" width="3.125" style="2" customWidth="1"/>
    <col min="1796" max="1796" width="23.625" style="2" customWidth="1"/>
    <col min="1797" max="1797" width="10.375" style="2" customWidth="1"/>
    <col min="1798" max="1798" width="7.5" style="2" customWidth="1"/>
    <col min="1799" max="1799" width="23.875" style="2" customWidth="1"/>
    <col min="1800" max="1800" width="13.75" style="2" customWidth="1"/>
    <col min="1801" max="2048" width="9" style="2"/>
    <col min="2049" max="2049" width="28.625" style="2" customWidth="1"/>
    <col min="2050" max="2051" width="3.125" style="2" customWidth="1"/>
    <col min="2052" max="2052" width="23.625" style="2" customWidth="1"/>
    <col min="2053" max="2053" width="10.375" style="2" customWidth="1"/>
    <col min="2054" max="2054" width="7.5" style="2" customWidth="1"/>
    <col min="2055" max="2055" width="23.875" style="2" customWidth="1"/>
    <col min="2056" max="2056" width="13.75" style="2" customWidth="1"/>
    <col min="2057" max="2304" width="9" style="2"/>
    <col min="2305" max="2305" width="28.625" style="2" customWidth="1"/>
    <col min="2306" max="2307" width="3.125" style="2" customWidth="1"/>
    <col min="2308" max="2308" width="23.625" style="2" customWidth="1"/>
    <col min="2309" max="2309" width="10.375" style="2" customWidth="1"/>
    <col min="2310" max="2310" width="7.5" style="2" customWidth="1"/>
    <col min="2311" max="2311" width="23.875" style="2" customWidth="1"/>
    <col min="2312" max="2312" width="13.75" style="2" customWidth="1"/>
    <col min="2313" max="2560" width="9" style="2"/>
    <col min="2561" max="2561" width="28.625" style="2" customWidth="1"/>
    <col min="2562" max="2563" width="3.125" style="2" customWidth="1"/>
    <col min="2564" max="2564" width="23.625" style="2" customWidth="1"/>
    <col min="2565" max="2565" width="10.375" style="2" customWidth="1"/>
    <col min="2566" max="2566" width="7.5" style="2" customWidth="1"/>
    <col min="2567" max="2567" width="23.875" style="2" customWidth="1"/>
    <col min="2568" max="2568" width="13.75" style="2" customWidth="1"/>
    <col min="2569" max="2816" width="9" style="2"/>
    <col min="2817" max="2817" width="28.625" style="2" customWidth="1"/>
    <col min="2818" max="2819" width="3.125" style="2" customWidth="1"/>
    <col min="2820" max="2820" width="23.625" style="2" customWidth="1"/>
    <col min="2821" max="2821" width="10.375" style="2" customWidth="1"/>
    <col min="2822" max="2822" width="7.5" style="2" customWidth="1"/>
    <col min="2823" max="2823" width="23.875" style="2" customWidth="1"/>
    <col min="2824" max="2824" width="13.75" style="2" customWidth="1"/>
    <col min="2825" max="3072" width="9" style="2"/>
    <col min="3073" max="3073" width="28.625" style="2" customWidth="1"/>
    <col min="3074" max="3075" width="3.125" style="2" customWidth="1"/>
    <col min="3076" max="3076" width="23.625" style="2" customWidth="1"/>
    <col min="3077" max="3077" width="10.375" style="2" customWidth="1"/>
    <col min="3078" max="3078" width="7.5" style="2" customWidth="1"/>
    <col min="3079" max="3079" width="23.875" style="2" customWidth="1"/>
    <col min="3080" max="3080" width="13.75" style="2" customWidth="1"/>
    <col min="3081" max="3328" width="9" style="2"/>
    <col min="3329" max="3329" width="28.625" style="2" customWidth="1"/>
    <col min="3330" max="3331" width="3.125" style="2" customWidth="1"/>
    <col min="3332" max="3332" width="23.625" style="2" customWidth="1"/>
    <col min="3333" max="3333" width="10.375" style="2" customWidth="1"/>
    <col min="3334" max="3334" width="7.5" style="2" customWidth="1"/>
    <col min="3335" max="3335" width="23.875" style="2" customWidth="1"/>
    <col min="3336" max="3336" width="13.75" style="2" customWidth="1"/>
    <col min="3337" max="3584" width="9" style="2"/>
    <col min="3585" max="3585" width="28.625" style="2" customWidth="1"/>
    <col min="3586" max="3587" width="3.125" style="2" customWidth="1"/>
    <col min="3588" max="3588" width="23.625" style="2" customWidth="1"/>
    <col min="3589" max="3589" width="10.375" style="2" customWidth="1"/>
    <col min="3590" max="3590" width="7.5" style="2" customWidth="1"/>
    <col min="3591" max="3591" width="23.875" style="2" customWidth="1"/>
    <col min="3592" max="3592" width="13.75" style="2" customWidth="1"/>
    <col min="3593" max="3840" width="9" style="2"/>
    <col min="3841" max="3841" width="28.625" style="2" customWidth="1"/>
    <col min="3842" max="3843" width="3.125" style="2" customWidth="1"/>
    <col min="3844" max="3844" width="23.625" style="2" customWidth="1"/>
    <col min="3845" max="3845" width="10.375" style="2" customWidth="1"/>
    <col min="3846" max="3846" width="7.5" style="2" customWidth="1"/>
    <col min="3847" max="3847" width="23.875" style="2" customWidth="1"/>
    <col min="3848" max="3848" width="13.75" style="2" customWidth="1"/>
    <col min="3849" max="4096" width="9" style="2"/>
    <col min="4097" max="4097" width="28.625" style="2" customWidth="1"/>
    <col min="4098" max="4099" width="3.125" style="2" customWidth="1"/>
    <col min="4100" max="4100" width="23.625" style="2" customWidth="1"/>
    <col min="4101" max="4101" width="10.375" style="2" customWidth="1"/>
    <col min="4102" max="4102" width="7.5" style="2" customWidth="1"/>
    <col min="4103" max="4103" width="23.875" style="2" customWidth="1"/>
    <col min="4104" max="4104" width="13.75" style="2" customWidth="1"/>
    <col min="4105" max="4352" width="9" style="2"/>
    <col min="4353" max="4353" width="28.625" style="2" customWidth="1"/>
    <col min="4354" max="4355" width="3.125" style="2" customWidth="1"/>
    <col min="4356" max="4356" width="23.625" style="2" customWidth="1"/>
    <col min="4357" max="4357" width="10.375" style="2" customWidth="1"/>
    <col min="4358" max="4358" width="7.5" style="2" customWidth="1"/>
    <col min="4359" max="4359" width="23.875" style="2" customWidth="1"/>
    <col min="4360" max="4360" width="13.75" style="2" customWidth="1"/>
    <col min="4361" max="4608" width="9" style="2"/>
    <col min="4609" max="4609" width="28.625" style="2" customWidth="1"/>
    <col min="4610" max="4611" width="3.125" style="2" customWidth="1"/>
    <col min="4612" max="4612" width="23.625" style="2" customWidth="1"/>
    <col min="4613" max="4613" width="10.375" style="2" customWidth="1"/>
    <col min="4614" max="4614" width="7.5" style="2" customWidth="1"/>
    <col min="4615" max="4615" width="23.875" style="2" customWidth="1"/>
    <col min="4616" max="4616" width="13.75" style="2" customWidth="1"/>
    <col min="4617" max="4864" width="9" style="2"/>
    <col min="4865" max="4865" width="28.625" style="2" customWidth="1"/>
    <col min="4866" max="4867" width="3.125" style="2" customWidth="1"/>
    <col min="4868" max="4868" width="23.625" style="2" customWidth="1"/>
    <col min="4869" max="4869" width="10.375" style="2" customWidth="1"/>
    <col min="4870" max="4870" width="7.5" style="2" customWidth="1"/>
    <col min="4871" max="4871" width="23.875" style="2" customWidth="1"/>
    <col min="4872" max="4872" width="13.75" style="2" customWidth="1"/>
    <col min="4873" max="5120" width="9" style="2"/>
    <col min="5121" max="5121" width="28.625" style="2" customWidth="1"/>
    <col min="5122" max="5123" width="3.125" style="2" customWidth="1"/>
    <col min="5124" max="5124" width="23.625" style="2" customWidth="1"/>
    <col min="5125" max="5125" width="10.375" style="2" customWidth="1"/>
    <col min="5126" max="5126" width="7.5" style="2" customWidth="1"/>
    <col min="5127" max="5127" width="23.875" style="2" customWidth="1"/>
    <col min="5128" max="5128" width="13.75" style="2" customWidth="1"/>
    <col min="5129" max="5376" width="9" style="2"/>
    <col min="5377" max="5377" width="28.625" style="2" customWidth="1"/>
    <col min="5378" max="5379" width="3.125" style="2" customWidth="1"/>
    <col min="5380" max="5380" width="23.625" style="2" customWidth="1"/>
    <col min="5381" max="5381" width="10.375" style="2" customWidth="1"/>
    <col min="5382" max="5382" width="7.5" style="2" customWidth="1"/>
    <col min="5383" max="5383" width="23.875" style="2" customWidth="1"/>
    <col min="5384" max="5384" width="13.75" style="2" customWidth="1"/>
    <col min="5385" max="5632" width="9" style="2"/>
    <col min="5633" max="5633" width="28.625" style="2" customWidth="1"/>
    <col min="5634" max="5635" width="3.125" style="2" customWidth="1"/>
    <col min="5636" max="5636" width="23.625" style="2" customWidth="1"/>
    <col min="5637" max="5637" width="10.375" style="2" customWidth="1"/>
    <col min="5638" max="5638" width="7.5" style="2" customWidth="1"/>
    <col min="5639" max="5639" width="23.875" style="2" customWidth="1"/>
    <col min="5640" max="5640" width="13.75" style="2" customWidth="1"/>
    <col min="5641" max="5888" width="9" style="2"/>
    <col min="5889" max="5889" width="28.625" style="2" customWidth="1"/>
    <col min="5890" max="5891" width="3.125" style="2" customWidth="1"/>
    <col min="5892" max="5892" width="23.625" style="2" customWidth="1"/>
    <col min="5893" max="5893" width="10.375" style="2" customWidth="1"/>
    <col min="5894" max="5894" width="7.5" style="2" customWidth="1"/>
    <col min="5895" max="5895" width="23.875" style="2" customWidth="1"/>
    <col min="5896" max="5896" width="13.75" style="2" customWidth="1"/>
    <col min="5897" max="6144" width="9" style="2"/>
    <col min="6145" max="6145" width="28.625" style="2" customWidth="1"/>
    <col min="6146" max="6147" width="3.125" style="2" customWidth="1"/>
    <col min="6148" max="6148" width="23.625" style="2" customWidth="1"/>
    <col min="6149" max="6149" width="10.375" style="2" customWidth="1"/>
    <col min="6150" max="6150" width="7.5" style="2" customWidth="1"/>
    <col min="6151" max="6151" width="23.875" style="2" customWidth="1"/>
    <col min="6152" max="6152" width="13.75" style="2" customWidth="1"/>
    <col min="6153" max="6400" width="9" style="2"/>
    <col min="6401" max="6401" width="28.625" style="2" customWidth="1"/>
    <col min="6402" max="6403" width="3.125" style="2" customWidth="1"/>
    <col min="6404" max="6404" width="23.625" style="2" customWidth="1"/>
    <col min="6405" max="6405" width="10.375" style="2" customWidth="1"/>
    <col min="6406" max="6406" width="7.5" style="2" customWidth="1"/>
    <col min="6407" max="6407" width="23.875" style="2" customWidth="1"/>
    <col min="6408" max="6408" width="13.75" style="2" customWidth="1"/>
    <col min="6409" max="6656" width="9" style="2"/>
    <col min="6657" max="6657" width="28.625" style="2" customWidth="1"/>
    <col min="6658" max="6659" width="3.125" style="2" customWidth="1"/>
    <col min="6660" max="6660" width="23.625" style="2" customWidth="1"/>
    <col min="6661" max="6661" width="10.375" style="2" customWidth="1"/>
    <col min="6662" max="6662" width="7.5" style="2" customWidth="1"/>
    <col min="6663" max="6663" width="23.875" style="2" customWidth="1"/>
    <col min="6664" max="6664" width="13.75" style="2" customWidth="1"/>
    <col min="6665" max="6912" width="9" style="2"/>
    <col min="6913" max="6913" width="28.625" style="2" customWidth="1"/>
    <col min="6914" max="6915" width="3.125" style="2" customWidth="1"/>
    <col min="6916" max="6916" width="23.625" style="2" customWidth="1"/>
    <col min="6917" max="6917" width="10.375" style="2" customWidth="1"/>
    <col min="6918" max="6918" width="7.5" style="2" customWidth="1"/>
    <col min="6919" max="6919" width="23.875" style="2" customWidth="1"/>
    <col min="6920" max="6920" width="13.75" style="2" customWidth="1"/>
    <col min="6921" max="7168" width="9" style="2"/>
    <col min="7169" max="7169" width="28.625" style="2" customWidth="1"/>
    <col min="7170" max="7171" width="3.125" style="2" customWidth="1"/>
    <col min="7172" max="7172" width="23.625" style="2" customWidth="1"/>
    <col min="7173" max="7173" width="10.375" style="2" customWidth="1"/>
    <col min="7174" max="7174" width="7.5" style="2" customWidth="1"/>
    <col min="7175" max="7175" width="23.875" style="2" customWidth="1"/>
    <col min="7176" max="7176" width="13.75" style="2" customWidth="1"/>
    <col min="7177" max="7424" width="9" style="2"/>
    <col min="7425" max="7425" width="28.625" style="2" customWidth="1"/>
    <col min="7426" max="7427" width="3.125" style="2" customWidth="1"/>
    <col min="7428" max="7428" width="23.625" style="2" customWidth="1"/>
    <col min="7429" max="7429" width="10.375" style="2" customWidth="1"/>
    <col min="7430" max="7430" width="7.5" style="2" customWidth="1"/>
    <col min="7431" max="7431" width="23.875" style="2" customWidth="1"/>
    <col min="7432" max="7432" width="13.75" style="2" customWidth="1"/>
    <col min="7433" max="7680" width="9" style="2"/>
    <col min="7681" max="7681" width="28.625" style="2" customWidth="1"/>
    <col min="7682" max="7683" width="3.125" style="2" customWidth="1"/>
    <col min="7684" max="7684" width="23.625" style="2" customWidth="1"/>
    <col min="7685" max="7685" width="10.375" style="2" customWidth="1"/>
    <col min="7686" max="7686" width="7.5" style="2" customWidth="1"/>
    <col min="7687" max="7687" width="23.875" style="2" customWidth="1"/>
    <col min="7688" max="7688" width="13.75" style="2" customWidth="1"/>
    <col min="7689" max="7936" width="9" style="2"/>
    <col min="7937" max="7937" width="28.625" style="2" customWidth="1"/>
    <col min="7938" max="7939" width="3.125" style="2" customWidth="1"/>
    <col min="7940" max="7940" width="23.625" style="2" customWidth="1"/>
    <col min="7941" max="7941" width="10.375" style="2" customWidth="1"/>
    <col min="7942" max="7942" width="7.5" style="2" customWidth="1"/>
    <col min="7943" max="7943" width="23.875" style="2" customWidth="1"/>
    <col min="7944" max="7944" width="13.75" style="2" customWidth="1"/>
    <col min="7945" max="8192" width="9" style="2"/>
    <col min="8193" max="8193" width="28.625" style="2" customWidth="1"/>
    <col min="8194" max="8195" width="3.125" style="2" customWidth="1"/>
    <col min="8196" max="8196" width="23.625" style="2" customWidth="1"/>
    <col min="8197" max="8197" width="10.375" style="2" customWidth="1"/>
    <col min="8198" max="8198" width="7.5" style="2" customWidth="1"/>
    <col min="8199" max="8199" width="23.875" style="2" customWidth="1"/>
    <col min="8200" max="8200" width="13.75" style="2" customWidth="1"/>
    <col min="8201" max="8448" width="9" style="2"/>
    <col min="8449" max="8449" width="28.625" style="2" customWidth="1"/>
    <col min="8450" max="8451" width="3.125" style="2" customWidth="1"/>
    <col min="8452" max="8452" width="23.625" style="2" customWidth="1"/>
    <col min="8453" max="8453" width="10.375" style="2" customWidth="1"/>
    <col min="8454" max="8454" width="7.5" style="2" customWidth="1"/>
    <col min="8455" max="8455" width="23.875" style="2" customWidth="1"/>
    <col min="8456" max="8456" width="13.75" style="2" customWidth="1"/>
    <col min="8457" max="8704" width="9" style="2"/>
    <col min="8705" max="8705" width="28.625" style="2" customWidth="1"/>
    <col min="8706" max="8707" width="3.125" style="2" customWidth="1"/>
    <col min="8708" max="8708" width="23.625" style="2" customWidth="1"/>
    <col min="8709" max="8709" width="10.375" style="2" customWidth="1"/>
    <col min="8710" max="8710" width="7.5" style="2" customWidth="1"/>
    <col min="8711" max="8711" width="23.875" style="2" customWidth="1"/>
    <col min="8712" max="8712" width="13.75" style="2" customWidth="1"/>
    <col min="8713" max="8960" width="9" style="2"/>
    <col min="8961" max="8961" width="28.625" style="2" customWidth="1"/>
    <col min="8962" max="8963" width="3.125" style="2" customWidth="1"/>
    <col min="8964" max="8964" width="23.625" style="2" customWidth="1"/>
    <col min="8965" max="8965" width="10.375" style="2" customWidth="1"/>
    <col min="8966" max="8966" width="7.5" style="2" customWidth="1"/>
    <col min="8967" max="8967" width="23.875" style="2" customWidth="1"/>
    <col min="8968" max="8968" width="13.75" style="2" customWidth="1"/>
    <col min="8969" max="9216" width="9" style="2"/>
    <col min="9217" max="9217" width="28.625" style="2" customWidth="1"/>
    <col min="9218" max="9219" width="3.125" style="2" customWidth="1"/>
    <col min="9220" max="9220" width="23.625" style="2" customWidth="1"/>
    <col min="9221" max="9221" width="10.375" style="2" customWidth="1"/>
    <col min="9222" max="9222" width="7.5" style="2" customWidth="1"/>
    <col min="9223" max="9223" width="23.875" style="2" customWidth="1"/>
    <col min="9224" max="9224" width="13.75" style="2" customWidth="1"/>
    <col min="9225" max="9472" width="9" style="2"/>
    <col min="9473" max="9473" width="28.625" style="2" customWidth="1"/>
    <col min="9474" max="9475" width="3.125" style="2" customWidth="1"/>
    <col min="9476" max="9476" width="23.625" style="2" customWidth="1"/>
    <col min="9477" max="9477" width="10.375" style="2" customWidth="1"/>
    <col min="9478" max="9478" width="7.5" style="2" customWidth="1"/>
    <col min="9479" max="9479" width="23.875" style="2" customWidth="1"/>
    <col min="9480" max="9480" width="13.75" style="2" customWidth="1"/>
    <col min="9481" max="9728" width="9" style="2"/>
    <col min="9729" max="9729" width="28.625" style="2" customWidth="1"/>
    <col min="9730" max="9731" width="3.125" style="2" customWidth="1"/>
    <col min="9732" max="9732" width="23.625" style="2" customWidth="1"/>
    <col min="9733" max="9733" width="10.375" style="2" customWidth="1"/>
    <col min="9734" max="9734" width="7.5" style="2" customWidth="1"/>
    <col min="9735" max="9735" width="23.875" style="2" customWidth="1"/>
    <col min="9736" max="9736" width="13.75" style="2" customWidth="1"/>
    <col min="9737" max="9984" width="9" style="2"/>
    <col min="9985" max="9985" width="28.625" style="2" customWidth="1"/>
    <col min="9986" max="9987" width="3.125" style="2" customWidth="1"/>
    <col min="9988" max="9988" width="23.625" style="2" customWidth="1"/>
    <col min="9989" max="9989" width="10.375" style="2" customWidth="1"/>
    <col min="9990" max="9990" width="7.5" style="2" customWidth="1"/>
    <col min="9991" max="9991" width="23.875" style="2" customWidth="1"/>
    <col min="9992" max="9992" width="13.75" style="2" customWidth="1"/>
    <col min="9993" max="10240" width="9" style="2"/>
    <col min="10241" max="10241" width="28.625" style="2" customWidth="1"/>
    <col min="10242" max="10243" width="3.125" style="2" customWidth="1"/>
    <col min="10244" max="10244" width="23.625" style="2" customWidth="1"/>
    <col min="10245" max="10245" width="10.375" style="2" customWidth="1"/>
    <col min="10246" max="10246" width="7.5" style="2" customWidth="1"/>
    <col min="10247" max="10247" width="23.875" style="2" customWidth="1"/>
    <col min="10248" max="10248" width="13.75" style="2" customWidth="1"/>
    <col min="10249" max="10496" width="9" style="2"/>
    <col min="10497" max="10497" width="28.625" style="2" customWidth="1"/>
    <col min="10498" max="10499" width="3.125" style="2" customWidth="1"/>
    <col min="10500" max="10500" width="23.625" style="2" customWidth="1"/>
    <col min="10501" max="10501" width="10.375" style="2" customWidth="1"/>
    <col min="10502" max="10502" width="7.5" style="2" customWidth="1"/>
    <col min="10503" max="10503" width="23.875" style="2" customWidth="1"/>
    <col min="10504" max="10504" width="13.75" style="2" customWidth="1"/>
    <col min="10505" max="10752" width="9" style="2"/>
    <col min="10753" max="10753" width="28.625" style="2" customWidth="1"/>
    <col min="10754" max="10755" width="3.125" style="2" customWidth="1"/>
    <col min="10756" max="10756" width="23.625" style="2" customWidth="1"/>
    <col min="10757" max="10757" width="10.375" style="2" customWidth="1"/>
    <col min="10758" max="10758" width="7.5" style="2" customWidth="1"/>
    <col min="10759" max="10759" width="23.875" style="2" customWidth="1"/>
    <col min="10760" max="10760" width="13.75" style="2" customWidth="1"/>
    <col min="10761" max="11008" width="9" style="2"/>
    <col min="11009" max="11009" width="28.625" style="2" customWidth="1"/>
    <col min="11010" max="11011" width="3.125" style="2" customWidth="1"/>
    <col min="11012" max="11012" width="23.625" style="2" customWidth="1"/>
    <col min="11013" max="11013" width="10.375" style="2" customWidth="1"/>
    <col min="11014" max="11014" width="7.5" style="2" customWidth="1"/>
    <col min="11015" max="11015" width="23.875" style="2" customWidth="1"/>
    <col min="11016" max="11016" width="13.75" style="2" customWidth="1"/>
    <col min="11017" max="11264" width="9" style="2"/>
    <col min="11265" max="11265" width="28.625" style="2" customWidth="1"/>
    <col min="11266" max="11267" width="3.125" style="2" customWidth="1"/>
    <col min="11268" max="11268" width="23.625" style="2" customWidth="1"/>
    <col min="11269" max="11269" width="10.375" style="2" customWidth="1"/>
    <col min="11270" max="11270" width="7.5" style="2" customWidth="1"/>
    <col min="11271" max="11271" width="23.875" style="2" customWidth="1"/>
    <col min="11272" max="11272" width="13.75" style="2" customWidth="1"/>
    <col min="11273" max="11520" width="9" style="2"/>
    <col min="11521" max="11521" width="28.625" style="2" customWidth="1"/>
    <col min="11522" max="11523" width="3.125" style="2" customWidth="1"/>
    <col min="11524" max="11524" width="23.625" style="2" customWidth="1"/>
    <col min="11525" max="11525" width="10.375" style="2" customWidth="1"/>
    <col min="11526" max="11526" width="7.5" style="2" customWidth="1"/>
    <col min="11527" max="11527" width="23.875" style="2" customWidth="1"/>
    <col min="11528" max="11528" width="13.75" style="2" customWidth="1"/>
    <col min="11529" max="11776" width="9" style="2"/>
    <col min="11777" max="11777" width="28.625" style="2" customWidth="1"/>
    <col min="11778" max="11779" width="3.125" style="2" customWidth="1"/>
    <col min="11780" max="11780" width="23.625" style="2" customWidth="1"/>
    <col min="11781" max="11781" width="10.375" style="2" customWidth="1"/>
    <col min="11782" max="11782" width="7.5" style="2" customWidth="1"/>
    <col min="11783" max="11783" width="23.875" style="2" customWidth="1"/>
    <col min="11784" max="11784" width="13.75" style="2" customWidth="1"/>
    <col min="11785" max="12032" width="9" style="2"/>
    <col min="12033" max="12033" width="28.625" style="2" customWidth="1"/>
    <col min="12034" max="12035" width="3.125" style="2" customWidth="1"/>
    <col min="12036" max="12036" width="23.625" style="2" customWidth="1"/>
    <col min="12037" max="12037" width="10.375" style="2" customWidth="1"/>
    <col min="12038" max="12038" width="7.5" style="2" customWidth="1"/>
    <col min="12039" max="12039" width="23.875" style="2" customWidth="1"/>
    <col min="12040" max="12040" width="13.75" style="2" customWidth="1"/>
    <col min="12041" max="12288" width="9" style="2"/>
    <col min="12289" max="12289" width="28.625" style="2" customWidth="1"/>
    <col min="12290" max="12291" width="3.125" style="2" customWidth="1"/>
    <col min="12292" max="12292" width="23.625" style="2" customWidth="1"/>
    <col min="12293" max="12293" width="10.375" style="2" customWidth="1"/>
    <col min="12294" max="12294" width="7.5" style="2" customWidth="1"/>
    <col min="12295" max="12295" width="23.875" style="2" customWidth="1"/>
    <col min="12296" max="12296" width="13.75" style="2" customWidth="1"/>
    <col min="12297" max="12544" width="9" style="2"/>
    <col min="12545" max="12545" width="28.625" style="2" customWidth="1"/>
    <col min="12546" max="12547" width="3.125" style="2" customWidth="1"/>
    <col min="12548" max="12548" width="23.625" style="2" customWidth="1"/>
    <col min="12549" max="12549" width="10.375" style="2" customWidth="1"/>
    <col min="12550" max="12550" width="7.5" style="2" customWidth="1"/>
    <col min="12551" max="12551" width="23.875" style="2" customWidth="1"/>
    <col min="12552" max="12552" width="13.75" style="2" customWidth="1"/>
    <col min="12553" max="12800" width="9" style="2"/>
    <col min="12801" max="12801" width="28.625" style="2" customWidth="1"/>
    <col min="12802" max="12803" width="3.125" style="2" customWidth="1"/>
    <col min="12804" max="12804" width="23.625" style="2" customWidth="1"/>
    <col min="12805" max="12805" width="10.375" style="2" customWidth="1"/>
    <col min="12806" max="12806" width="7.5" style="2" customWidth="1"/>
    <col min="12807" max="12807" width="23.875" style="2" customWidth="1"/>
    <col min="12808" max="12808" width="13.75" style="2" customWidth="1"/>
    <col min="12809" max="13056" width="9" style="2"/>
    <col min="13057" max="13057" width="28.625" style="2" customWidth="1"/>
    <col min="13058" max="13059" width="3.125" style="2" customWidth="1"/>
    <col min="13060" max="13060" width="23.625" style="2" customWidth="1"/>
    <col min="13061" max="13061" width="10.375" style="2" customWidth="1"/>
    <col min="13062" max="13062" width="7.5" style="2" customWidth="1"/>
    <col min="13063" max="13063" width="23.875" style="2" customWidth="1"/>
    <col min="13064" max="13064" width="13.75" style="2" customWidth="1"/>
    <col min="13065" max="13312" width="9" style="2"/>
    <col min="13313" max="13313" width="28.625" style="2" customWidth="1"/>
    <col min="13314" max="13315" width="3.125" style="2" customWidth="1"/>
    <col min="13316" max="13316" width="23.625" style="2" customWidth="1"/>
    <col min="13317" max="13317" width="10.375" style="2" customWidth="1"/>
    <col min="13318" max="13318" width="7.5" style="2" customWidth="1"/>
    <col min="13319" max="13319" width="23.875" style="2" customWidth="1"/>
    <col min="13320" max="13320" width="13.75" style="2" customWidth="1"/>
    <col min="13321" max="13568" width="9" style="2"/>
    <col min="13569" max="13569" width="28.625" style="2" customWidth="1"/>
    <col min="13570" max="13571" width="3.125" style="2" customWidth="1"/>
    <col min="13572" max="13572" width="23.625" style="2" customWidth="1"/>
    <col min="13573" max="13573" width="10.375" style="2" customWidth="1"/>
    <col min="13574" max="13574" width="7.5" style="2" customWidth="1"/>
    <col min="13575" max="13575" width="23.875" style="2" customWidth="1"/>
    <col min="13576" max="13576" width="13.75" style="2" customWidth="1"/>
    <col min="13577" max="13824" width="9" style="2"/>
    <col min="13825" max="13825" width="28.625" style="2" customWidth="1"/>
    <col min="13826" max="13827" width="3.125" style="2" customWidth="1"/>
    <col min="13828" max="13828" width="23.625" style="2" customWidth="1"/>
    <col min="13829" max="13829" width="10.375" style="2" customWidth="1"/>
    <col min="13830" max="13830" width="7.5" style="2" customWidth="1"/>
    <col min="13831" max="13831" width="23.875" style="2" customWidth="1"/>
    <col min="13832" max="13832" width="13.75" style="2" customWidth="1"/>
    <col min="13833" max="14080" width="9" style="2"/>
    <col min="14081" max="14081" width="28.625" style="2" customWidth="1"/>
    <col min="14082" max="14083" width="3.125" style="2" customWidth="1"/>
    <col min="14084" max="14084" width="23.625" style="2" customWidth="1"/>
    <col min="14085" max="14085" width="10.375" style="2" customWidth="1"/>
    <col min="14086" max="14086" width="7.5" style="2" customWidth="1"/>
    <col min="14087" max="14087" width="23.875" style="2" customWidth="1"/>
    <col min="14088" max="14088" width="13.75" style="2" customWidth="1"/>
    <col min="14089" max="14336" width="9" style="2"/>
    <col min="14337" max="14337" width="28.625" style="2" customWidth="1"/>
    <col min="14338" max="14339" width="3.125" style="2" customWidth="1"/>
    <col min="14340" max="14340" width="23.625" style="2" customWidth="1"/>
    <col min="14341" max="14341" width="10.375" style="2" customWidth="1"/>
    <col min="14342" max="14342" width="7.5" style="2" customWidth="1"/>
    <col min="14343" max="14343" width="23.875" style="2" customWidth="1"/>
    <col min="14344" max="14344" width="13.75" style="2" customWidth="1"/>
    <col min="14345" max="14592" width="9" style="2"/>
    <col min="14593" max="14593" width="28.625" style="2" customWidth="1"/>
    <col min="14594" max="14595" width="3.125" style="2" customWidth="1"/>
    <col min="14596" max="14596" width="23.625" style="2" customWidth="1"/>
    <col min="14597" max="14597" width="10.375" style="2" customWidth="1"/>
    <col min="14598" max="14598" width="7.5" style="2" customWidth="1"/>
    <col min="14599" max="14599" width="23.875" style="2" customWidth="1"/>
    <col min="14600" max="14600" width="13.75" style="2" customWidth="1"/>
    <col min="14601" max="14848" width="9" style="2"/>
    <col min="14849" max="14849" width="28.625" style="2" customWidth="1"/>
    <col min="14850" max="14851" width="3.125" style="2" customWidth="1"/>
    <col min="14852" max="14852" width="23.625" style="2" customWidth="1"/>
    <col min="14853" max="14853" width="10.375" style="2" customWidth="1"/>
    <col min="14854" max="14854" width="7.5" style="2" customWidth="1"/>
    <col min="14855" max="14855" width="23.875" style="2" customWidth="1"/>
    <col min="14856" max="14856" width="13.75" style="2" customWidth="1"/>
    <col min="14857" max="15104" width="9" style="2"/>
    <col min="15105" max="15105" width="28.625" style="2" customWidth="1"/>
    <col min="15106" max="15107" width="3.125" style="2" customWidth="1"/>
    <col min="15108" max="15108" width="23.625" style="2" customWidth="1"/>
    <col min="15109" max="15109" width="10.375" style="2" customWidth="1"/>
    <col min="15110" max="15110" width="7.5" style="2" customWidth="1"/>
    <col min="15111" max="15111" width="23.875" style="2" customWidth="1"/>
    <col min="15112" max="15112" width="13.75" style="2" customWidth="1"/>
    <col min="15113" max="15360" width="9" style="2"/>
    <col min="15361" max="15361" width="28.625" style="2" customWidth="1"/>
    <col min="15362" max="15363" width="3.125" style="2" customWidth="1"/>
    <col min="15364" max="15364" width="23.625" style="2" customWidth="1"/>
    <col min="15365" max="15365" width="10.375" style="2" customWidth="1"/>
    <col min="15366" max="15366" width="7.5" style="2" customWidth="1"/>
    <col min="15367" max="15367" width="23.875" style="2" customWidth="1"/>
    <col min="15368" max="15368" width="13.75" style="2" customWidth="1"/>
    <col min="15369" max="15616" width="9" style="2"/>
    <col min="15617" max="15617" width="28.625" style="2" customWidth="1"/>
    <col min="15618" max="15619" width="3.125" style="2" customWidth="1"/>
    <col min="15620" max="15620" width="23.625" style="2" customWidth="1"/>
    <col min="15621" max="15621" width="10.375" style="2" customWidth="1"/>
    <col min="15622" max="15622" width="7.5" style="2" customWidth="1"/>
    <col min="15623" max="15623" width="23.875" style="2" customWidth="1"/>
    <col min="15624" max="15624" width="13.75" style="2" customWidth="1"/>
    <col min="15625" max="15872" width="9" style="2"/>
    <col min="15873" max="15873" width="28.625" style="2" customWidth="1"/>
    <col min="15874" max="15875" width="3.125" style="2" customWidth="1"/>
    <col min="15876" max="15876" width="23.625" style="2" customWidth="1"/>
    <col min="15877" max="15877" width="10.375" style="2" customWidth="1"/>
    <col min="15878" max="15878" width="7.5" style="2" customWidth="1"/>
    <col min="15879" max="15879" width="23.875" style="2" customWidth="1"/>
    <col min="15880" max="15880" width="13.75" style="2" customWidth="1"/>
    <col min="15881" max="16128" width="9" style="2"/>
    <col min="16129" max="16129" width="28.625" style="2" customWidth="1"/>
    <col min="16130" max="16131" width="3.125" style="2" customWidth="1"/>
    <col min="16132" max="16132" width="23.625" style="2" customWidth="1"/>
    <col min="16133" max="16133" width="10.375" style="2" customWidth="1"/>
    <col min="16134" max="16134" width="7.5" style="2" customWidth="1"/>
    <col min="16135" max="16135" width="23.875" style="2" customWidth="1"/>
    <col min="16136" max="16136" width="13.75" style="2" customWidth="1"/>
    <col min="16137" max="16384" width="9" style="2"/>
  </cols>
  <sheetData>
    <row r="1" spans="1:8" ht="17.25">
      <c r="A1" s="369" t="s">
        <v>593</v>
      </c>
    </row>
    <row r="2" spans="1:8" ht="27.75" customHeight="1">
      <c r="A2" s="1"/>
      <c r="G2" s="1412" t="s">
        <v>485</v>
      </c>
      <c r="H2" s="1413"/>
    </row>
    <row r="3" spans="1:8" ht="15" customHeight="1">
      <c r="A3" s="1"/>
      <c r="G3" s="121"/>
      <c r="H3" s="121"/>
    </row>
    <row r="4" spans="1:8" ht="81" customHeight="1">
      <c r="A4" s="1414" t="s">
        <v>233</v>
      </c>
      <c r="B4" s="1415"/>
      <c r="C4" s="1415"/>
      <c r="D4" s="1415"/>
      <c r="E4" s="1415"/>
      <c r="F4" s="1415"/>
      <c r="G4" s="1415"/>
      <c r="H4" s="1415"/>
    </row>
    <row r="5" spans="1:8" ht="12" customHeight="1">
      <c r="A5" s="122"/>
      <c r="B5" s="122"/>
      <c r="C5" s="122"/>
      <c r="D5" s="122"/>
      <c r="E5" s="122"/>
      <c r="F5" s="122"/>
      <c r="G5" s="122"/>
      <c r="H5" s="122"/>
    </row>
    <row r="6" spans="1:8" ht="36" customHeight="1">
      <c r="A6" s="123" t="s">
        <v>76</v>
      </c>
      <c r="B6" s="1416"/>
      <c r="C6" s="1417"/>
      <c r="D6" s="1417"/>
      <c r="E6" s="1417"/>
      <c r="F6" s="1417"/>
      <c r="G6" s="1417"/>
      <c r="H6" s="1418"/>
    </row>
    <row r="7" spans="1:8" ht="46.5" customHeight="1">
      <c r="A7" s="3" t="s">
        <v>77</v>
      </c>
      <c r="B7" s="1419" t="s">
        <v>78</v>
      </c>
      <c r="C7" s="1420"/>
      <c r="D7" s="1420"/>
      <c r="E7" s="1420"/>
      <c r="F7" s="1420"/>
      <c r="G7" s="1420"/>
      <c r="H7" s="1421"/>
    </row>
    <row r="8" spans="1:8" ht="84" customHeight="1">
      <c r="A8" s="4" t="s">
        <v>79</v>
      </c>
      <c r="B8" s="1422" t="s">
        <v>234</v>
      </c>
      <c r="C8" s="1423"/>
      <c r="D8" s="1423"/>
      <c r="E8" s="1423"/>
      <c r="F8" s="1423"/>
      <c r="G8" s="1423"/>
      <c r="H8" s="1424"/>
    </row>
    <row r="9" spans="1:8" s="7" customFormat="1" ht="23.25" customHeight="1">
      <c r="A9" s="5"/>
      <c r="B9" s="6"/>
      <c r="C9" s="6"/>
      <c r="D9" s="6"/>
      <c r="E9" s="6"/>
      <c r="F9" s="6"/>
      <c r="G9" s="6"/>
    </row>
    <row r="10" spans="1:8" s="7" customFormat="1">
      <c r="A10" s="1425" t="s">
        <v>80</v>
      </c>
      <c r="B10" s="8"/>
      <c r="C10" s="9"/>
      <c r="D10" s="9"/>
      <c r="E10" s="9"/>
      <c r="F10" s="9"/>
      <c r="G10" s="9"/>
      <c r="H10" s="1428" t="s">
        <v>81</v>
      </c>
    </row>
    <row r="11" spans="1:8">
      <c r="A11" s="1426"/>
      <c r="B11" s="10"/>
      <c r="C11" s="7"/>
      <c r="D11" s="7"/>
      <c r="E11" s="7"/>
      <c r="F11" s="7"/>
      <c r="G11" s="7"/>
      <c r="H11" s="1429"/>
    </row>
    <row r="12" spans="1:8" ht="52.5" customHeight="1">
      <c r="A12" s="1426"/>
      <c r="B12" s="10"/>
      <c r="C12" s="11" t="s">
        <v>235</v>
      </c>
      <c r="D12" s="12" t="s">
        <v>82</v>
      </c>
      <c r="E12" s="13" t="s">
        <v>60</v>
      </c>
      <c r="F12" s="14"/>
      <c r="G12" s="7"/>
      <c r="H12" s="1429"/>
    </row>
    <row r="13" spans="1:8" ht="52.5" customHeight="1">
      <c r="A13" s="1426"/>
      <c r="B13" s="10"/>
      <c r="C13" s="11" t="s">
        <v>236</v>
      </c>
      <c r="D13" s="12" t="s">
        <v>83</v>
      </c>
      <c r="E13" s="13" t="s">
        <v>60</v>
      </c>
      <c r="F13" s="14"/>
      <c r="G13" s="15" t="s">
        <v>237</v>
      </c>
      <c r="H13" s="1429"/>
    </row>
    <row r="14" spans="1:8" ht="13.5" customHeight="1">
      <c r="A14" s="1426"/>
      <c r="B14" s="10"/>
      <c r="C14" s="7"/>
      <c r="D14" s="7"/>
      <c r="E14" s="7"/>
      <c r="F14" s="7"/>
      <c r="G14" s="7"/>
      <c r="H14" s="1429"/>
    </row>
    <row r="15" spans="1:8" ht="13.5" customHeight="1">
      <c r="A15" s="1427"/>
      <c r="B15" s="16"/>
      <c r="C15" s="6"/>
      <c r="D15" s="6"/>
      <c r="E15" s="6"/>
      <c r="F15" s="6"/>
      <c r="G15" s="6"/>
      <c r="H15" s="1430"/>
    </row>
    <row r="16" spans="1:8" s="7" customFormat="1">
      <c r="A16" s="1431" t="s">
        <v>84</v>
      </c>
      <c r="B16" s="8"/>
      <c r="C16" s="9"/>
      <c r="D16" s="9"/>
      <c r="E16" s="9"/>
      <c r="F16" s="9"/>
      <c r="G16" s="17"/>
      <c r="H16" s="1434" t="s">
        <v>81</v>
      </c>
    </row>
    <row r="17" spans="1:8">
      <c r="A17" s="1432"/>
      <c r="B17" s="10"/>
      <c r="C17" s="7"/>
      <c r="D17" s="7"/>
      <c r="E17" s="7"/>
      <c r="F17" s="7"/>
      <c r="G17" s="18"/>
      <c r="H17" s="1435"/>
    </row>
    <row r="18" spans="1:8" ht="53.1" customHeight="1">
      <c r="A18" s="1432"/>
      <c r="B18" s="10"/>
      <c r="C18" s="11" t="s">
        <v>238</v>
      </c>
      <c r="D18" s="12" t="s">
        <v>85</v>
      </c>
      <c r="E18" s="13" t="s">
        <v>60</v>
      </c>
      <c r="F18" s="14"/>
      <c r="G18" s="18"/>
      <c r="H18" s="1435"/>
    </row>
    <row r="19" spans="1:8" ht="53.1" customHeight="1">
      <c r="A19" s="1432"/>
      <c r="B19" s="10"/>
      <c r="C19" s="11" t="s">
        <v>236</v>
      </c>
      <c r="D19" s="12" t="s">
        <v>86</v>
      </c>
      <c r="E19" s="13" t="s">
        <v>60</v>
      </c>
      <c r="F19" s="14"/>
      <c r="G19" s="19" t="s">
        <v>87</v>
      </c>
      <c r="H19" s="1435"/>
    </row>
    <row r="20" spans="1:8">
      <c r="A20" s="1432"/>
      <c r="B20" s="10"/>
      <c r="C20" s="7"/>
      <c r="D20" s="7"/>
      <c r="E20" s="7"/>
      <c r="F20" s="7"/>
      <c r="G20" s="18"/>
      <c r="H20" s="1435"/>
    </row>
    <row r="21" spans="1:8">
      <c r="A21" s="1433"/>
      <c r="B21" s="16"/>
      <c r="C21" s="6"/>
      <c r="D21" s="6"/>
      <c r="E21" s="6"/>
      <c r="F21" s="6"/>
      <c r="G21" s="130"/>
      <c r="H21" s="1435"/>
    </row>
    <row r="22" spans="1:8" s="7" customFormat="1">
      <c r="A22" s="1432" t="s">
        <v>88</v>
      </c>
      <c r="B22" s="10"/>
      <c r="H22" s="1435"/>
    </row>
    <row r="23" spans="1:8">
      <c r="A23" s="1432"/>
      <c r="B23" s="10"/>
      <c r="C23" s="7"/>
      <c r="D23" s="7"/>
      <c r="E23" s="7"/>
      <c r="F23" s="7"/>
      <c r="G23" s="7"/>
      <c r="H23" s="1435"/>
    </row>
    <row r="24" spans="1:8" ht="52.5" customHeight="1">
      <c r="A24" s="1432"/>
      <c r="B24" s="10"/>
      <c r="C24" s="11" t="s">
        <v>238</v>
      </c>
      <c r="D24" s="12" t="s">
        <v>82</v>
      </c>
      <c r="E24" s="13" t="s">
        <v>60</v>
      </c>
      <c r="F24" s="14"/>
      <c r="G24" s="7"/>
      <c r="H24" s="1435"/>
    </row>
    <row r="25" spans="1:8" ht="52.5" customHeight="1">
      <c r="A25" s="1432"/>
      <c r="B25" s="10"/>
      <c r="C25" s="11" t="s">
        <v>236</v>
      </c>
      <c r="D25" s="12" t="s">
        <v>89</v>
      </c>
      <c r="E25" s="13" t="s">
        <v>60</v>
      </c>
      <c r="F25" s="14"/>
      <c r="G25" s="15" t="s">
        <v>90</v>
      </c>
      <c r="H25" s="1435"/>
    </row>
    <row r="26" spans="1:8">
      <c r="A26" s="1432"/>
      <c r="B26" s="10"/>
      <c r="C26" s="7"/>
      <c r="D26" s="7"/>
      <c r="E26" s="7"/>
      <c r="F26" s="7"/>
      <c r="G26" s="7"/>
      <c r="H26" s="1435"/>
    </row>
    <row r="27" spans="1:8">
      <c r="A27" s="1433"/>
      <c r="B27" s="16"/>
      <c r="C27" s="6"/>
      <c r="D27" s="6"/>
      <c r="E27" s="6"/>
      <c r="F27" s="6"/>
      <c r="G27" s="6"/>
      <c r="H27" s="1436"/>
    </row>
    <row r="29" spans="1:8" ht="17.25" customHeight="1">
      <c r="A29" s="1408" t="s">
        <v>91</v>
      </c>
      <c r="B29" s="1408"/>
      <c r="C29" s="1408"/>
      <c r="D29" s="1408"/>
      <c r="E29" s="1408"/>
      <c r="F29" s="1408"/>
      <c r="G29" s="1408"/>
      <c r="H29" s="1408"/>
    </row>
    <row r="30" spans="1:8" ht="17.25" customHeight="1">
      <c r="A30" s="1408" t="s">
        <v>92</v>
      </c>
      <c r="B30" s="1408"/>
      <c r="C30" s="1408"/>
      <c r="D30" s="1408"/>
      <c r="E30" s="1408"/>
      <c r="F30" s="1408"/>
      <c r="G30" s="1408"/>
      <c r="H30" s="1408"/>
    </row>
    <row r="31" spans="1:8" ht="17.25" customHeight="1">
      <c r="A31" s="1408" t="s">
        <v>239</v>
      </c>
      <c r="B31" s="1408"/>
      <c r="C31" s="1408"/>
      <c r="D31" s="1408"/>
      <c r="E31" s="1408"/>
      <c r="F31" s="1408"/>
      <c r="G31" s="1408"/>
      <c r="H31" s="1408"/>
    </row>
    <row r="32" spans="1:8" ht="17.25" customHeight="1">
      <c r="A32" s="1408" t="s">
        <v>240</v>
      </c>
      <c r="B32" s="1408"/>
      <c r="C32" s="1408"/>
      <c r="D32" s="1408"/>
      <c r="E32" s="1408"/>
      <c r="F32" s="1408"/>
      <c r="G32" s="1408"/>
      <c r="H32" s="1408"/>
    </row>
    <row r="33" spans="1:8" ht="17.25" customHeight="1">
      <c r="A33" s="1408" t="s">
        <v>93</v>
      </c>
      <c r="B33" s="1408"/>
      <c r="C33" s="1408"/>
      <c r="D33" s="1408"/>
      <c r="E33" s="1408"/>
      <c r="F33" s="1408"/>
      <c r="G33" s="1408"/>
      <c r="H33" s="1408"/>
    </row>
    <row r="34" spans="1:8" ht="17.25" customHeight="1">
      <c r="A34" s="1408" t="s">
        <v>241</v>
      </c>
      <c r="B34" s="1408"/>
      <c r="C34" s="1408"/>
      <c r="D34" s="1408"/>
      <c r="E34" s="1408"/>
      <c r="F34" s="1408"/>
      <c r="G34" s="1408"/>
      <c r="H34" s="1408"/>
    </row>
    <row r="35" spans="1:8" ht="17.25" customHeight="1">
      <c r="A35" s="1407" t="s">
        <v>242</v>
      </c>
      <c r="B35" s="1407"/>
      <c r="C35" s="1407"/>
      <c r="D35" s="1407"/>
      <c r="E35" s="1407"/>
      <c r="F35" s="1407"/>
      <c r="G35" s="1407"/>
      <c r="H35" s="1407"/>
    </row>
    <row r="36" spans="1:8" ht="17.25" customHeight="1">
      <c r="A36" s="1407" t="s">
        <v>243</v>
      </c>
      <c r="B36" s="1407"/>
      <c r="C36" s="1407"/>
      <c r="D36" s="1407"/>
      <c r="E36" s="1407"/>
      <c r="F36" s="1407"/>
      <c r="G36" s="1407"/>
      <c r="H36" s="1407"/>
    </row>
    <row r="37" spans="1:8" ht="17.25" customHeight="1">
      <c r="A37" s="1408" t="s">
        <v>244</v>
      </c>
      <c r="B37" s="1408"/>
      <c r="C37" s="1408"/>
      <c r="D37" s="1408"/>
      <c r="E37" s="1408"/>
      <c r="F37" s="1408"/>
      <c r="G37" s="1408"/>
      <c r="H37" s="1408"/>
    </row>
    <row r="38" spans="1:8" ht="17.25" customHeight="1">
      <c r="A38" s="1408" t="s">
        <v>94</v>
      </c>
      <c r="B38" s="1408"/>
      <c r="C38" s="1408"/>
      <c r="D38" s="1408"/>
      <c r="E38" s="1408"/>
      <c r="F38" s="1408"/>
      <c r="G38" s="1408"/>
      <c r="H38" s="1408"/>
    </row>
    <row r="39" spans="1:8" ht="17.25" customHeight="1">
      <c r="A39" s="1408" t="s">
        <v>95</v>
      </c>
      <c r="B39" s="1408"/>
      <c r="C39" s="1408"/>
      <c r="D39" s="1408"/>
      <c r="E39" s="1408"/>
      <c r="F39" s="1408"/>
      <c r="G39" s="1408"/>
      <c r="H39" s="1408"/>
    </row>
    <row r="40" spans="1:8" ht="17.25" customHeight="1">
      <c r="A40" s="131" t="s">
        <v>245</v>
      </c>
      <c r="B40" s="120"/>
      <c r="C40" s="120"/>
      <c r="D40" s="120"/>
      <c r="E40" s="120"/>
      <c r="F40" s="120"/>
      <c r="G40" s="120"/>
      <c r="H40" s="120"/>
    </row>
    <row r="41" spans="1:8" ht="17.25" customHeight="1">
      <c r="A41" s="1411" t="s">
        <v>223</v>
      </c>
      <c r="B41" s="1411"/>
      <c r="C41" s="1411"/>
      <c r="D41" s="1411"/>
      <c r="E41" s="1411"/>
      <c r="F41" s="1411"/>
      <c r="G41" s="1411"/>
      <c r="H41" s="1411"/>
    </row>
    <row r="42" spans="1:8" ht="17.25" customHeight="1">
      <c r="A42" s="1409" t="s">
        <v>246</v>
      </c>
      <c r="B42" s="1410"/>
      <c r="C42" s="1410"/>
      <c r="D42" s="1410"/>
      <c r="E42" s="1410"/>
      <c r="F42" s="1410"/>
      <c r="G42" s="1410"/>
      <c r="H42" s="1410"/>
    </row>
    <row r="43" spans="1:8" ht="17.25" customHeight="1">
      <c r="A43" s="1407" t="s">
        <v>247</v>
      </c>
      <c r="B43" s="1407"/>
      <c r="C43" s="1407"/>
      <c r="D43" s="1407"/>
      <c r="E43" s="1407"/>
      <c r="F43" s="1407"/>
      <c r="G43" s="1407"/>
      <c r="H43" s="1407"/>
    </row>
    <row r="44" spans="1:8" ht="17.25" customHeight="1">
      <c r="A44" s="124" t="s">
        <v>248</v>
      </c>
      <c r="B44" s="124"/>
      <c r="C44" s="124"/>
      <c r="D44" s="124"/>
      <c r="E44" s="124"/>
      <c r="F44" s="124"/>
      <c r="G44" s="124"/>
      <c r="H44" s="124"/>
    </row>
    <row r="45" spans="1:8" ht="17.25" customHeight="1">
      <c r="A45" s="124" t="s">
        <v>249</v>
      </c>
      <c r="B45" s="124"/>
      <c r="C45" s="124"/>
      <c r="D45" s="124"/>
      <c r="E45" s="124"/>
      <c r="F45" s="124"/>
      <c r="G45" s="124"/>
      <c r="H45" s="124"/>
    </row>
    <row r="46" spans="1:8" ht="17.25" customHeight="1">
      <c r="A46" s="124" t="s">
        <v>250</v>
      </c>
      <c r="B46" s="124"/>
      <c r="C46" s="124"/>
      <c r="D46" s="124"/>
      <c r="E46" s="124"/>
      <c r="F46" s="124"/>
      <c r="G46" s="124"/>
      <c r="H46" s="124"/>
    </row>
    <row r="47" spans="1:8" ht="17.25" customHeight="1">
      <c r="A47" s="1409" t="s">
        <v>251</v>
      </c>
      <c r="B47" s="1410"/>
      <c r="C47" s="1410"/>
      <c r="D47" s="1410"/>
      <c r="E47" s="1410"/>
      <c r="F47" s="1410"/>
      <c r="G47" s="1410"/>
      <c r="H47" s="1410"/>
    </row>
    <row r="48" spans="1:8" ht="17.25" customHeight="1">
      <c r="A48" s="1407" t="s">
        <v>252</v>
      </c>
      <c r="B48" s="1407"/>
      <c r="C48" s="1407"/>
      <c r="D48" s="1407"/>
      <c r="E48" s="1407"/>
      <c r="F48" s="1407"/>
      <c r="G48" s="1407"/>
      <c r="H48" s="1407"/>
    </row>
    <row r="49" spans="1:8" ht="17.25" customHeight="1">
      <c r="A49" s="1408" t="s">
        <v>253</v>
      </c>
      <c r="B49" s="1408"/>
      <c r="C49" s="1408"/>
      <c r="D49" s="1408"/>
      <c r="E49" s="1408"/>
      <c r="F49" s="1408"/>
      <c r="G49" s="1408"/>
      <c r="H49" s="1408"/>
    </row>
    <row r="50" spans="1:8">
      <c r="A50" s="1408" t="s">
        <v>254</v>
      </c>
      <c r="B50" s="1408"/>
      <c r="C50" s="1408"/>
      <c r="D50" s="1408"/>
      <c r="E50" s="1408"/>
      <c r="F50" s="1408"/>
      <c r="G50" s="1408"/>
      <c r="H50" s="1408"/>
    </row>
    <row r="51" spans="1:8">
      <c r="A51" s="1408"/>
      <c r="B51" s="1408"/>
      <c r="C51" s="1408"/>
      <c r="D51" s="1408"/>
      <c r="E51" s="1408"/>
      <c r="F51" s="1408"/>
      <c r="G51" s="1408"/>
      <c r="H51" s="1408"/>
    </row>
    <row r="52" spans="1:8">
      <c r="A52" s="1408"/>
      <c r="B52" s="1408"/>
      <c r="C52" s="1408"/>
      <c r="D52" s="1408"/>
      <c r="E52" s="1408"/>
      <c r="F52" s="1408"/>
      <c r="G52" s="1408"/>
      <c r="H52" s="1408"/>
    </row>
  </sheetData>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2"/>
  <pageMargins left="0.7" right="0.7" top="0.75" bottom="0.75" header="0.3" footer="0.3"/>
  <pageSetup paperSize="9" scale="78" orientation="portrait" r:id="rId1"/>
  <rowBreaks count="1" manualBreakCount="1">
    <brk id="2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7206-6EB0-4AD2-9DAA-C666E754F2F4}">
  <sheetPr>
    <tabColor theme="4"/>
  </sheetPr>
  <dimension ref="A1:AM50"/>
  <sheetViews>
    <sheetView view="pageBreakPreview" zoomScaleSheetLayoutView="100" workbookViewId="0">
      <selection activeCell="B2" sqref="B2"/>
    </sheetView>
  </sheetViews>
  <sheetFormatPr defaultColWidth="8.625" defaultRowHeight="21" customHeight="1"/>
  <cols>
    <col min="1" max="1" width="7.875" style="445" customWidth="1"/>
    <col min="2" max="23" width="2.625" style="445" customWidth="1"/>
    <col min="24" max="24" width="5.5" style="445" customWidth="1"/>
    <col min="25" max="25" width="4.375" style="445" customWidth="1"/>
    <col min="26" max="37" width="2.625" style="445" customWidth="1"/>
    <col min="38" max="38" width="2.5" style="445" customWidth="1"/>
    <col min="39" max="39" width="9" style="445" customWidth="1"/>
    <col min="40" max="40" width="2.5" style="445" customWidth="1"/>
    <col min="41" max="16384" width="8.625" style="445"/>
  </cols>
  <sheetData>
    <row r="1" spans="1:39" s="444" customFormat="1" ht="20.100000000000001" customHeight="1">
      <c r="B1" s="444" t="s">
        <v>727</v>
      </c>
    </row>
    <row r="2" spans="1:39" s="444" customFormat="1" ht="20.100000000000001" customHeight="1">
      <c r="AA2" s="1462" t="s">
        <v>672</v>
      </c>
      <c r="AB2" s="1462"/>
      <c r="AC2" s="1462"/>
      <c r="AD2" s="1462"/>
      <c r="AE2" s="1462"/>
      <c r="AF2" s="1462"/>
      <c r="AG2" s="1462"/>
      <c r="AH2" s="1462"/>
      <c r="AI2" s="1462"/>
      <c r="AJ2" s="1462"/>
    </row>
    <row r="3" spans="1:39" s="444" customFormat="1" ht="20.100000000000001" customHeight="1"/>
    <row r="4" spans="1:39" ht="21" customHeight="1">
      <c r="B4" s="1463" t="s">
        <v>673</v>
      </c>
      <c r="C4" s="1463"/>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row>
    <row r="5" spans="1:39" s="447" customFormat="1" ht="18" customHeight="1">
      <c r="A5" s="446"/>
      <c r="B5" s="446"/>
      <c r="C5" s="446"/>
      <c r="D5" s="446"/>
      <c r="E5" s="446"/>
      <c r="F5" s="446"/>
      <c r="G5" s="446"/>
      <c r="H5" s="446"/>
    </row>
    <row r="6" spans="1:39" s="447" customFormat="1" ht="29.25" customHeight="1">
      <c r="A6" s="446"/>
      <c r="B6" s="1464" t="s">
        <v>674</v>
      </c>
      <c r="C6" s="1464"/>
      <c r="D6" s="1464"/>
      <c r="E6" s="1464"/>
      <c r="F6" s="1464"/>
      <c r="G6" s="1464"/>
      <c r="H6" s="1464"/>
      <c r="I6" s="1464"/>
      <c r="J6" s="1464"/>
      <c r="K6" s="1464"/>
      <c r="L6" s="1458"/>
      <c r="M6" s="1458"/>
      <c r="N6" s="1458"/>
      <c r="O6" s="1458"/>
      <c r="P6" s="1458"/>
      <c r="Q6" s="1458"/>
      <c r="R6" s="1458"/>
      <c r="S6" s="1458"/>
      <c r="T6" s="1458"/>
      <c r="U6" s="1458"/>
      <c r="V6" s="1458"/>
      <c r="W6" s="1458"/>
      <c r="X6" s="1458"/>
      <c r="Y6" s="1458"/>
      <c r="Z6" s="1458"/>
      <c r="AA6" s="1458"/>
      <c r="AB6" s="1458"/>
      <c r="AC6" s="1458"/>
      <c r="AD6" s="1458"/>
      <c r="AE6" s="1458"/>
      <c r="AF6" s="1458"/>
      <c r="AG6" s="1458"/>
      <c r="AH6" s="1458"/>
      <c r="AI6" s="1458"/>
      <c r="AJ6" s="1458"/>
    </row>
    <row r="7" spans="1:39" s="447" customFormat="1" ht="31.5" customHeight="1">
      <c r="A7" s="446"/>
      <c r="B7" s="1464" t="s">
        <v>675</v>
      </c>
      <c r="C7" s="1464"/>
      <c r="D7" s="1464"/>
      <c r="E7" s="1464"/>
      <c r="F7" s="1464"/>
      <c r="G7" s="1464"/>
      <c r="H7" s="1464"/>
      <c r="I7" s="1464"/>
      <c r="J7" s="1464"/>
      <c r="K7" s="1464"/>
      <c r="L7" s="1465"/>
      <c r="M7" s="1465"/>
      <c r="N7" s="1465"/>
      <c r="O7" s="1465"/>
      <c r="P7" s="1465"/>
      <c r="Q7" s="1465"/>
      <c r="R7" s="1465"/>
      <c r="S7" s="1465"/>
      <c r="T7" s="1465"/>
      <c r="U7" s="1465"/>
      <c r="V7" s="1465"/>
      <c r="W7" s="1465"/>
      <c r="X7" s="1465"/>
      <c r="Y7" s="1465"/>
      <c r="Z7" s="1466" t="s">
        <v>676</v>
      </c>
      <c r="AA7" s="1466"/>
      <c r="AB7" s="1466"/>
      <c r="AC7" s="1466"/>
      <c r="AD7" s="1466"/>
      <c r="AE7" s="1466"/>
      <c r="AF7" s="1466"/>
      <c r="AG7" s="1467" t="s">
        <v>677</v>
      </c>
      <c r="AH7" s="1467"/>
      <c r="AI7" s="1467"/>
      <c r="AJ7" s="1467"/>
    </row>
    <row r="8" spans="1:39" s="447" customFormat="1" ht="29.25" customHeight="1">
      <c r="B8" s="1457" t="s">
        <v>678</v>
      </c>
      <c r="C8" s="1457"/>
      <c r="D8" s="1457"/>
      <c r="E8" s="1457"/>
      <c r="F8" s="1457"/>
      <c r="G8" s="1457"/>
      <c r="H8" s="1457"/>
      <c r="I8" s="1457"/>
      <c r="J8" s="1457"/>
      <c r="K8" s="1457"/>
      <c r="L8" s="1458" t="s">
        <v>679</v>
      </c>
      <c r="M8" s="145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row>
    <row r="9" spans="1:39" ht="9.75" customHeight="1"/>
    <row r="10" spans="1:39" ht="21" customHeight="1">
      <c r="B10" s="1443" t="s">
        <v>680</v>
      </c>
      <c r="C10" s="1443"/>
      <c r="D10" s="1443"/>
      <c r="E10" s="1443"/>
      <c r="F10" s="1443"/>
      <c r="G10" s="1443"/>
      <c r="H10" s="1443"/>
      <c r="I10" s="1443"/>
      <c r="J10" s="1443"/>
      <c r="K10" s="1443"/>
      <c r="L10" s="1443"/>
      <c r="M10" s="1443"/>
      <c r="N10" s="1443"/>
      <c r="O10" s="1443"/>
      <c r="P10" s="1443"/>
      <c r="Q10" s="1443"/>
      <c r="R10" s="1443"/>
      <c r="S10" s="1443"/>
      <c r="T10" s="1443"/>
      <c r="U10" s="1443"/>
      <c r="V10" s="1443"/>
      <c r="W10" s="1443"/>
      <c r="X10" s="1443"/>
      <c r="Y10" s="1443"/>
      <c r="Z10" s="1443"/>
      <c r="AA10" s="1443"/>
      <c r="AB10" s="1443"/>
      <c r="AC10" s="1443"/>
      <c r="AD10" s="1443"/>
      <c r="AE10" s="1443"/>
      <c r="AF10" s="1443"/>
      <c r="AG10" s="1443"/>
      <c r="AH10" s="1443"/>
      <c r="AI10" s="1443"/>
      <c r="AJ10" s="1443"/>
    </row>
    <row r="11" spans="1:39" ht="21" customHeight="1">
      <c r="B11" s="1459" t="s">
        <v>681</v>
      </c>
      <c r="C11" s="1459"/>
      <c r="D11" s="1459"/>
      <c r="E11" s="1459"/>
      <c r="F11" s="1459"/>
      <c r="G11" s="1459"/>
      <c r="H11" s="1459"/>
      <c r="I11" s="1459"/>
      <c r="J11" s="1459"/>
      <c r="K11" s="1459"/>
      <c r="L11" s="1459"/>
      <c r="M11" s="1459"/>
      <c r="N11" s="1459"/>
      <c r="O11" s="1459"/>
      <c r="P11" s="1459"/>
      <c r="Q11" s="1459"/>
      <c r="R11" s="1459"/>
      <c r="S11" s="1460"/>
      <c r="T11" s="1460"/>
      <c r="U11" s="1460"/>
      <c r="V11" s="1460"/>
      <c r="W11" s="1460"/>
      <c r="X11" s="1460"/>
      <c r="Y11" s="1460"/>
      <c r="Z11" s="1460"/>
      <c r="AA11" s="1460"/>
      <c r="AB11" s="1460"/>
      <c r="AC11" s="448" t="s">
        <v>682</v>
      </c>
      <c r="AD11" s="449"/>
      <c r="AE11" s="1461"/>
      <c r="AF11" s="1461"/>
      <c r="AG11" s="1461"/>
      <c r="AH11" s="1461"/>
      <c r="AI11" s="1461"/>
      <c r="AJ11" s="1461"/>
      <c r="AM11" s="450"/>
    </row>
    <row r="12" spans="1:39" ht="21" customHeight="1" thickBot="1">
      <c r="B12" s="451"/>
      <c r="C12" s="1455" t="s">
        <v>683</v>
      </c>
      <c r="D12" s="1455"/>
      <c r="E12" s="1455"/>
      <c r="F12" s="1455"/>
      <c r="G12" s="1455"/>
      <c r="H12" s="1455"/>
      <c r="I12" s="1455"/>
      <c r="J12" s="1455"/>
      <c r="K12" s="1455"/>
      <c r="L12" s="1455"/>
      <c r="M12" s="1455"/>
      <c r="N12" s="1455"/>
      <c r="O12" s="1455"/>
      <c r="P12" s="1455"/>
      <c r="Q12" s="1455"/>
      <c r="R12" s="1455"/>
      <c r="S12" s="1445">
        <f>ROUNDUP(S11*50%,1)</f>
        <v>0</v>
      </c>
      <c r="T12" s="1445"/>
      <c r="U12" s="1445"/>
      <c r="V12" s="1445"/>
      <c r="W12" s="1445"/>
      <c r="X12" s="1445"/>
      <c r="Y12" s="1445"/>
      <c r="Z12" s="1445"/>
      <c r="AA12" s="1445"/>
      <c r="AB12" s="1445"/>
      <c r="AC12" s="452" t="s">
        <v>682</v>
      </c>
      <c r="AD12" s="452"/>
      <c r="AE12" s="1446"/>
      <c r="AF12" s="1446"/>
      <c r="AG12" s="1446"/>
      <c r="AH12" s="1446"/>
      <c r="AI12" s="1446"/>
      <c r="AJ12" s="1446"/>
    </row>
    <row r="13" spans="1:39" ht="21" customHeight="1" thickTop="1">
      <c r="B13" s="1447" t="s">
        <v>684</v>
      </c>
      <c r="C13" s="1447"/>
      <c r="D13" s="1447"/>
      <c r="E13" s="1447"/>
      <c r="F13" s="1447"/>
      <c r="G13" s="1447"/>
      <c r="H13" s="1447"/>
      <c r="I13" s="1447"/>
      <c r="J13" s="1447"/>
      <c r="K13" s="1447"/>
      <c r="L13" s="1447"/>
      <c r="M13" s="1447"/>
      <c r="N13" s="1447"/>
      <c r="O13" s="1447"/>
      <c r="P13" s="1447"/>
      <c r="Q13" s="1447"/>
      <c r="R13" s="1447"/>
      <c r="S13" s="1456" t="e">
        <f>ROUNDUP(AE25/L25,1)</f>
        <v>#DIV/0!</v>
      </c>
      <c r="T13" s="1456"/>
      <c r="U13" s="1456"/>
      <c r="V13" s="1456"/>
      <c r="W13" s="1456"/>
      <c r="X13" s="1456"/>
      <c r="Y13" s="1456"/>
      <c r="Z13" s="1456"/>
      <c r="AA13" s="1456"/>
      <c r="AB13" s="1456"/>
      <c r="AC13" s="453" t="s">
        <v>682</v>
      </c>
      <c r="AD13" s="453"/>
      <c r="AE13" s="1449" t="s">
        <v>685</v>
      </c>
      <c r="AF13" s="1449"/>
      <c r="AG13" s="1449"/>
      <c r="AH13" s="1449"/>
      <c r="AI13" s="1449"/>
      <c r="AJ13" s="1449"/>
    </row>
    <row r="14" spans="1:39" ht="21" customHeight="1">
      <c r="B14" s="1453" t="s">
        <v>686</v>
      </c>
      <c r="C14" s="1453"/>
      <c r="D14" s="1453"/>
      <c r="E14" s="1453"/>
      <c r="F14" s="1453"/>
      <c r="G14" s="1453"/>
      <c r="H14" s="1453"/>
      <c r="I14" s="1453"/>
      <c r="J14" s="1453"/>
      <c r="K14" s="1453"/>
      <c r="L14" s="1453" t="s">
        <v>687</v>
      </c>
      <c r="M14" s="1453"/>
      <c r="N14" s="1453"/>
      <c r="O14" s="1453"/>
      <c r="P14" s="1453"/>
      <c r="Q14" s="1453"/>
      <c r="R14" s="1453"/>
      <c r="S14" s="1453"/>
      <c r="T14" s="1453"/>
      <c r="U14" s="1453"/>
      <c r="V14" s="1453"/>
      <c r="W14" s="1453"/>
      <c r="X14" s="1453"/>
      <c r="Y14" s="1453" t="s">
        <v>688</v>
      </c>
      <c r="Z14" s="1453"/>
      <c r="AA14" s="1453"/>
      <c r="AB14" s="1453"/>
      <c r="AC14" s="1453"/>
      <c r="AD14" s="1453"/>
      <c r="AE14" s="1453" t="s">
        <v>689</v>
      </c>
      <c r="AF14" s="1453"/>
      <c r="AG14" s="1453"/>
      <c r="AH14" s="1453"/>
      <c r="AI14" s="1453"/>
      <c r="AJ14" s="1453"/>
    </row>
    <row r="15" spans="1:39" ht="21" customHeight="1">
      <c r="B15" s="454">
        <v>1</v>
      </c>
      <c r="C15" s="1438"/>
      <c r="D15" s="1438"/>
      <c r="E15" s="1438"/>
      <c r="F15" s="1438"/>
      <c r="G15" s="1438"/>
      <c r="H15" s="1438"/>
      <c r="I15" s="1438"/>
      <c r="J15" s="1438"/>
      <c r="K15" s="1438"/>
      <c r="L15" s="1438"/>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row>
    <row r="16" spans="1:39" ht="21" customHeight="1">
      <c r="B16" s="454">
        <v>2</v>
      </c>
      <c r="C16" s="1438"/>
      <c r="D16" s="1438"/>
      <c r="E16" s="1438"/>
      <c r="F16" s="1438"/>
      <c r="G16" s="1438"/>
      <c r="H16" s="1438"/>
      <c r="I16" s="1438"/>
      <c r="J16" s="1438"/>
      <c r="K16" s="1438"/>
      <c r="L16" s="1438"/>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row>
    <row r="17" spans="2:36" ht="21" customHeight="1">
      <c r="B17" s="454">
        <v>3</v>
      </c>
      <c r="C17" s="1438"/>
      <c r="D17" s="1438"/>
      <c r="E17" s="1438"/>
      <c r="F17" s="1438"/>
      <c r="G17" s="1438"/>
      <c r="H17" s="1438"/>
      <c r="I17" s="1438"/>
      <c r="J17" s="1438"/>
      <c r="K17" s="1438"/>
      <c r="L17" s="1438"/>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row>
    <row r="18" spans="2:36" ht="21" customHeight="1">
      <c r="B18" s="454">
        <v>4</v>
      </c>
      <c r="C18" s="1438"/>
      <c r="D18" s="1438"/>
      <c r="E18" s="1438"/>
      <c r="F18" s="1438"/>
      <c r="G18" s="1438"/>
      <c r="H18" s="1438"/>
      <c r="I18" s="1438"/>
      <c r="J18" s="1438"/>
      <c r="K18" s="1438"/>
      <c r="L18" s="1438"/>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row>
    <row r="19" spans="2:36" ht="21" customHeight="1">
      <c r="B19" s="454">
        <v>5</v>
      </c>
      <c r="C19" s="1438"/>
      <c r="D19" s="1438"/>
      <c r="E19" s="1438"/>
      <c r="F19" s="1438"/>
      <c r="G19" s="1438"/>
      <c r="H19" s="1438"/>
      <c r="I19" s="1438"/>
      <c r="J19" s="1438"/>
      <c r="K19" s="1438"/>
      <c r="L19" s="1438"/>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row>
    <row r="20" spans="2:36" ht="21" customHeight="1">
      <c r="B20" s="454">
        <v>6</v>
      </c>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row>
    <row r="21" spans="2:36" ht="21" customHeight="1">
      <c r="B21" s="454">
        <v>7</v>
      </c>
      <c r="C21" s="1438"/>
      <c r="D21" s="1438"/>
      <c r="E21" s="1438"/>
      <c r="F21" s="1438"/>
      <c r="G21" s="1438"/>
      <c r="H21" s="1438"/>
      <c r="I21" s="1438"/>
      <c r="J21" s="1438"/>
      <c r="K21" s="1438"/>
      <c r="L21" s="1438"/>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row>
    <row r="22" spans="2:36" ht="21" customHeight="1">
      <c r="B22" s="454">
        <v>8</v>
      </c>
      <c r="C22" s="1438"/>
      <c r="D22" s="1438"/>
      <c r="E22" s="1438"/>
      <c r="F22" s="1438"/>
      <c r="G22" s="1438"/>
      <c r="H22" s="1438"/>
      <c r="I22" s="1438"/>
      <c r="J22" s="1438"/>
      <c r="K22" s="1438"/>
      <c r="L22" s="1438"/>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row>
    <row r="23" spans="2:36" ht="21" customHeight="1">
      <c r="B23" s="454">
        <v>9</v>
      </c>
      <c r="C23" s="1438"/>
      <c r="D23" s="1438"/>
      <c r="E23" s="1438"/>
      <c r="F23" s="1438"/>
      <c r="G23" s="1438"/>
      <c r="H23" s="1438"/>
      <c r="I23" s="1438"/>
      <c r="J23" s="1438"/>
      <c r="K23" s="1438"/>
      <c r="L23" s="1438"/>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row>
    <row r="24" spans="2:36" ht="21" customHeight="1">
      <c r="B24" s="454">
        <v>10</v>
      </c>
      <c r="C24" s="1438"/>
      <c r="D24" s="1438"/>
      <c r="E24" s="1438"/>
      <c r="F24" s="1438"/>
      <c r="G24" s="1438"/>
      <c r="H24" s="1438"/>
      <c r="I24" s="1438"/>
      <c r="J24" s="1438"/>
      <c r="K24" s="1438"/>
      <c r="L24" s="1438"/>
      <c r="M24" s="1438"/>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row>
    <row r="25" spans="2:36" ht="21" customHeight="1">
      <c r="B25" s="1450" t="s">
        <v>690</v>
      </c>
      <c r="C25" s="1450"/>
      <c r="D25" s="1450"/>
      <c r="E25" s="1450"/>
      <c r="F25" s="1450"/>
      <c r="G25" s="1450"/>
      <c r="H25" s="1450"/>
      <c r="I25" s="1450"/>
      <c r="J25" s="1450"/>
      <c r="K25" s="1450"/>
      <c r="L25" s="1451"/>
      <c r="M25" s="1451"/>
      <c r="N25" s="1451"/>
      <c r="O25" s="1451"/>
      <c r="P25" s="1451"/>
      <c r="Q25" s="1452" t="s">
        <v>691</v>
      </c>
      <c r="R25" s="1452"/>
      <c r="S25" s="1453" t="s">
        <v>692</v>
      </c>
      <c r="T25" s="1453"/>
      <c r="U25" s="1453"/>
      <c r="V25" s="1453"/>
      <c r="W25" s="1453"/>
      <c r="X25" s="1453"/>
      <c r="Y25" s="1453"/>
      <c r="Z25" s="1453"/>
      <c r="AA25" s="1453"/>
      <c r="AB25" s="1453"/>
      <c r="AC25" s="1453"/>
      <c r="AD25" s="1453"/>
      <c r="AE25" s="1454">
        <f>SUM(AE15:AJ24)</f>
        <v>0</v>
      </c>
      <c r="AF25" s="1454"/>
      <c r="AG25" s="1454"/>
      <c r="AH25" s="1454"/>
      <c r="AI25" s="1454"/>
      <c r="AJ25" s="1454"/>
    </row>
    <row r="26" spans="2:36" ht="9" customHeight="1">
      <c r="B26" s="455"/>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6"/>
    </row>
    <row r="27" spans="2:36" ht="21" customHeight="1">
      <c r="B27" s="1443" t="s">
        <v>693</v>
      </c>
      <c r="C27" s="1443"/>
      <c r="D27" s="1443"/>
      <c r="E27" s="1443"/>
      <c r="F27" s="1443"/>
      <c r="G27" s="1443"/>
      <c r="H27" s="1443"/>
      <c r="I27" s="1443"/>
      <c r="J27" s="1443"/>
      <c r="K27" s="1443"/>
      <c r="L27" s="1443"/>
      <c r="M27" s="1443"/>
      <c r="N27" s="1443"/>
      <c r="O27" s="1443"/>
      <c r="P27" s="1443"/>
      <c r="Q27" s="1443"/>
      <c r="R27" s="1443"/>
      <c r="S27" s="1443"/>
      <c r="T27" s="1443"/>
      <c r="U27" s="1443"/>
      <c r="V27" s="1443"/>
      <c r="W27" s="1443"/>
      <c r="X27" s="1443"/>
      <c r="Y27" s="1443"/>
      <c r="Z27" s="1443"/>
      <c r="AA27" s="1443"/>
      <c r="AB27" s="1443"/>
      <c r="AC27" s="1443"/>
      <c r="AD27" s="1443"/>
      <c r="AE27" s="1443"/>
      <c r="AF27" s="1443"/>
      <c r="AG27" s="1443"/>
      <c r="AH27" s="1443"/>
      <c r="AI27" s="1443"/>
      <c r="AJ27" s="1443"/>
    </row>
    <row r="28" spans="2:36" ht="21" customHeight="1" thickBot="1">
      <c r="B28" s="1444" t="s">
        <v>694</v>
      </c>
      <c r="C28" s="1444"/>
      <c r="D28" s="1444"/>
      <c r="E28" s="1444"/>
      <c r="F28" s="1444"/>
      <c r="G28" s="1444"/>
      <c r="H28" s="1444"/>
      <c r="I28" s="1444"/>
      <c r="J28" s="1444"/>
      <c r="K28" s="1444"/>
      <c r="L28" s="1444"/>
      <c r="M28" s="1444"/>
      <c r="N28" s="1444"/>
      <c r="O28" s="1444"/>
      <c r="P28" s="1444"/>
      <c r="Q28" s="1444"/>
      <c r="R28" s="1444"/>
      <c r="S28" s="1445">
        <f>ROUNDUP(S11/40,1)</f>
        <v>0</v>
      </c>
      <c r="T28" s="1445"/>
      <c r="U28" s="1445"/>
      <c r="V28" s="1445"/>
      <c r="W28" s="1445"/>
      <c r="X28" s="1445"/>
      <c r="Y28" s="1445"/>
      <c r="Z28" s="1445"/>
      <c r="AA28" s="1445"/>
      <c r="AB28" s="1445"/>
      <c r="AC28" s="457" t="s">
        <v>682</v>
      </c>
      <c r="AD28" s="458"/>
      <c r="AE28" s="1446"/>
      <c r="AF28" s="1446"/>
      <c r="AG28" s="1446"/>
      <c r="AH28" s="1446"/>
      <c r="AI28" s="1446"/>
      <c r="AJ28" s="1446"/>
    </row>
    <row r="29" spans="2:36" ht="21" customHeight="1" thickTop="1">
      <c r="B29" s="1447" t="s">
        <v>695</v>
      </c>
      <c r="C29" s="1447"/>
      <c r="D29" s="1447"/>
      <c r="E29" s="1447"/>
      <c r="F29" s="1447"/>
      <c r="G29" s="1447"/>
      <c r="H29" s="1447"/>
      <c r="I29" s="1447"/>
      <c r="J29" s="1447"/>
      <c r="K29" s="1447"/>
      <c r="L29" s="1447"/>
      <c r="M29" s="1447"/>
      <c r="N29" s="1447"/>
      <c r="O29" s="1447"/>
      <c r="P29" s="1447"/>
      <c r="Q29" s="1447"/>
      <c r="R29" s="1447"/>
      <c r="S29" s="1448"/>
      <c r="T29" s="1448"/>
      <c r="U29" s="1448"/>
      <c r="V29" s="1448"/>
      <c r="W29" s="1448"/>
      <c r="X29" s="1448"/>
      <c r="Y29" s="1448"/>
      <c r="Z29" s="1448"/>
      <c r="AA29" s="1448"/>
      <c r="AB29" s="1448"/>
      <c r="AC29" s="459" t="s">
        <v>682</v>
      </c>
      <c r="AD29" s="460"/>
      <c r="AE29" s="1449" t="s">
        <v>696</v>
      </c>
      <c r="AF29" s="1449"/>
      <c r="AG29" s="1449"/>
      <c r="AH29" s="1449"/>
      <c r="AI29" s="1449"/>
      <c r="AJ29" s="1449"/>
    </row>
    <row r="30" spans="2:36" ht="21" customHeight="1">
      <c r="B30" s="1442" t="s">
        <v>697</v>
      </c>
      <c r="C30" s="1442"/>
      <c r="D30" s="1442"/>
      <c r="E30" s="1442"/>
      <c r="F30" s="1442"/>
      <c r="G30" s="1442"/>
      <c r="H30" s="1442"/>
      <c r="I30" s="1442"/>
      <c r="J30" s="1442"/>
      <c r="K30" s="1442"/>
      <c r="L30" s="1442"/>
      <c r="M30" s="1442"/>
      <c r="N30" s="1442"/>
      <c r="O30" s="1442"/>
      <c r="P30" s="1442"/>
      <c r="Q30" s="1442"/>
      <c r="R30" s="1442"/>
      <c r="S30" s="1442" t="s">
        <v>698</v>
      </c>
      <c r="T30" s="1442"/>
      <c r="U30" s="1442"/>
      <c r="V30" s="1442"/>
      <c r="W30" s="1442"/>
      <c r="X30" s="1442"/>
      <c r="Y30" s="1442"/>
      <c r="Z30" s="1442"/>
      <c r="AA30" s="1442"/>
      <c r="AB30" s="1442"/>
      <c r="AC30" s="1442"/>
      <c r="AD30" s="1442"/>
      <c r="AE30" s="1442"/>
      <c r="AF30" s="1442"/>
      <c r="AG30" s="1442"/>
      <c r="AH30" s="1442"/>
      <c r="AI30" s="1442"/>
      <c r="AJ30" s="1442"/>
    </row>
    <row r="31" spans="2:36" ht="21" customHeight="1">
      <c r="B31" s="454">
        <v>1</v>
      </c>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row>
    <row r="32" spans="2:36" ht="21" customHeight="1">
      <c r="B32" s="454">
        <v>2</v>
      </c>
      <c r="C32" s="1438"/>
      <c r="D32" s="1438"/>
      <c r="E32" s="1438"/>
      <c r="F32" s="1438"/>
      <c r="G32" s="1438"/>
      <c r="H32" s="1438"/>
      <c r="I32" s="1438"/>
      <c r="J32" s="1438"/>
      <c r="K32" s="1438"/>
      <c r="L32" s="1438"/>
      <c r="M32" s="1438"/>
      <c r="N32" s="1438"/>
      <c r="O32" s="1438"/>
      <c r="P32" s="1438"/>
      <c r="Q32" s="1438"/>
      <c r="R32" s="1438"/>
      <c r="S32" s="1438"/>
      <c r="T32" s="1438"/>
      <c r="U32" s="1438"/>
      <c r="V32" s="1438"/>
      <c r="W32" s="1438"/>
      <c r="X32" s="1438"/>
      <c r="Y32" s="1438"/>
      <c r="Z32" s="1438"/>
      <c r="AA32" s="1438"/>
      <c r="AB32" s="1438"/>
      <c r="AC32" s="1438"/>
      <c r="AD32" s="1438"/>
      <c r="AE32" s="1438"/>
      <c r="AF32" s="1438"/>
      <c r="AG32" s="1438"/>
      <c r="AH32" s="1438"/>
      <c r="AI32" s="1438"/>
      <c r="AJ32" s="1438"/>
    </row>
    <row r="33" spans="2:38" ht="21" customHeight="1">
      <c r="B33" s="454">
        <v>3</v>
      </c>
      <c r="C33" s="1438"/>
      <c r="D33" s="1438"/>
      <c r="E33" s="1438"/>
      <c r="F33" s="1438"/>
      <c r="G33" s="1438"/>
      <c r="H33" s="1438"/>
      <c r="I33" s="1438"/>
      <c r="J33" s="1438"/>
      <c r="K33" s="1438"/>
      <c r="L33" s="1438"/>
      <c r="M33" s="1438"/>
      <c r="N33" s="1438"/>
      <c r="O33" s="1438"/>
      <c r="P33" s="1438"/>
      <c r="Q33" s="1438"/>
      <c r="R33" s="1438"/>
      <c r="S33" s="1438"/>
      <c r="T33" s="1438"/>
      <c r="U33" s="1438"/>
      <c r="V33" s="1438"/>
      <c r="W33" s="1438"/>
      <c r="X33" s="1438"/>
      <c r="Y33" s="1438"/>
      <c r="Z33" s="1438"/>
      <c r="AA33" s="1438"/>
      <c r="AB33" s="1438"/>
      <c r="AC33" s="1438"/>
      <c r="AD33" s="1438"/>
      <c r="AE33" s="1438"/>
      <c r="AF33" s="1438"/>
      <c r="AG33" s="1438"/>
      <c r="AH33" s="1438"/>
      <c r="AI33" s="1438"/>
      <c r="AJ33" s="1438"/>
    </row>
    <row r="34" spans="2:38" ht="8.25" customHeight="1">
      <c r="B34" s="455"/>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row>
    <row r="35" spans="2:38" ht="22.5" customHeight="1">
      <c r="B35" s="1439" t="s">
        <v>699</v>
      </c>
      <c r="C35" s="1439"/>
      <c r="D35" s="1439"/>
      <c r="E35" s="1439"/>
      <c r="F35" s="1439"/>
      <c r="G35" s="1439"/>
      <c r="H35" s="1440" t="s">
        <v>700</v>
      </c>
      <c r="I35" s="1440"/>
      <c r="J35" s="1440"/>
      <c r="K35" s="1440"/>
      <c r="L35" s="1440"/>
      <c r="M35" s="1440"/>
      <c r="N35" s="1440"/>
      <c r="O35" s="1440"/>
      <c r="P35" s="1440"/>
      <c r="Q35" s="1440"/>
      <c r="R35" s="1440"/>
      <c r="S35" s="1440"/>
      <c r="T35" s="1440"/>
      <c r="U35" s="1440"/>
      <c r="V35" s="1440"/>
      <c r="W35" s="1440"/>
      <c r="X35" s="1440"/>
      <c r="Y35" s="1440"/>
      <c r="Z35" s="1440"/>
      <c r="AA35" s="1440"/>
      <c r="AB35" s="1440"/>
      <c r="AC35" s="1440"/>
      <c r="AD35" s="1440"/>
      <c r="AE35" s="1440"/>
      <c r="AF35" s="1440"/>
      <c r="AG35" s="1440"/>
      <c r="AH35" s="1440"/>
      <c r="AI35" s="1440"/>
      <c r="AJ35" s="1440"/>
    </row>
    <row r="36" spans="2:38" ht="8.25" customHeight="1">
      <c r="B36" s="455"/>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row>
    <row r="37" spans="2:38" ht="18.75" customHeight="1">
      <c r="B37" s="1441" t="s">
        <v>701</v>
      </c>
      <c r="C37" s="1441"/>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c r="AI37" s="1441"/>
      <c r="AJ37" s="1441"/>
      <c r="AK37" s="1441"/>
      <c r="AL37" s="461"/>
    </row>
    <row r="38" spans="2:38" ht="18.75" customHeight="1">
      <c r="B38" s="1441"/>
      <c r="C38" s="1441"/>
      <c r="D38" s="1441"/>
      <c r="E38" s="1441"/>
      <c r="F38" s="1441"/>
      <c r="G38" s="1441"/>
      <c r="H38" s="1441"/>
      <c r="I38" s="1441"/>
      <c r="J38" s="1441"/>
      <c r="K38" s="1441"/>
      <c r="L38" s="1441"/>
      <c r="M38" s="1441"/>
      <c r="N38" s="1441"/>
      <c r="O38" s="1441"/>
      <c r="P38" s="1441"/>
      <c r="Q38" s="1441"/>
      <c r="R38" s="1441"/>
      <c r="S38" s="1441"/>
      <c r="T38" s="1441"/>
      <c r="U38" s="1441"/>
      <c r="V38" s="1441"/>
      <c r="W38" s="1441"/>
      <c r="X38" s="1441"/>
      <c r="Y38" s="1441"/>
      <c r="Z38" s="1441"/>
      <c r="AA38" s="1441"/>
      <c r="AB38" s="1441"/>
      <c r="AC38" s="1441"/>
      <c r="AD38" s="1441"/>
      <c r="AE38" s="1441"/>
      <c r="AF38" s="1441"/>
      <c r="AG38" s="1441"/>
      <c r="AH38" s="1441"/>
      <c r="AI38" s="1441"/>
      <c r="AJ38" s="1441"/>
      <c r="AK38" s="1441"/>
      <c r="AL38" s="461"/>
    </row>
    <row r="39" spans="2:38" ht="18.75" customHeight="1">
      <c r="B39" s="1441"/>
      <c r="C39" s="1441"/>
      <c r="D39" s="1441"/>
      <c r="E39" s="1441"/>
      <c r="F39" s="1441"/>
      <c r="G39" s="1441"/>
      <c r="H39" s="1441"/>
      <c r="I39" s="1441"/>
      <c r="J39" s="1441"/>
      <c r="K39" s="1441"/>
      <c r="L39" s="1441"/>
      <c r="M39" s="1441"/>
      <c r="N39" s="1441"/>
      <c r="O39" s="1441"/>
      <c r="P39" s="1441"/>
      <c r="Q39" s="1441"/>
      <c r="R39" s="1441"/>
      <c r="S39" s="1441"/>
      <c r="T39" s="1441"/>
      <c r="U39" s="1441"/>
      <c r="V39" s="1441"/>
      <c r="W39" s="1441"/>
      <c r="X39" s="1441"/>
      <c r="Y39" s="1441"/>
      <c r="Z39" s="1441"/>
      <c r="AA39" s="1441"/>
      <c r="AB39" s="1441"/>
      <c r="AC39" s="1441"/>
      <c r="AD39" s="1441"/>
      <c r="AE39" s="1441"/>
      <c r="AF39" s="1441"/>
      <c r="AG39" s="1441"/>
      <c r="AH39" s="1441"/>
      <c r="AI39" s="1441"/>
      <c r="AJ39" s="1441"/>
      <c r="AK39" s="1441"/>
      <c r="AL39" s="461"/>
    </row>
    <row r="40" spans="2:38" ht="18.75" customHeight="1">
      <c r="B40" s="1441"/>
      <c r="C40" s="1441"/>
      <c r="D40" s="1441"/>
      <c r="E40" s="1441"/>
      <c r="F40" s="1441"/>
      <c r="G40" s="1441"/>
      <c r="H40" s="1441"/>
      <c r="I40" s="1441"/>
      <c r="J40" s="1441"/>
      <c r="K40" s="1441"/>
      <c r="L40" s="1441"/>
      <c r="M40" s="1441"/>
      <c r="N40" s="1441"/>
      <c r="O40" s="1441"/>
      <c r="P40" s="1441"/>
      <c r="Q40" s="1441"/>
      <c r="R40" s="1441"/>
      <c r="S40" s="1441"/>
      <c r="T40" s="1441"/>
      <c r="U40" s="1441"/>
      <c r="V40" s="1441"/>
      <c r="W40" s="1441"/>
      <c r="X40" s="1441"/>
      <c r="Y40" s="1441"/>
      <c r="Z40" s="1441"/>
      <c r="AA40" s="1441"/>
      <c r="AB40" s="1441"/>
      <c r="AC40" s="1441"/>
      <c r="AD40" s="1441"/>
      <c r="AE40" s="1441"/>
      <c r="AF40" s="1441"/>
      <c r="AG40" s="1441"/>
      <c r="AH40" s="1441"/>
      <c r="AI40" s="1441"/>
      <c r="AJ40" s="1441"/>
      <c r="AK40" s="1441"/>
      <c r="AL40" s="461"/>
    </row>
    <row r="41" spans="2:38" ht="80.25" customHeight="1">
      <c r="B41" s="1441"/>
      <c r="C41" s="1441"/>
      <c r="D41" s="1441"/>
      <c r="E41" s="1441"/>
      <c r="F41" s="1441"/>
      <c r="G41" s="1441"/>
      <c r="H41" s="1441"/>
      <c r="I41" s="1441"/>
      <c r="J41" s="1441"/>
      <c r="K41" s="1441"/>
      <c r="L41" s="1441"/>
      <c r="M41" s="1441"/>
      <c r="N41" s="1441"/>
      <c r="O41" s="1441"/>
      <c r="P41" s="1441"/>
      <c r="Q41" s="1441"/>
      <c r="R41" s="1441"/>
      <c r="S41" s="1441"/>
      <c r="T41" s="1441"/>
      <c r="U41" s="1441"/>
      <c r="V41" s="1441"/>
      <c r="W41" s="1441"/>
      <c r="X41" s="1441"/>
      <c r="Y41" s="1441"/>
      <c r="Z41" s="1441"/>
      <c r="AA41" s="1441"/>
      <c r="AB41" s="1441"/>
      <c r="AC41" s="1441"/>
      <c r="AD41" s="1441"/>
      <c r="AE41" s="1441"/>
      <c r="AF41" s="1441"/>
      <c r="AG41" s="1441"/>
      <c r="AH41" s="1441"/>
      <c r="AI41" s="1441"/>
      <c r="AJ41" s="1441"/>
      <c r="AK41" s="1441"/>
      <c r="AL41" s="461"/>
    </row>
    <row r="42" spans="2:38" ht="15" customHeight="1">
      <c r="B42" s="1437" t="s">
        <v>702</v>
      </c>
      <c r="C42" s="1437"/>
      <c r="D42" s="1437"/>
      <c r="E42" s="1437"/>
      <c r="F42" s="1437"/>
      <c r="G42" s="1437"/>
      <c r="H42" s="1437"/>
      <c r="I42" s="1437"/>
      <c r="J42" s="1437"/>
      <c r="K42" s="1437"/>
      <c r="L42" s="1437"/>
      <c r="M42" s="1437"/>
      <c r="N42" s="1437"/>
      <c r="O42" s="1437"/>
      <c r="P42" s="1437"/>
      <c r="Q42" s="1437"/>
      <c r="R42" s="1437"/>
      <c r="S42" s="1437"/>
      <c r="T42" s="1437"/>
      <c r="U42" s="1437"/>
      <c r="V42" s="1437"/>
      <c r="W42" s="1437"/>
      <c r="X42" s="1437"/>
      <c r="Y42" s="1437"/>
      <c r="Z42" s="1437"/>
      <c r="AA42" s="1437"/>
      <c r="AB42" s="1437"/>
      <c r="AC42" s="1437"/>
      <c r="AD42" s="1437"/>
      <c r="AE42" s="1437"/>
      <c r="AF42" s="1437"/>
      <c r="AG42" s="1437"/>
      <c r="AH42" s="1437"/>
      <c r="AI42" s="1437"/>
      <c r="AJ42" s="1437"/>
      <c r="AK42" s="1437"/>
      <c r="AL42" s="461"/>
    </row>
    <row r="43" spans="2:38" ht="15" customHeight="1">
      <c r="B43" s="1437"/>
      <c r="C43" s="1437"/>
      <c r="D43" s="1437"/>
      <c r="E43" s="1437"/>
      <c r="F43" s="1437"/>
      <c r="G43" s="1437"/>
      <c r="H43" s="1437"/>
      <c r="I43" s="1437"/>
      <c r="J43" s="1437"/>
      <c r="K43" s="1437"/>
      <c r="L43" s="1437"/>
      <c r="M43" s="1437"/>
      <c r="N43" s="1437"/>
      <c r="O43" s="1437"/>
      <c r="P43" s="1437"/>
      <c r="Q43" s="1437"/>
      <c r="R43" s="1437"/>
      <c r="S43" s="1437"/>
      <c r="T43" s="1437"/>
      <c r="U43" s="1437"/>
      <c r="V43" s="1437"/>
      <c r="W43" s="1437"/>
      <c r="X43" s="1437"/>
      <c r="Y43" s="1437"/>
      <c r="Z43" s="1437"/>
      <c r="AA43" s="1437"/>
      <c r="AB43" s="1437"/>
      <c r="AC43" s="1437"/>
      <c r="AD43" s="1437"/>
      <c r="AE43" s="1437"/>
      <c r="AF43" s="1437"/>
      <c r="AG43" s="1437"/>
      <c r="AH43" s="1437"/>
      <c r="AI43" s="1437"/>
      <c r="AJ43" s="1437"/>
      <c r="AK43" s="1437"/>
      <c r="AL43" s="461"/>
    </row>
    <row r="44" spans="2:38" ht="15" customHeight="1">
      <c r="B44" s="1437"/>
      <c r="C44" s="1437"/>
      <c r="D44" s="1437"/>
      <c r="E44" s="1437"/>
      <c r="F44" s="1437"/>
      <c r="G44" s="1437"/>
      <c r="H44" s="1437"/>
      <c r="I44" s="1437"/>
      <c r="J44" s="1437"/>
      <c r="K44" s="1437"/>
      <c r="L44" s="1437"/>
      <c r="M44" s="1437"/>
      <c r="N44" s="1437"/>
      <c r="O44" s="1437"/>
      <c r="P44" s="1437"/>
      <c r="Q44" s="1437"/>
      <c r="R44" s="1437"/>
      <c r="S44" s="1437"/>
      <c r="T44" s="1437"/>
      <c r="U44" s="1437"/>
      <c r="V44" s="1437"/>
      <c r="W44" s="1437"/>
      <c r="X44" s="1437"/>
      <c r="Y44" s="1437"/>
      <c r="Z44" s="1437"/>
      <c r="AA44" s="1437"/>
      <c r="AB44" s="1437"/>
      <c r="AC44" s="1437"/>
      <c r="AD44" s="1437"/>
      <c r="AE44" s="1437"/>
      <c r="AF44" s="1437"/>
      <c r="AG44" s="1437"/>
      <c r="AH44" s="1437"/>
      <c r="AI44" s="1437"/>
      <c r="AJ44" s="1437"/>
      <c r="AK44" s="1437"/>
      <c r="AL44" s="461"/>
    </row>
    <row r="45" spans="2:38" ht="15" customHeight="1">
      <c r="B45" s="1437"/>
      <c r="C45" s="1437"/>
      <c r="D45" s="1437"/>
      <c r="E45" s="1437"/>
      <c r="F45" s="1437"/>
      <c r="G45" s="1437"/>
      <c r="H45" s="1437"/>
      <c r="I45" s="1437"/>
      <c r="J45" s="1437"/>
      <c r="K45" s="1437"/>
      <c r="L45" s="1437"/>
      <c r="M45" s="1437"/>
      <c r="N45" s="1437"/>
      <c r="O45" s="1437"/>
      <c r="P45" s="1437"/>
      <c r="Q45" s="1437"/>
      <c r="R45" s="1437"/>
      <c r="S45" s="1437"/>
      <c r="T45" s="1437"/>
      <c r="U45" s="1437"/>
      <c r="V45" s="1437"/>
      <c r="W45" s="1437"/>
      <c r="X45" s="1437"/>
      <c r="Y45" s="1437"/>
      <c r="Z45" s="1437"/>
      <c r="AA45" s="1437"/>
      <c r="AB45" s="1437"/>
      <c r="AC45" s="1437"/>
      <c r="AD45" s="1437"/>
      <c r="AE45" s="1437"/>
      <c r="AF45" s="1437"/>
      <c r="AG45" s="1437"/>
      <c r="AH45" s="1437"/>
      <c r="AI45" s="1437"/>
      <c r="AJ45" s="1437"/>
      <c r="AK45" s="1437"/>
      <c r="AL45" s="461"/>
    </row>
    <row r="46" spans="2:38" ht="37.5" customHeight="1">
      <c r="B46" s="1437"/>
      <c r="C46" s="1437"/>
      <c r="D46" s="1437"/>
      <c r="E46" s="1437"/>
      <c r="F46" s="1437"/>
      <c r="G46" s="1437"/>
      <c r="H46" s="1437"/>
      <c r="I46" s="1437"/>
      <c r="J46" s="1437"/>
      <c r="K46" s="1437"/>
      <c r="L46" s="1437"/>
      <c r="M46" s="1437"/>
      <c r="N46" s="1437"/>
      <c r="O46" s="1437"/>
      <c r="P46" s="1437"/>
      <c r="Q46" s="1437"/>
      <c r="R46" s="1437"/>
      <c r="S46" s="1437"/>
      <c r="T46" s="1437"/>
      <c r="U46" s="1437"/>
      <c r="V46" s="1437"/>
      <c r="W46" s="1437"/>
      <c r="X46" s="1437"/>
      <c r="Y46" s="1437"/>
      <c r="Z46" s="1437"/>
      <c r="AA46" s="1437"/>
      <c r="AB46" s="1437"/>
      <c r="AC46" s="1437"/>
      <c r="AD46" s="1437"/>
      <c r="AE46" s="1437"/>
      <c r="AF46" s="1437"/>
      <c r="AG46" s="1437"/>
      <c r="AH46" s="1437"/>
      <c r="AI46" s="1437"/>
      <c r="AJ46" s="1437"/>
      <c r="AK46" s="1437"/>
      <c r="AL46" s="461"/>
    </row>
    <row r="47" spans="2:38" s="462" customFormat="1" ht="36.75" customHeight="1">
      <c r="B47" s="1437" t="s">
        <v>703</v>
      </c>
      <c r="C47" s="1437"/>
      <c r="D47" s="1437"/>
      <c r="E47" s="1437"/>
      <c r="F47" s="1437"/>
      <c r="G47" s="1437"/>
      <c r="H47" s="1437"/>
      <c r="I47" s="1437"/>
      <c r="J47" s="1437"/>
      <c r="K47" s="1437"/>
      <c r="L47" s="1437"/>
      <c r="M47" s="1437"/>
      <c r="N47" s="1437"/>
      <c r="O47" s="1437"/>
      <c r="P47" s="1437"/>
      <c r="Q47" s="1437"/>
      <c r="R47" s="1437"/>
      <c r="S47" s="1437"/>
      <c r="T47" s="1437"/>
      <c r="U47" s="1437"/>
      <c r="V47" s="1437"/>
      <c r="W47" s="1437"/>
      <c r="X47" s="1437"/>
      <c r="Y47" s="1437"/>
      <c r="Z47" s="1437"/>
      <c r="AA47" s="1437"/>
      <c r="AB47" s="1437"/>
      <c r="AC47" s="1437"/>
      <c r="AD47" s="1437"/>
      <c r="AE47" s="1437"/>
      <c r="AF47" s="1437"/>
      <c r="AG47" s="1437"/>
      <c r="AH47" s="1437"/>
      <c r="AI47" s="1437"/>
      <c r="AJ47" s="1437"/>
      <c r="AK47" s="1437"/>
    </row>
    <row r="48" spans="2:38" s="462" customFormat="1" ht="36" customHeight="1">
      <c r="B48" s="1437" t="s">
        <v>704</v>
      </c>
      <c r="C48" s="1437"/>
      <c r="D48" s="1437"/>
      <c r="E48" s="1437"/>
      <c r="F48" s="1437"/>
      <c r="G48" s="1437"/>
      <c r="H48" s="1437"/>
      <c r="I48" s="1437"/>
      <c r="J48" s="1437"/>
      <c r="K48" s="1437"/>
      <c r="L48" s="1437"/>
      <c r="M48" s="1437"/>
      <c r="N48" s="1437"/>
      <c r="O48" s="1437"/>
      <c r="P48" s="1437"/>
      <c r="Q48" s="1437"/>
      <c r="R48" s="1437"/>
      <c r="S48" s="1437"/>
      <c r="T48" s="1437"/>
      <c r="U48" s="1437"/>
      <c r="V48" s="1437"/>
      <c r="W48" s="1437"/>
      <c r="X48" s="1437"/>
      <c r="Y48" s="1437"/>
      <c r="Z48" s="1437"/>
      <c r="AA48" s="1437"/>
      <c r="AB48" s="1437"/>
      <c r="AC48" s="1437"/>
      <c r="AD48" s="1437"/>
      <c r="AE48" s="1437"/>
      <c r="AF48" s="1437"/>
      <c r="AG48" s="1437"/>
      <c r="AH48" s="1437"/>
      <c r="AI48" s="1437"/>
      <c r="AJ48" s="1437"/>
      <c r="AK48" s="1437"/>
    </row>
    <row r="49" spans="2:37" s="462" customFormat="1" ht="21" customHeight="1">
      <c r="B49" s="462" t="s">
        <v>705</v>
      </c>
      <c r="AK49" s="463"/>
    </row>
    <row r="50" spans="2:37" s="462" customFormat="1" ht="21" customHeight="1">
      <c r="B50" s="462" t="s">
        <v>705</v>
      </c>
      <c r="AK50" s="463"/>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2"/>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3EB2C-146A-4F83-B646-F16D35D4FD57}">
  <sheetPr>
    <tabColor theme="4"/>
  </sheetPr>
  <dimension ref="A1:AM50"/>
  <sheetViews>
    <sheetView view="pageBreakPreview" zoomScaleSheetLayoutView="100" workbookViewId="0">
      <selection activeCell="B2" sqref="B2"/>
    </sheetView>
  </sheetViews>
  <sheetFormatPr defaultColWidth="8.625" defaultRowHeight="21" customHeight="1"/>
  <cols>
    <col min="1" max="1" width="7.875" style="444" customWidth="1"/>
    <col min="2" max="23" width="2.625" style="444" customWidth="1"/>
    <col min="24" max="24" width="5.5" style="444" customWidth="1"/>
    <col min="25" max="25" width="4.375" style="444" customWidth="1"/>
    <col min="26" max="37" width="2.625" style="444" customWidth="1"/>
    <col min="38" max="38" width="2.5" style="444" customWidth="1"/>
    <col min="39" max="39" width="9" style="444" customWidth="1"/>
    <col min="40" max="40" width="2.5" style="444" customWidth="1"/>
    <col min="41" max="16384" width="8.625" style="444"/>
  </cols>
  <sheetData>
    <row r="1" spans="1:39" ht="20.100000000000001" customHeight="1">
      <c r="B1" s="444" t="s">
        <v>607</v>
      </c>
    </row>
    <row r="2" spans="1:39" ht="20.100000000000001" customHeight="1">
      <c r="AA2" s="1462" t="s">
        <v>672</v>
      </c>
      <c r="AB2" s="1462"/>
      <c r="AC2" s="1462"/>
      <c r="AD2" s="1462"/>
      <c r="AE2" s="1462"/>
      <c r="AF2" s="1462"/>
      <c r="AG2" s="1462"/>
      <c r="AH2" s="1462"/>
      <c r="AI2" s="1462"/>
      <c r="AJ2" s="1462"/>
    </row>
    <row r="3" spans="1:39" ht="20.100000000000001" customHeight="1"/>
    <row r="4" spans="1:39" ht="20.100000000000001" customHeight="1">
      <c r="A4" s="445"/>
      <c r="B4" s="1463" t="s">
        <v>706</v>
      </c>
      <c r="C4" s="1463"/>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445"/>
    </row>
    <row r="5" spans="1:39" s="464" customFormat="1" ht="20.100000000000001" customHeight="1">
      <c r="A5" s="446"/>
      <c r="B5" s="446"/>
      <c r="C5" s="446"/>
      <c r="D5" s="446"/>
      <c r="E5" s="446"/>
      <c r="F5" s="446"/>
      <c r="G5" s="446"/>
      <c r="H5" s="446"/>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row>
    <row r="6" spans="1:39" s="464" customFormat="1" ht="29.25" customHeight="1">
      <c r="A6" s="446"/>
      <c r="B6" s="1464" t="s">
        <v>674</v>
      </c>
      <c r="C6" s="1464"/>
      <c r="D6" s="1464"/>
      <c r="E6" s="1464"/>
      <c r="F6" s="1464"/>
      <c r="G6" s="1464"/>
      <c r="H6" s="1464"/>
      <c r="I6" s="1464"/>
      <c r="J6" s="1464"/>
      <c r="K6" s="1464"/>
      <c r="L6" s="1458"/>
      <c r="M6" s="1458"/>
      <c r="N6" s="1458"/>
      <c r="O6" s="1458"/>
      <c r="P6" s="1458"/>
      <c r="Q6" s="1458"/>
      <c r="R6" s="1458"/>
      <c r="S6" s="1458"/>
      <c r="T6" s="1458"/>
      <c r="U6" s="1458"/>
      <c r="V6" s="1458"/>
      <c r="W6" s="1458"/>
      <c r="X6" s="1458"/>
      <c r="Y6" s="1458"/>
      <c r="Z6" s="1458"/>
      <c r="AA6" s="1458"/>
      <c r="AB6" s="1458"/>
      <c r="AC6" s="1458"/>
      <c r="AD6" s="1458"/>
      <c r="AE6" s="1458"/>
      <c r="AF6" s="1458"/>
      <c r="AG6" s="1458"/>
      <c r="AH6" s="1458"/>
      <c r="AI6" s="1458"/>
      <c r="AJ6" s="1458"/>
      <c r="AK6" s="447"/>
    </row>
    <row r="7" spans="1:39" s="464" customFormat="1" ht="31.5" customHeight="1">
      <c r="A7" s="446"/>
      <c r="B7" s="1464" t="s">
        <v>675</v>
      </c>
      <c r="C7" s="1464"/>
      <c r="D7" s="1464"/>
      <c r="E7" s="1464"/>
      <c r="F7" s="1464"/>
      <c r="G7" s="1464"/>
      <c r="H7" s="1464"/>
      <c r="I7" s="1464"/>
      <c r="J7" s="1464"/>
      <c r="K7" s="1464"/>
      <c r="L7" s="1465"/>
      <c r="M7" s="1465"/>
      <c r="N7" s="1465"/>
      <c r="O7" s="1465"/>
      <c r="P7" s="1465"/>
      <c r="Q7" s="1465"/>
      <c r="R7" s="1465"/>
      <c r="S7" s="1465"/>
      <c r="T7" s="1465"/>
      <c r="U7" s="1465"/>
      <c r="V7" s="1465"/>
      <c r="W7" s="1465"/>
      <c r="X7" s="1465"/>
      <c r="Y7" s="1465"/>
      <c r="Z7" s="1466" t="s">
        <v>676</v>
      </c>
      <c r="AA7" s="1466"/>
      <c r="AB7" s="1466"/>
      <c r="AC7" s="1466"/>
      <c r="AD7" s="1466"/>
      <c r="AE7" s="1466"/>
      <c r="AF7" s="1466"/>
      <c r="AG7" s="1467" t="s">
        <v>707</v>
      </c>
      <c r="AH7" s="1467"/>
      <c r="AI7" s="1467"/>
      <c r="AJ7" s="1467"/>
      <c r="AK7" s="447"/>
    </row>
    <row r="8" spans="1:39" s="464" customFormat="1" ht="29.25" customHeight="1">
      <c r="A8" s="447"/>
      <c r="B8" s="1457" t="s">
        <v>678</v>
      </c>
      <c r="C8" s="1457"/>
      <c r="D8" s="1457"/>
      <c r="E8" s="1457"/>
      <c r="F8" s="1457"/>
      <c r="G8" s="1457"/>
      <c r="H8" s="1457"/>
      <c r="I8" s="1457"/>
      <c r="J8" s="1457"/>
      <c r="K8" s="1457"/>
      <c r="L8" s="1458" t="s">
        <v>679</v>
      </c>
      <c r="M8" s="145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c r="AK8" s="447"/>
    </row>
    <row r="9" spans="1:39" ht="9.75" customHeight="1">
      <c r="A9" s="445"/>
      <c r="B9" s="445"/>
      <c r="C9" s="445"/>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row>
    <row r="10" spans="1:39" ht="21" customHeight="1">
      <c r="A10" s="445"/>
      <c r="B10" s="1443" t="s">
        <v>680</v>
      </c>
      <c r="C10" s="1443"/>
      <c r="D10" s="1443"/>
      <c r="E10" s="1443"/>
      <c r="F10" s="1443"/>
      <c r="G10" s="1443"/>
      <c r="H10" s="1443"/>
      <c r="I10" s="1443"/>
      <c r="J10" s="1443"/>
      <c r="K10" s="1443"/>
      <c r="L10" s="1443"/>
      <c r="M10" s="1443"/>
      <c r="N10" s="1443"/>
      <c r="O10" s="1443"/>
      <c r="P10" s="1443"/>
      <c r="Q10" s="1443"/>
      <c r="R10" s="1443"/>
      <c r="S10" s="1443"/>
      <c r="T10" s="1443"/>
      <c r="U10" s="1443"/>
      <c r="V10" s="1443"/>
      <c r="W10" s="1443"/>
      <c r="X10" s="1443"/>
      <c r="Y10" s="1443"/>
      <c r="Z10" s="1443"/>
      <c r="AA10" s="1443"/>
      <c r="AB10" s="1443"/>
      <c r="AC10" s="1443"/>
      <c r="AD10" s="1443"/>
      <c r="AE10" s="1443"/>
      <c r="AF10" s="1443"/>
      <c r="AG10" s="1443"/>
      <c r="AH10" s="1443"/>
      <c r="AI10" s="1443"/>
      <c r="AJ10" s="1443"/>
      <c r="AK10" s="445"/>
    </row>
    <row r="11" spans="1:39" ht="21" customHeight="1">
      <c r="A11" s="445"/>
      <c r="B11" s="1459" t="s">
        <v>681</v>
      </c>
      <c r="C11" s="1459"/>
      <c r="D11" s="1459"/>
      <c r="E11" s="1459"/>
      <c r="F11" s="1459"/>
      <c r="G11" s="1459"/>
      <c r="H11" s="1459"/>
      <c r="I11" s="1459"/>
      <c r="J11" s="1459"/>
      <c r="K11" s="1459"/>
      <c r="L11" s="1459"/>
      <c r="M11" s="1459"/>
      <c r="N11" s="1459"/>
      <c r="O11" s="1459"/>
      <c r="P11" s="1459"/>
      <c r="Q11" s="1459"/>
      <c r="R11" s="1459"/>
      <c r="S11" s="1460"/>
      <c r="T11" s="1460"/>
      <c r="U11" s="1460"/>
      <c r="V11" s="1460"/>
      <c r="W11" s="1460"/>
      <c r="X11" s="1460"/>
      <c r="Y11" s="1460"/>
      <c r="Z11" s="1460"/>
      <c r="AA11" s="1460"/>
      <c r="AB11" s="1460"/>
      <c r="AC11" s="448" t="s">
        <v>682</v>
      </c>
      <c r="AD11" s="449"/>
      <c r="AE11" s="1461"/>
      <c r="AF11" s="1461"/>
      <c r="AG11" s="1461"/>
      <c r="AH11" s="1461"/>
      <c r="AI11" s="1461"/>
      <c r="AJ11" s="1461"/>
      <c r="AK11" s="445"/>
      <c r="AM11" s="465"/>
    </row>
    <row r="12" spans="1:39" ht="21" customHeight="1" thickBot="1">
      <c r="A12" s="445"/>
      <c r="B12" s="451"/>
      <c r="C12" s="1455" t="s">
        <v>708</v>
      </c>
      <c r="D12" s="1455"/>
      <c r="E12" s="1455"/>
      <c r="F12" s="1455"/>
      <c r="G12" s="1455"/>
      <c r="H12" s="1455"/>
      <c r="I12" s="1455"/>
      <c r="J12" s="1455"/>
      <c r="K12" s="1455"/>
      <c r="L12" s="1455"/>
      <c r="M12" s="1455"/>
      <c r="N12" s="1455"/>
      <c r="O12" s="1455"/>
      <c r="P12" s="1455"/>
      <c r="Q12" s="1455"/>
      <c r="R12" s="1455"/>
      <c r="S12" s="1445">
        <f>ROUNDUP(S11*30%,1)</f>
        <v>0</v>
      </c>
      <c r="T12" s="1445"/>
      <c r="U12" s="1445"/>
      <c r="V12" s="1445"/>
      <c r="W12" s="1445"/>
      <c r="X12" s="1445"/>
      <c r="Y12" s="1445"/>
      <c r="Z12" s="1445"/>
      <c r="AA12" s="1445"/>
      <c r="AB12" s="1445"/>
      <c r="AC12" s="452" t="s">
        <v>682</v>
      </c>
      <c r="AD12" s="452"/>
      <c r="AE12" s="1446"/>
      <c r="AF12" s="1446"/>
      <c r="AG12" s="1446"/>
      <c r="AH12" s="1446"/>
      <c r="AI12" s="1446"/>
      <c r="AJ12" s="1446"/>
      <c r="AK12" s="445"/>
    </row>
    <row r="13" spans="1:39" ht="21" customHeight="1" thickTop="1">
      <c r="A13" s="445"/>
      <c r="B13" s="1447" t="s">
        <v>684</v>
      </c>
      <c r="C13" s="1447"/>
      <c r="D13" s="1447"/>
      <c r="E13" s="1447"/>
      <c r="F13" s="1447"/>
      <c r="G13" s="1447"/>
      <c r="H13" s="1447"/>
      <c r="I13" s="1447"/>
      <c r="J13" s="1447"/>
      <c r="K13" s="1447"/>
      <c r="L13" s="1447"/>
      <c r="M13" s="1447"/>
      <c r="N13" s="1447"/>
      <c r="O13" s="1447"/>
      <c r="P13" s="1447"/>
      <c r="Q13" s="1447"/>
      <c r="R13" s="1447"/>
      <c r="S13" s="1456" t="e">
        <f>ROUNDUP(AE25/L25,1)</f>
        <v>#DIV/0!</v>
      </c>
      <c r="T13" s="1456"/>
      <c r="U13" s="1456"/>
      <c r="V13" s="1456"/>
      <c r="W13" s="1456"/>
      <c r="X13" s="1456"/>
      <c r="Y13" s="1456"/>
      <c r="Z13" s="1456"/>
      <c r="AA13" s="1456"/>
      <c r="AB13" s="1456"/>
      <c r="AC13" s="453" t="s">
        <v>682</v>
      </c>
      <c r="AD13" s="453"/>
      <c r="AE13" s="1449" t="s">
        <v>685</v>
      </c>
      <c r="AF13" s="1449"/>
      <c r="AG13" s="1449"/>
      <c r="AH13" s="1449"/>
      <c r="AI13" s="1449"/>
      <c r="AJ13" s="1449"/>
      <c r="AK13" s="445"/>
    </row>
    <row r="14" spans="1:39" ht="21" customHeight="1">
      <c r="A14" s="445"/>
      <c r="B14" s="1453" t="s">
        <v>686</v>
      </c>
      <c r="C14" s="1453"/>
      <c r="D14" s="1453"/>
      <c r="E14" s="1453"/>
      <c r="F14" s="1453"/>
      <c r="G14" s="1453"/>
      <c r="H14" s="1453"/>
      <c r="I14" s="1453"/>
      <c r="J14" s="1453"/>
      <c r="K14" s="1453"/>
      <c r="L14" s="1453" t="s">
        <v>687</v>
      </c>
      <c r="M14" s="1453"/>
      <c r="N14" s="1453"/>
      <c r="O14" s="1453"/>
      <c r="P14" s="1453"/>
      <c r="Q14" s="1453"/>
      <c r="R14" s="1453"/>
      <c r="S14" s="1453"/>
      <c r="T14" s="1453"/>
      <c r="U14" s="1453"/>
      <c r="V14" s="1453"/>
      <c r="W14" s="1453"/>
      <c r="X14" s="1453"/>
      <c r="Y14" s="1453" t="s">
        <v>688</v>
      </c>
      <c r="Z14" s="1453"/>
      <c r="AA14" s="1453"/>
      <c r="AB14" s="1453"/>
      <c r="AC14" s="1453"/>
      <c r="AD14" s="1453"/>
      <c r="AE14" s="1453" t="s">
        <v>689</v>
      </c>
      <c r="AF14" s="1453"/>
      <c r="AG14" s="1453"/>
      <c r="AH14" s="1453"/>
      <c r="AI14" s="1453"/>
      <c r="AJ14" s="1453"/>
      <c r="AK14" s="445"/>
    </row>
    <row r="15" spans="1:39" ht="21" customHeight="1">
      <c r="A15" s="445"/>
      <c r="B15" s="454">
        <v>1</v>
      </c>
      <c r="C15" s="1438"/>
      <c r="D15" s="1438"/>
      <c r="E15" s="1438"/>
      <c r="F15" s="1438"/>
      <c r="G15" s="1438"/>
      <c r="H15" s="1438"/>
      <c r="I15" s="1438"/>
      <c r="J15" s="1438"/>
      <c r="K15" s="1438"/>
      <c r="L15" s="1438"/>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445"/>
    </row>
    <row r="16" spans="1:39" ht="21" customHeight="1">
      <c r="A16" s="445"/>
      <c r="B16" s="454">
        <v>2</v>
      </c>
      <c r="C16" s="1438"/>
      <c r="D16" s="1438"/>
      <c r="E16" s="1438"/>
      <c r="F16" s="1438"/>
      <c r="G16" s="1438"/>
      <c r="H16" s="1438"/>
      <c r="I16" s="1438"/>
      <c r="J16" s="1438"/>
      <c r="K16" s="1438"/>
      <c r="L16" s="1438"/>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AK16" s="445"/>
    </row>
    <row r="17" spans="1:37" ht="21" customHeight="1">
      <c r="A17" s="445"/>
      <c r="B17" s="454">
        <v>3</v>
      </c>
      <c r="C17" s="1438"/>
      <c r="D17" s="1438"/>
      <c r="E17" s="1438"/>
      <c r="F17" s="1438"/>
      <c r="G17" s="1438"/>
      <c r="H17" s="1438"/>
      <c r="I17" s="1438"/>
      <c r="J17" s="1438"/>
      <c r="K17" s="1438"/>
      <c r="L17" s="1438"/>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445"/>
    </row>
    <row r="18" spans="1:37" ht="21" customHeight="1">
      <c r="A18" s="445"/>
      <c r="B18" s="454">
        <v>4</v>
      </c>
      <c r="C18" s="1438"/>
      <c r="D18" s="1438"/>
      <c r="E18" s="1438"/>
      <c r="F18" s="1438"/>
      <c r="G18" s="1438"/>
      <c r="H18" s="1438"/>
      <c r="I18" s="1438"/>
      <c r="J18" s="1438"/>
      <c r="K18" s="1438"/>
      <c r="L18" s="1438"/>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445"/>
    </row>
    <row r="19" spans="1:37" ht="21" customHeight="1">
      <c r="A19" s="445"/>
      <c r="B19" s="454">
        <v>5</v>
      </c>
      <c r="C19" s="1438"/>
      <c r="D19" s="1438"/>
      <c r="E19" s="1438"/>
      <c r="F19" s="1438"/>
      <c r="G19" s="1438"/>
      <c r="H19" s="1438"/>
      <c r="I19" s="1438"/>
      <c r="J19" s="1438"/>
      <c r="K19" s="1438"/>
      <c r="L19" s="1438"/>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445"/>
    </row>
    <row r="20" spans="1:37" ht="21" customHeight="1">
      <c r="A20" s="445"/>
      <c r="B20" s="454">
        <v>6</v>
      </c>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445"/>
    </row>
    <row r="21" spans="1:37" ht="21" customHeight="1">
      <c r="A21" s="445"/>
      <c r="B21" s="454">
        <v>7</v>
      </c>
      <c r="C21" s="1438"/>
      <c r="D21" s="1438"/>
      <c r="E21" s="1438"/>
      <c r="F21" s="1438"/>
      <c r="G21" s="1438"/>
      <c r="H21" s="1438"/>
      <c r="I21" s="1438"/>
      <c r="J21" s="1438"/>
      <c r="K21" s="1438"/>
      <c r="L21" s="1438"/>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445"/>
    </row>
    <row r="22" spans="1:37" ht="21" customHeight="1">
      <c r="A22" s="445"/>
      <c r="B22" s="454">
        <v>8</v>
      </c>
      <c r="C22" s="1438"/>
      <c r="D22" s="1438"/>
      <c r="E22" s="1438"/>
      <c r="F22" s="1438"/>
      <c r="G22" s="1438"/>
      <c r="H22" s="1438"/>
      <c r="I22" s="1438"/>
      <c r="J22" s="1438"/>
      <c r="K22" s="1438"/>
      <c r="L22" s="1438"/>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c r="AK22" s="445"/>
    </row>
    <row r="23" spans="1:37" ht="21" customHeight="1">
      <c r="A23" s="445"/>
      <c r="B23" s="454">
        <v>9</v>
      </c>
      <c r="C23" s="1438"/>
      <c r="D23" s="1438"/>
      <c r="E23" s="1438"/>
      <c r="F23" s="1438"/>
      <c r="G23" s="1438"/>
      <c r="H23" s="1438"/>
      <c r="I23" s="1438"/>
      <c r="J23" s="1438"/>
      <c r="K23" s="1438"/>
      <c r="L23" s="1438"/>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445"/>
    </row>
    <row r="24" spans="1:37" ht="21" customHeight="1">
      <c r="A24" s="445"/>
      <c r="B24" s="454">
        <v>10</v>
      </c>
      <c r="C24" s="1438"/>
      <c r="D24" s="1438"/>
      <c r="E24" s="1438"/>
      <c r="F24" s="1438"/>
      <c r="G24" s="1438"/>
      <c r="H24" s="1438"/>
      <c r="I24" s="1438"/>
      <c r="J24" s="1438"/>
      <c r="K24" s="1438"/>
      <c r="L24" s="1438"/>
      <c r="M24" s="1438"/>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c r="AK24" s="445"/>
    </row>
    <row r="25" spans="1:37" ht="21" customHeight="1">
      <c r="A25" s="445"/>
      <c r="B25" s="1450" t="s">
        <v>690</v>
      </c>
      <c r="C25" s="1450"/>
      <c r="D25" s="1450"/>
      <c r="E25" s="1450"/>
      <c r="F25" s="1450"/>
      <c r="G25" s="1450"/>
      <c r="H25" s="1450"/>
      <c r="I25" s="1450"/>
      <c r="J25" s="1450"/>
      <c r="K25" s="1450"/>
      <c r="L25" s="1451"/>
      <c r="M25" s="1451"/>
      <c r="N25" s="1451"/>
      <c r="O25" s="1451"/>
      <c r="P25" s="1451"/>
      <c r="Q25" s="1452" t="s">
        <v>691</v>
      </c>
      <c r="R25" s="1452"/>
      <c r="S25" s="1453" t="s">
        <v>692</v>
      </c>
      <c r="T25" s="1453"/>
      <c r="U25" s="1453"/>
      <c r="V25" s="1453"/>
      <c r="W25" s="1453"/>
      <c r="X25" s="1453"/>
      <c r="Y25" s="1453"/>
      <c r="Z25" s="1453"/>
      <c r="AA25" s="1453"/>
      <c r="AB25" s="1453"/>
      <c r="AC25" s="1453"/>
      <c r="AD25" s="1453"/>
      <c r="AE25" s="1454">
        <f>SUM(AE15:AJ24)</f>
        <v>0</v>
      </c>
      <c r="AF25" s="1454"/>
      <c r="AG25" s="1454"/>
      <c r="AH25" s="1454"/>
      <c r="AI25" s="1454"/>
      <c r="AJ25" s="1454"/>
      <c r="AK25" s="445"/>
    </row>
    <row r="26" spans="1:37" ht="9" customHeight="1">
      <c r="A26" s="445"/>
      <c r="B26" s="455"/>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6"/>
      <c r="AK26" s="445"/>
    </row>
    <row r="27" spans="1:37" ht="21" customHeight="1">
      <c r="A27" s="445"/>
      <c r="B27" s="1443" t="s">
        <v>693</v>
      </c>
      <c r="C27" s="1443"/>
      <c r="D27" s="1443"/>
      <c r="E27" s="1443"/>
      <c r="F27" s="1443"/>
      <c r="G27" s="1443"/>
      <c r="H27" s="1443"/>
      <c r="I27" s="1443"/>
      <c r="J27" s="1443"/>
      <c r="K27" s="1443"/>
      <c r="L27" s="1443"/>
      <c r="M27" s="1443"/>
      <c r="N27" s="1443"/>
      <c r="O27" s="1443"/>
      <c r="P27" s="1443"/>
      <c r="Q27" s="1443"/>
      <c r="R27" s="1443"/>
      <c r="S27" s="1443"/>
      <c r="T27" s="1443"/>
      <c r="U27" s="1443"/>
      <c r="V27" s="1443"/>
      <c r="W27" s="1443"/>
      <c r="X27" s="1443"/>
      <c r="Y27" s="1443"/>
      <c r="Z27" s="1443"/>
      <c r="AA27" s="1443"/>
      <c r="AB27" s="1443"/>
      <c r="AC27" s="1443"/>
      <c r="AD27" s="1443"/>
      <c r="AE27" s="1443"/>
      <c r="AF27" s="1443"/>
      <c r="AG27" s="1443"/>
      <c r="AH27" s="1443"/>
      <c r="AI27" s="1443"/>
      <c r="AJ27" s="1443"/>
      <c r="AK27" s="445"/>
    </row>
    <row r="28" spans="1:37" ht="21" customHeight="1" thickBot="1">
      <c r="A28" s="445"/>
      <c r="B28" s="1444" t="s">
        <v>709</v>
      </c>
      <c r="C28" s="1444"/>
      <c r="D28" s="1444"/>
      <c r="E28" s="1444"/>
      <c r="F28" s="1444"/>
      <c r="G28" s="1444"/>
      <c r="H28" s="1444"/>
      <c r="I28" s="1444"/>
      <c r="J28" s="1444"/>
      <c r="K28" s="1444"/>
      <c r="L28" s="1444"/>
      <c r="M28" s="1444"/>
      <c r="N28" s="1444"/>
      <c r="O28" s="1444"/>
      <c r="P28" s="1444"/>
      <c r="Q28" s="1444"/>
      <c r="R28" s="1444"/>
      <c r="S28" s="1445">
        <f>ROUNDUP(S11/50,1)</f>
        <v>0</v>
      </c>
      <c r="T28" s="1445"/>
      <c r="U28" s="1445"/>
      <c r="V28" s="1445"/>
      <c r="W28" s="1445"/>
      <c r="X28" s="1445"/>
      <c r="Y28" s="1445"/>
      <c r="Z28" s="1445"/>
      <c r="AA28" s="1445"/>
      <c r="AB28" s="1445"/>
      <c r="AC28" s="457" t="s">
        <v>682</v>
      </c>
      <c r="AD28" s="458"/>
      <c r="AE28" s="1446"/>
      <c r="AF28" s="1446"/>
      <c r="AG28" s="1446"/>
      <c r="AH28" s="1446"/>
      <c r="AI28" s="1446"/>
      <c r="AJ28" s="1446"/>
      <c r="AK28" s="445"/>
    </row>
    <row r="29" spans="1:37" ht="21" customHeight="1" thickTop="1">
      <c r="A29" s="445"/>
      <c r="B29" s="1447" t="s">
        <v>695</v>
      </c>
      <c r="C29" s="1447"/>
      <c r="D29" s="1447"/>
      <c r="E29" s="1447"/>
      <c r="F29" s="1447"/>
      <c r="G29" s="1447"/>
      <c r="H29" s="1447"/>
      <c r="I29" s="1447"/>
      <c r="J29" s="1447"/>
      <c r="K29" s="1447"/>
      <c r="L29" s="1447"/>
      <c r="M29" s="1447"/>
      <c r="N29" s="1447"/>
      <c r="O29" s="1447"/>
      <c r="P29" s="1447"/>
      <c r="Q29" s="1447"/>
      <c r="R29" s="1447"/>
      <c r="S29" s="1448"/>
      <c r="T29" s="1448"/>
      <c r="U29" s="1448"/>
      <c r="V29" s="1448"/>
      <c r="W29" s="1448"/>
      <c r="X29" s="1448"/>
      <c r="Y29" s="1448"/>
      <c r="Z29" s="1448"/>
      <c r="AA29" s="1448"/>
      <c r="AB29" s="1448"/>
      <c r="AC29" s="459" t="s">
        <v>682</v>
      </c>
      <c r="AD29" s="460"/>
      <c r="AE29" s="1449" t="s">
        <v>710</v>
      </c>
      <c r="AF29" s="1449"/>
      <c r="AG29" s="1449"/>
      <c r="AH29" s="1449"/>
      <c r="AI29" s="1449"/>
      <c r="AJ29" s="1449"/>
      <c r="AK29" s="445"/>
    </row>
    <row r="30" spans="1:37" ht="21" customHeight="1">
      <c r="A30" s="445"/>
      <c r="B30" s="1442" t="s">
        <v>697</v>
      </c>
      <c r="C30" s="1442"/>
      <c r="D30" s="1442"/>
      <c r="E30" s="1442"/>
      <c r="F30" s="1442"/>
      <c r="G30" s="1442"/>
      <c r="H30" s="1442"/>
      <c r="I30" s="1442"/>
      <c r="J30" s="1442"/>
      <c r="K30" s="1442"/>
      <c r="L30" s="1442"/>
      <c r="M30" s="1442"/>
      <c r="N30" s="1442"/>
      <c r="O30" s="1442"/>
      <c r="P30" s="1442"/>
      <c r="Q30" s="1442"/>
      <c r="R30" s="1442"/>
      <c r="S30" s="1442" t="s">
        <v>698</v>
      </c>
      <c r="T30" s="1442"/>
      <c r="U30" s="1442"/>
      <c r="V30" s="1442"/>
      <c r="W30" s="1442"/>
      <c r="X30" s="1442"/>
      <c r="Y30" s="1442"/>
      <c r="Z30" s="1442"/>
      <c r="AA30" s="1442"/>
      <c r="AB30" s="1442"/>
      <c r="AC30" s="1442"/>
      <c r="AD30" s="1442"/>
      <c r="AE30" s="1442"/>
      <c r="AF30" s="1442"/>
      <c r="AG30" s="1442"/>
      <c r="AH30" s="1442"/>
      <c r="AI30" s="1442"/>
      <c r="AJ30" s="1442"/>
      <c r="AK30" s="445"/>
    </row>
    <row r="31" spans="1:37" ht="21" customHeight="1">
      <c r="A31" s="445"/>
      <c r="B31" s="454">
        <v>1</v>
      </c>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445"/>
    </row>
    <row r="32" spans="1:37" ht="21" customHeight="1">
      <c r="A32" s="445"/>
      <c r="B32" s="454">
        <v>2</v>
      </c>
      <c r="C32" s="1438"/>
      <c r="D32" s="1438"/>
      <c r="E32" s="1438"/>
      <c r="F32" s="1438"/>
      <c r="G32" s="1438"/>
      <c r="H32" s="1438"/>
      <c r="I32" s="1438"/>
      <c r="J32" s="1438"/>
      <c r="K32" s="1438"/>
      <c r="L32" s="1438"/>
      <c r="M32" s="1438"/>
      <c r="N32" s="1438"/>
      <c r="O32" s="1438"/>
      <c r="P32" s="1438"/>
      <c r="Q32" s="1438"/>
      <c r="R32" s="1438"/>
      <c r="S32" s="1438"/>
      <c r="T32" s="1438"/>
      <c r="U32" s="1438"/>
      <c r="V32" s="1438"/>
      <c r="W32" s="1438"/>
      <c r="X32" s="1438"/>
      <c r="Y32" s="1438"/>
      <c r="Z32" s="1438"/>
      <c r="AA32" s="1438"/>
      <c r="AB32" s="1438"/>
      <c r="AC32" s="1438"/>
      <c r="AD32" s="1438"/>
      <c r="AE32" s="1438"/>
      <c r="AF32" s="1438"/>
      <c r="AG32" s="1438"/>
      <c r="AH32" s="1438"/>
      <c r="AI32" s="1438"/>
      <c r="AJ32" s="1438"/>
      <c r="AK32" s="445"/>
    </row>
    <row r="33" spans="1:38" ht="21" customHeight="1">
      <c r="A33" s="445"/>
      <c r="B33" s="454">
        <v>3</v>
      </c>
      <c r="C33" s="1438"/>
      <c r="D33" s="1438"/>
      <c r="E33" s="1438"/>
      <c r="F33" s="1438"/>
      <c r="G33" s="1438"/>
      <c r="H33" s="1438"/>
      <c r="I33" s="1438"/>
      <c r="J33" s="1438"/>
      <c r="K33" s="1438"/>
      <c r="L33" s="1438"/>
      <c r="M33" s="1438"/>
      <c r="N33" s="1438"/>
      <c r="O33" s="1438"/>
      <c r="P33" s="1438"/>
      <c r="Q33" s="1438"/>
      <c r="R33" s="1438"/>
      <c r="S33" s="1438"/>
      <c r="T33" s="1438"/>
      <c r="U33" s="1438"/>
      <c r="V33" s="1438"/>
      <c r="W33" s="1438"/>
      <c r="X33" s="1438"/>
      <c r="Y33" s="1438"/>
      <c r="Z33" s="1438"/>
      <c r="AA33" s="1438"/>
      <c r="AB33" s="1438"/>
      <c r="AC33" s="1438"/>
      <c r="AD33" s="1438"/>
      <c r="AE33" s="1438"/>
      <c r="AF33" s="1438"/>
      <c r="AG33" s="1438"/>
      <c r="AH33" s="1438"/>
      <c r="AI33" s="1438"/>
      <c r="AJ33" s="1438"/>
      <c r="AK33" s="445"/>
    </row>
    <row r="34" spans="1:38" ht="8.25" customHeight="1">
      <c r="A34" s="445"/>
      <c r="B34" s="455"/>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45"/>
    </row>
    <row r="35" spans="1:38" ht="22.5" customHeight="1">
      <c r="A35" s="445"/>
      <c r="B35" s="1439" t="s">
        <v>699</v>
      </c>
      <c r="C35" s="1439"/>
      <c r="D35" s="1439"/>
      <c r="E35" s="1439"/>
      <c r="F35" s="1439"/>
      <c r="G35" s="1439"/>
      <c r="H35" s="1440" t="s">
        <v>700</v>
      </c>
      <c r="I35" s="1440"/>
      <c r="J35" s="1440"/>
      <c r="K35" s="1440"/>
      <c r="L35" s="1440"/>
      <c r="M35" s="1440"/>
      <c r="N35" s="1440"/>
      <c r="O35" s="1440"/>
      <c r="P35" s="1440"/>
      <c r="Q35" s="1440"/>
      <c r="R35" s="1440"/>
      <c r="S35" s="1440"/>
      <c r="T35" s="1440"/>
      <c r="U35" s="1440"/>
      <c r="V35" s="1440"/>
      <c r="W35" s="1440"/>
      <c r="X35" s="1440"/>
      <c r="Y35" s="1440"/>
      <c r="Z35" s="1440"/>
      <c r="AA35" s="1440"/>
      <c r="AB35" s="1440"/>
      <c r="AC35" s="1440"/>
      <c r="AD35" s="1440"/>
      <c r="AE35" s="1440"/>
      <c r="AF35" s="1440"/>
      <c r="AG35" s="1440"/>
      <c r="AH35" s="1440"/>
      <c r="AI35" s="1440"/>
      <c r="AJ35" s="1440"/>
      <c r="AK35" s="445"/>
    </row>
    <row r="36" spans="1:38" ht="8.25" customHeight="1">
      <c r="A36" s="445"/>
      <c r="B36" s="455"/>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45"/>
    </row>
    <row r="37" spans="1:38" ht="18.75" customHeight="1">
      <c r="A37" s="445"/>
      <c r="B37" s="1441" t="s">
        <v>701</v>
      </c>
      <c r="C37" s="1441"/>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c r="AI37" s="1441"/>
      <c r="AJ37" s="1441"/>
      <c r="AK37" s="1441"/>
      <c r="AL37" s="466"/>
    </row>
    <row r="38" spans="1:38" ht="18.75" customHeight="1">
      <c r="A38" s="445"/>
      <c r="B38" s="1441"/>
      <c r="C38" s="1441"/>
      <c r="D38" s="1441"/>
      <c r="E38" s="1441"/>
      <c r="F38" s="1441"/>
      <c r="G38" s="1441"/>
      <c r="H38" s="1441"/>
      <c r="I38" s="1441"/>
      <c r="J38" s="1441"/>
      <c r="K38" s="1441"/>
      <c r="L38" s="1441"/>
      <c r="M38" s="1441"/>
      <c r="N38" s="1441"/>
      <c r="O38" s="1441"/>
      <c r="P38" s="1441"/>
      <c r="Q38" s="1441"/>
      <c r="R38" s="1441"/>
      <c r="S38" s="1441"/>
      <c r="T38" s="1441"/>
      <c r="U38" s="1441"/>
      <c r="V38" s="1441"/>
      <c r="W38" s="1441"/>
      <c r="X38" s="1441"/>
      <c r="Y38" s="1441"/>
      <c r="Z38" s="1441"/>
      <c r="AA38" s="1441"/>
      <c r="AB38" s="1441"/>
      <c r="AC38" s="1441"/>
      <c r="AD38" s="1441"/>
      <c r="AE38" s="1441"/>
      <c r="AF38" s="1441"/>
      <c r="AG38" s="1441"/>
      <c r="AH38" s="1441"/>
      <c r="AI38" s="1441"/>
      <c r="AJ38" s="1441"/>
      <c r="AK38" s="1441"/>
      <c r="AL38" s="466"/>
    </row>
    <row r="39" spans="1:38" ht="18.75" customHeight="1">
      <c r="A39" s="445"/>
      <c r="B39" s="1441"/>
      <c r="C39" s="1441"/>
      <c r="D39" s="1441"/>
      <c r="E39" s="1441"/>
      <c r="F39" s="1441"/>
      <c r="G39" s="1441"/>
      <c r="H39" s="1441"/>
      <c r="I39" s="1441"/>
      <c r="J39" s="1441"/>
      <c r="K39" s="1441"/>
      <c r="L39" s="1441"/>
      <c r="M39" s="1441"/>
      <c r="N39" s="1441"/>
      <c r="O39" s="1441"/>
      <c r="P39" s="1441"/>
      <c r="Q39" s="1441"/>
      <c r="R39" s="1441"/>
      <c r="S39" s="1441"/>
      <c r="T39" s="1441"/>
      <c r="U39" s="1441"/>
      <c r="V39" s="1441"/>
      <c r="W39" s="1441"/>
      <c r="X39" s="1441"/>
      <c r="Y39" s="1441"/>
      <c r="Z39" s="1441"/>
      <c r="AA39" s="1441"/>
      <c r="AB39" s="1441"/>
      <c r="AC39" s="1441"/>
      <c r="AD39" s="1441"/>
      <c r="AE39" s="1441"/>
      <c r="AF39" s="1441"/>
      <c r="AG39" s="1441"/>
      <c r="AH39" s="1441"/>
      <c r="AI39" s="1441"/>
      <c r="AJ39" s="1441"/>
      <c r="AK39" s="1441"/>
      <c r="AL39" s="466"/>
    </row>
    <row r="40" spans="1:38" ht="18.75" customHeight="1">
      <c r="A40" s="445"/>
      <c r="B40" s="1441"/>
      <c r="C40" s="1441"/>
      <c r="D40" s="1441"/>
      <c r="E40" s="1441"/>
      <c r="F40" s="1441"/>
      <c r="G40" s="1441"/>
      <c r="H40" s="1441"/>
      <c r="I40" s="1441"/>
      <c r="J40" s="1441"/>
      <c r="K40" s="1441"/>
      <c r="L40" s="1441"/>
      <c r="M40" s="1441"/>
      <c r="N40" s="1441"/>
      <c r="O40" s="1441"/>
      <c r="P40" s="1441"/>
      <c r="Q40" s="1441"/>
      <c r="R40" s="1441"/>
      <c r="S40" s="1441"/>
      <c r="T40" s="1441"/>
      <c r="U40" s="1441"/>
      <c r="V40" s="1441"/>
      <c r="W40" s="1441"/>
      <c r="X40" s="1441"/>
      <c r="Y40" s="1441"/>
      <c r="Z40" s="1441"/>
      <c r="AA40" s="1441"/>
      <c r="AB40" s="1441"/>
      <c r="AC40" s="1441"/>
      <c r="AD40" s="1441"/>
      <c r="AE40" s="1441"/>
      <c r="AF40" s="1441"/>
      <c r="AG40" s="1441"/>
      <c r="AH40" s="1441"/>
      <c r="AI40" s="1441"/>
      <c r="AJ40" s="1441"/>
      <c r="AK40" s="1441"/>
      <c r="AL40" s="466"/>
    </row>
    <row r="41" spans="1:38" ht="81.75" customHeight="1">
      <c r="A41" s="445"/>
      <c r="B41" s="1441"/>
      <c r="C41" s="1441"/>
      <c r="D41" s="1441"/>
      <c r="E41" s="1441"/>
      <c r="F41" s="1441"/>
      <c r="G41" s="1441"/>
      <c r="H41" s="1441"/>
      <c r="I41" s="1441"/>
      <c r="J41" s="1441"/>
      <c r="K41" s="1441"/>
      <c r="L41" s="1441"/>
      <c r="M41" s="1441"/>
      <c r="N41" s="1441"/>
      <c r="O41" s="1441"/>
      <c r="P41" s="1441"/>
      <c r="Q41" s="1441"/>
      <c r="R41" s="1441"/>
      <c r="S41" s="1441"/>
      <c r="T41" s="1441"/>
      <c r="U41" s="1441"/>
      <c r="V41" s="1441"/>
      <c r="W41" s="1441"/>
      <c r="X41" s="1441"/>
      <c r="Y41" s="1441"/>
      <c r="Z41" s="1441"/>
      <c r="AA41" s="1441"/>
      <c r="AB41" s="1441"/>
      <c r="AC41" s="1441"/>
      <c r="AD41" s="1441"/>
      <c r="AE41" s="1441"/>
      <c r="AF41" s="1441"/>
      <c r="AG41" s="1441"/>
      <c r="AH41" s="1441"/>
      <c r="AI41" s="1441"/>
      <c r="AJ41" s="1441"/>
      <c r="AK41" s="1441"/>
      <c r="AL41" s="466"/>
    </row>
    <row r="42" spans="1:38" ht="15" customHeight="1">
      <c r="A42" s="445"/>
      <c r="B42" s="1437" t="s">
        <v>702</v>
      </c>
      <c r="C42" s="1437"/>
      <c r="D42" s="1437"/>
      <c r="E42" s="1437"/>
      <c r="F42" s="1437"/>
      <c r="G42" s="1437"/>
      <c r="H42" s="1437"/>
      <c r="I42" s="1437"/>
      <c r="J42" s="1437"/>
      <c r="K42" s="1437"/>
      <c r="L42" s="1437"/>
      <c r="M42" s="1437"/>
      <c r="N42" s="1437"/>
      <c r="O42" s="1437"/>
      <c r="P42" s="1437"/>
      <c r="Q42" s="1437"/>
      <c r="R42" s="1437"/>
      <c r="S42" s="1437"/>
      <c r="T42" s="1437"/>
      <c r="U42" s="1437"/>
      <c r="V42" s="1437"/>
      <c r="W42" s="1437"/>
      <c r="X42" s="1437"/>
      <c r="Y42" s="1437"/>
      <c r="Z42" s="1437"/>
      <c r="AA42" s="1437"/>
      <c r="AB42" s="1437"/>
      <c r="AC42" s="1437"/>
      <c r="AD42" s="1437"/>
      <c r="AE42" s="1437"/>
      <c r="AF42" s="1437"/>
      <c r="AG42" s="1437"/>
      <c r="AH42" s="1437"/>
      <c r="AI42" s="1437"/>
      <c r="AJ42" s="1437"/>
      <c r="AK42" s="1437"/>
      <c r="AL42" s="466"/>
    </row>
    <row r="43" spans="1:38" ht="15" customHeight="1">
      <c r="A43" s="445"/>
      <c r="B43" s="1437"/>
      <c r="C43" s="1437"/>
      <c r="D43" s="1437"/>
      <c r="E43" s="1437"/>
      <c r="F43" s="1437"/>
      <c r="G43" s="1437"/>
      <c r="H43" s="1437"/>
      <c r="I43" s="1437"/>
      <c r="J43" s="1437"/>
      <c r="K43" s="1437"/>
      <c r="L43" s="1437"/>
      <c r="M43" s="1437"/>
      <c r="N43" s="1437"/>
      <c r="O43" s="1437"/>
      <c r="P43" s="1437"/>
      <c r="Q43" s="1437"/>
      <c r="R43" s="1437"/>
      <c r="S43" s="1437"/>
      <c r="T43" s="1437"/>
      <c r="U43" s="1437"/>
      <c r="V43" s="1437"/>
      <c r="W43" s="1437"/>
      <c r="X43" s="1437"/>
      <c r="Y43" s="1437"/>
      <c r="Z43" s="1437"/>
      <c r="AA43" s="1437"/>
      <c r="AB43" s="1437"/>
      <c r="AC43" s="1437"/>
      <c r="AD43" s="1437"/>
      <c r="AE43" s="1437"/>
      <c r="AF43" s="1437"/>
      <c r="AG43" s="1437"/>
      <c r="AH43" s="1437"/>
      <c r="AI43" s="1437"/>
      <c r="AJ43" s="1437"/>
      <c r="AK43" s="1437"/>
      <c r="AL43" s="466"/>
    </row>
    <row r="44" spans="1:38" ht="15" customHeight="1">
      <c r="A44" s="445"/>
      <c r="B44" s="1437"/>
      <c r="C44" s="1437"/>
      <c r="D44" s="1437"/>
      <c r="E44" s="1437"/>
      <c r="F44" s="1437"/>
      <c r="G44" s="1437"/>
      <c r="H44" s="1437"/>
      <c r="I44" s="1437"/>
      <c r="J44" s="1437"/>
      <c r="K44" s="1437"/>
      <c r="L44" s="1437"/>
      <c r="M44" s="1437"/>
      <c r="N44" s="1437"/>
      <c r="O44" s="1437"/>
      <c r="P44" s="1437"/>
      <c r="Q44" s="1437"/>
      <c r="R44" s="1437"/>
      <c r="S44" s="1437"/>
      <c r="T44" s="1437"/>
      <c r="U44" s="1437"/>
      <c r="V44" s="1437"/>
      <c r="W44" s="1437"/>
      <c r="X44" s="1437"/>
      <c r="Y44" s="1437"/>
      <c r="Z44" s="1437"/>
      <c r="AA44" s="1437"/>
      <c r="AB44" s="1437"/>
      <c r="AC44" s="1437"/>
      <c r="AD44" s="1437"/>
      <c r="AE44" s="1437"/>
      <c r="AF44" s="1437"/>
      <c r="AG44" s="1437"/>
      <c r="AH44" s="1437"/>
      <c r="AI44" s="1437"/>
      <c r="AJ44" s="1437"/>
      <c r="AK44" s="1437"/>
      <c r="AL44" s="466"/>
    </row>
    <row r="45" spans="1:38" ht="15" customHeight="1">
      <c r="A45" s="445"/>
      <c r="B45" s="1437"/>
      <c r="C45" s="1437"/>
      <c r="D45" s="1437"/>
      <c r="E45" s="1437"/>
      <c r="F45" s="1437"/>
      <c r="G45" s="1437"/>
      <c r="H45" s="1437"/>
      <c r="I45" s="1437"/>
      <c r="J45" s="1437"/>
      <c r="K45" s="1437"/>
      <c r="L45" s="1437"/>
      <c r="M45" s="1437"/>
      <c r="N45" s="1437"/>
      <c r="O45" s="1437"/>
      <c r="P45" s="1437"/>
      <c r="Q45" s="1437"/>
      <c r="R45" s="1437"/>
      <c r="S45" s="1437"/>
      <c r="T45" s="1437"/>
      <c r="U45" s="1437"/>
      <c r="V45" s="1437"/>
      <c r="W45" s="1437"/>
      <c r="X45" s="1437"/>
      <c r="Y45" s="1437"/>
      <c r="Z45" s="1437"/>
      <c r="AA45" s="1437"/>
      <c r="AB45" s="1437"/>
      <c r="AC45" s="1437"/>
      <c r="AD45" s="1437"/>
      <c r="AE45" s="1437"/>
      <c r="AF45" s="1437"/>
      <c r="AG45" s="1437"/>
      <c r="AH45" s="1437"/>
      <c r="AI45" s="1437"/>
      <c r="AJ45" s="1437"/>
      <c r="AK45" s="1437"/>
      <c r="AL45" s="466"/>
    </row>
    <row r="46" spans="1:38" ht="36" customHeight="1">
      <c r="A46" s="445"/>
      <c r="B46" s="1437"/>
      <c r="C46" s="1437"/>
      <c r="D46" s="1437"/>
      <c r="E46" s="1437"/>
      <c r="F46" s="1437"/>
      <c r="G46" s="1437"/>
      <c r="H46" s="1437"/>
      <c r="I46" s="1437"/>
      <c r="J46" s="1437"/>
      <c r="K46" s="1437"/>
      <c r="L46" s="1437"/>
      <c r="M46" s="1437"/>
      <c r="N46" s="1437"/>
      <c r="O46" s="1437"/>
      <c r="P46" s="1437"/>
      <c r="Q46" s="1437"/>
      <c r="R46" s="1437"/>
      <c r="S46" s="1437"/>
      <c r="T46" s="1437"/>
      <c r="U46" s="1437"/>
      <c r="V46" s="1437"/>
      <c r="W46" s="1437"/>
      <c r="X46" s="1437"/>
      <c r="Y46" s="1437"/>
      <c r="Z46" s="1437"/>
      <c r="AA46" s="1437"/>
      <c r="AB46" s="1437"/>
      <c r="AC46" s="1437"/>
      <c r="AD46" s="1437"/>
      <c r="AE46" s="1437"/>
      <c r="AF46" s="1437"/>
      <c r="AG46" s="1437"/>
      <c r="AH46" s="1437"/>
      <c r="AI46" s="1437"/>
      <c r="AJ46" s="1437"/>
      <c r="AK46" s="1437"/>
      <c r="AL46" s="466"/>
    </row>
    <row r="47" spans="1:38" s="467" customFormat="1" ht="32.25" customHeight="1">
      <c r="A47" s="462"/>
      <c r="B47" s="1437" t="s">
        <v>703</v>
      </c>
      <c r="C47" s="1437"/>
      <c r="D47" s="1437"/>
      <c r="E47" s="1437"/>
      <c r="F47" s="1437"/>
      <c r="G47" s="1437"/>
      <c r="H47" s="1437"/>
      <c r="I47" s="1437"/>
      <c r="J47" s="1437"/>
      <c r="K47" s="1437"/>
      <c r="L47" s="1437"/>
      <c r="M47" s="1437"/>
      <c r="N47" s="1437"/>
      <c r="O47" s="1437"/>
      <c r="P47" s="1437"/>
      <c r="Q47" s="1437"/>
      <c r="R47" s="1437"/>
      <c r="S47" s="1437"/>
      <c r="T47" s="1437"/>
      <c r="U47" s="1437"/>
      <c r="V47" s="1437"/>
      <c r="W47" s="1437"/>
      <c r="X47" s="1437"/>
      <c r="Y47" s="1437"/>
      <c r="Z47" s="1437"/>
      <c r="AA47" s="1437"/>
      <c r="AB47" s="1437"/>
      <c r="AC47" s="1437"/>
      <c r="AD47" s="1437"/>
      <c r="AE47" s="1437"/>
      <c r="AF47" s="1437"/>
      <c r="AG47" s="1437"/>
      <c r="AH47" s="1437"/>
      <c r="AI47" s="1437"/>
      <c r="AJ47" s="1437"/>
      <c r="AK47" s="1437"/>
    </row>
    <row r="48" spans="1:38" s="467" customFormat="1" ht="36" customHeight="1">
      <c r="A48" s="462"/>
      <c r="B48" s="1437" t="s">
        <v>704</v>
      </c>
      <c r="C48" s="1437"/>
      <c r="D48" s="1437"/>
      <c r="E48" s="1437"/>
      <c r="F48" s="1437"/>
      <c r="G48" s="1437"/>
      <c r="H48" s="1437"/>
      <c r="I48" s="1437"/>
      <c r="J48" s="1437"/>
      <c r="K48" s="1437"/>
      <c r="L48" s="1437"/>
      <c r="M48" s="1437"/>
      <c r="N48" s="1437"/>
      <c r="O48" s="1437"/>
      <c r="P48" s="1437"/>
      <c r="Q48" s="1437"/>
      <c r="R48" s="1437"/>
      <c r="S48" s="1437"/>
      <c r="T48" s="1437"/>
      <c r="U48" s="1437"/>
      <c r="V48" s="1437"/>
      <c r="W48" s="1437"/>
      <c r="X48" s="1437"/>
      <c r="Y48" s="1437"/>
      <c r="Z48" s="1437"/>
      <c r="AA48" s="1437"/>
      <c r="AB48" s="1437"/>
      <c r="AC48" s="1437"/>
      <c r="AD48" s="1437"/>
      <c r="AE48" s="1437"/>
      <c r="AF48" s="1437"/>
      <c r="AG48" s="1437"/>
      <c r="AH48" s="1437"/>
      <c r="AI48" s="1437"/>
      <c r="AJ48" s="1437"/>
      <c r="AK48" s="1437"/>
    </row>
    <row r="49" spans="2:37" s="467" customFormat="1" ht="21" customHeight="1">
      <c r="B49" s="467" t="s">
        <v>705</v>
      </c>
      <c r="AK49" s="468"/>
    </row>
    <row r="50" spans="2:37" s="467" customFormat="1" ht="21" customHeight="1">
      <c r="B50" s="467" t="s">
        <v>705</v>
      </c>
      <c r="AK50" s="468"/>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2"/>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A1B04-C0BB-4680-8969-F764835DF8FB}">
  <sheetPr>
    <tabColor theme="4"/>
  </sheetPr>
  <dimension ref="A1:AH355"/>
  <sheetViews>
    <sheetView view="pageBreakPreview" zoomScale="110" zoomScaleNormal="100" zoomScaleSheetLayoutView="110" workbookViewId="0"/>
  </sheetViews>
  <sheetFormatPr defaultRowHeight="13.5"/>
  <cols>
    <col min="1" max="1" width="1.875" style="21" customWidth="1"/>
    <col min="2" max="62" width="2.625" style="21" customWidth="1"/>
    <col min="63" max="257" width="9" style="21"/>
    <col min="258" max="318" width="2.625" style="21" customWidth="1"/>
    <col min="319" max="513" width="9" style="21"/>
    <col min="514" max="574" width="2.625" style="21" customWidth="1"/>
    <col min="575" max="769" width="9" style="21"/>
    <col min="770" max="830" width="2.625" style="21" customWidth="1"/>
    <col min="831" max="1025" width="9" style="21"/>
    <col min="1026" max="1086" width="2.625" style="21" customWidth="1"/>
    <col min="1087" max="1281" width="9" style="21"/>
    <col min="1282" max="1342" width="2.625" style="21" customWidth="1"/>
    <col min="1343" max="1537" width="9" style="21"/>
    <col min="1538" max="1598" width="2.625" style="21" customWidth="1"/>
    <col min="1599" max="1793" width="9" style="21"/>
    <col min="1794" max="1854" width="2.625" style="21" customWidth="1"/>
    <col min="1855" max="2049" width="9" style="21"/>
    <col min="2050" max="2110" width="2.625" style="21" customWidth="1"/>
    <col min="2111" max="2305" width="9" style="21"/>
    <col min="2306" max="2366" width="2.625" style="21" customWidth="1"/>
    <col min="2367" max="2561" width="9" style="21"/>
    <col min="2562" max="2622" width="2.625" style="21" customWidth="1"/>
    <col min="2623" max="2817" width="9" style="21"/>
    <col min="2818" max="2878" width="2.625" style="21" customWidth="1"/>
    <col min="2879" max="3073" width="9" style="21"/>
    <col min="3074" max="3134" width="2.625" style="21" customWidth="1"/>
    <col min="3135" max="3329" width="9" style="21"/>
    <col min="3330" max="3390" width="2.625" style="21" customWidth="1"/>
    <col min="3391" max="3585" width="9" style="21"/>
    <col min="3586" max="3646" width="2.625" style="21" customWidth="1"/>
    <col min="3647" max="3841" width="9" style="21"/>
    <col min="3842" max="3902" width="2.625" style="21" customWidth="1"/>
    <col min="3903" max="4097" width="9" style="21"/>
    <col min="4098" max="4158" width="2.625" style="21" customWidth="1"/>
    <col min="4159" max="4353" width="9" style="21"/>
    <col min="4354" max="4414" width="2.625" style="21" customWidth="1"/>
    <col min="4415" max="4609" width="9" style="21"/>
    <col min="4610" max="4670" width="2.625" style="21" customWidth="1"/>
    <col min="4671" max="4865" width="9" style="21"/>
    <col min="4866" max="4926" width="2.625" style="21" customWidth="1"/>
    <col min="4927" max="5121" width="9" style="21"/>
    <col min="5122" max="5182" width="2.625" style="21" customWidth="1"/>
    <col min="5183" max="5377" width="9" style="21"/>
    <col min="5378" max="5438" width="2.625" style="21" customWidth="1"/>
    <col min="5439" max="5633" width="9" style="21"/>
    <col min="5634" max="5694" width="2.625" style="21" customWidth="1"/>
    <col min="5695" max="5889" width="9" style="21"/>
    <col min="5890" max="5950" width="2.625" style="21" customWidth="1"/>
    <col min="5951" max="6145" width="9" style="21"/>
    <col min="6146" max="6206" width="2.625" style="21" customWidth="1"/>
    <col min="6207" max="6401" width="9" style="21"/>
    <col min="6402" max="6462" width="2.625" style="21" customWidth="1"/>
    <col min="6463" max="6657" width="9" style="21"/>
    <col min="6658" max="6718" width="2.625" style="21" customWidth="1"/>
    <col min="6719" max="6913" width="9" style="21"/>
    <col min="6914" max="6974" width="2.625" style="21" customWidth="1"/>
    <col min="6975" max="7169" width="9" style="21"/>
    <col min="7170" max="7230" width="2.625" style="21" customWidth="1"/>
    <col min="7231" max="7425" width="9" style="21"/>
    <col min="7426" max="7486" width="2.625" style="21" customWidth="1"/>
    <col min="7487" max="7681" width="9" style="21"/>
    <col min="7682" max="7742" width="2.625" style="21" customWidth="1"/>
    <col min="7743" max="7937" width="9" style="21"/>
    <col min="7938" max="7998" width="2.625" style="21" customWidth="1"/>
    <col min="7999" max="8193" width="9" style="21"/>
    <col min="8194" max="8254" width="2.625" style="21" customWidth="1"/>
    <col min="8255" max="8449" width="9" style="21"/>
    <col min="8450" max="8510" width="2.625" style="21" customWidth="1"/>
    <col min="8511" max="8705" width="9" style="21"/>
    <col min="8706" max="8766" width="2.625" style="21" customWidth="1"/>
    <col min="8767" max="8961" width="9" style="21"/>
    <col min="8962" max="9022" width="2.625" style="21" customWidth="1"/>
    <col min="9023" max="9217" width="9" style="21"/>
    <col min="9218" max="9278" width="2.625" style="21" customWidth="1"/>
    <col min="9279" max="9473" width="9" style="21"/>
    <col min="9474" max="9534" width="2.625" style="21" customWidth="1"/>
    <col min="9535" max="9729" width="9" style="21"/>
    <col min="9730" max="9790" width="2.625" style="21" customWidth="1"/>
    <col min="9791" max="9985" width="9" style="21"/>
    <col min="9986" max="10046" width="2.625" style="21" customWidth="1"/>
    <col min="10047" max="10241" width="9" style="21"/>
    <col min="10242" max="10302" width="2.625" style="21" customWidth="1"/>
    <col min="10303" max="10497" width="9" style="21"/>
    <col min="10498" max="10558" width="2.625" style="21" customWidth="1"/>
    <col min="10559" max="10753" width="9" style="21"/>
    <col min="10754" max="10814" width="2.625" style="21" customWidth="1"/>
    <col min="10815" max="11009" width="9" style="21"/>
    <col min="11010" max="11070" width="2.625" style="21" customWidth="1"/>
    <col min="11071" max="11265" width="9" style="21"/>
    <col min="11266" max="11326" width="2.625" style="21" customWidth="1"/>
    <col min="11327" max="11521" width="9" style="21"/>
    <col min="11522" max="11582" width="2.625" style="21" customWidth="1"/>
    <col min="11583" max="11777" width="9" style="21"/>
    <col min="11778" max="11838" width="2.625" style="21" customWidth="1"/>
    <col min="11839" max="12033" width="9" style="21"/>
    <col min="12034" max="12094" width="2.625" style="21" customWidth="1"/>
    <col min="12095" max="12289" width="9" style="21"/>
    <col min="12290" max="12350" width="2.625" style="21" customWidth="1"/>
    <col min="12351" max="12545" width="9" style="21"/>
    <col min="12546" max="12606" width="2.625" style="21" customWidth="1"/>
    <col min="12607" max="12801" width="9" style="21"/>
    <col min="12802" max="12862" width="2.625" style="21" customWidth="1"/>
    <col min="12863" max="13057" width="9" style="21"/>
    <col min="13058" max="13118" width="2.625" style="21" customWidth="1"/>
    <col min="13119" max="13313" width="9" style="21"/>
    <col min="13314" max="13374" width="2.625" style="21" customWidth="1"/>
    <col min="13375" max="13569" width="9" style="21"/>
    <col min="13570" max="13630" width="2.625" style="21" customWidth="1"/>
    <col min="13631" max="13825" width="9" style="21"/>
    <col min="13826" max="13886" width="2.625" style="21" customWidth="1"/>
    <col min="13887" max="14081" width="9" style="21"/>
    <col min="14082" max="14142" width="2.625" style="21" customWidth="1"/>
    <col min="14143" max="14337" width="9" style="21"/>
    <col min="14338" max="14398" width="2.625" style="21" customWidth="1"/>
    <col min="14399" max="14593" width="9" style="21"/>
    <col min="14594" max="14654" width="2.625" style="21" customWidth="1"/>
    <col min="14655" max="14849" width="9" style="21"/>
    <col min="14850" max="14910" width="2.625" style="21" customWidth="1"/>
    <col min="14911" max="15105" width="9" style="21"/>
    <col min="15106" max="15166" width="2.625" style="21" customWidth="1"/>
    <col min="15167" max="15361" width="9" style="21"/>
    <col min="15362" max="15422" width="2.625" style="21" customWidth="1"/>
    <col min="15423" max="15617" width="9" style="21"/>
    <col min="15618" max="15678" width="2.625" style="21" customWidth="1"/>
    <col min="15679" max="15873" width="9" style="21"/>
    <col min="15874" max="15934" width="2.625" style="21" customWidth="1"/>
    <col min="15935" max="16129" width="9" style="21"/>
    <col min="16130" max="16190" width="2.625" style="21" customWidth="1"/>
    <col min="16191" max="16384" width="9" style="21"/>
  </cols>
  <sheetData>
    <row r="1" spans="1:34">
      <c r="B1" s="21" t="s">
        <v>594</v>
      </c>
    </row>
    <row r="2" spans="1:34">
      <c r="Z2" s="1526" t="s">
        <v>711</v>
      </c>
      <c r="AA2" s="1526"/>
      <c r="AB2" s="1526"/>
      <c r="AC2" s="1526"/>
      <c r="AD2" s="1526"/>
      <c r="AE2" s="1526"/>
      <c r="AF2" s="1526"/>
      <c r="AG2" s="1526"/>
      <c r="AH2" s="1526"/>
    </row>
    <row r="4" spans="1:34" s="20" customFormat="1" ht="21" customHeight="1">
      <c r="A4" s="469"/>
      <c r="B4" s="1527" t="s">
        <v>712</v>
      </c>
      <c r="C4" s="1527"/>
      <c r="D4" s="1527"/>
      <c r="E4" s="1527"/>
      <c r="F4" s="1527"/>
      <c r="G4" s="1527"/>
      <c r="H4" s="1527"/>
      <c r="I4" s="1527"/>
      <c r="J4" s="1527"/>
      <c r="K4" s="1527"/>
      <c r="L4" s="1527"/>
      <c r="M4" s="1527"/>
      <c r="N4" s="1527"/>
      <c r="O4" s="1527"/>
      <c r="P4" s="1527"/>
      <c r="Q4" s="1527"/>
      <c r="R4" s="1527"/>
      <c r="S4" s="1527"/>
      <c r="T4" s="1527"/>
      <c r="U4" s="1527"/>
      <c r="V4" s="1527"/>
      <c r="W4" s="1527"/>
      <c r="X4" s="1527"/>
      <c r="Y4" s="1527"/>
      <c r="Z4" s="1527"/>
      <c r="AA4" s="1527"/>
      <c r="AB4" s="1527"/>
      <c r="AC4" s="1527"/>
      <c r="AD4" s="1527"/>
      <c r="AE4" s="1527"/>
      <c r="AF4" s="1527"/>
      <c r="AG4" s="1527"/>
      <c r="AH4" s="469"/>
    </row>
    <row r="5" spans="1:34" s="20" customFormat="1" ht="21" customHeight="1">
      <c r="A5" s="469"/>
      <c r="B5" s="1527" t="s">
        <v>713</v>
      </c>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1527"/>
      <c r="AG5" s="1527"/>
      <c r="AH5" s="469"/>
    </row>
    <row r="6" spans="1:34" ht="21" customHeight="1" thickBot="1">
      <c r="A6" s="470"/>
      <c r="B6" s="470"/>
      <c r="C6" s="470"/>
      <c r="D6" s="470"/>
      <c r="E6" s="470"/>
      <c r="F6" s="470"/>
      <c r="G6" s="470"/>
      <c r="H6" s="470"/>
      <c r="I6" s="470"/>
      <c r="J6" s="470"/>
      <c r="K6" s="470"/>
      <c r="L6" s="470"/>
      <c r="M6" s="470"/>
      <c r="N6" s="470"/>
      <c r="O6" s="470"/>
      <c r="P6" s="470"/>
      <c r="Q6" s="470"/>
      <c r="R6" s="470"/>
      <c r="S6" s="470"/>
      <c r="T6" s="470"/>
      <c r="U6" s="470"/>
      <c r="V6" s="470"/>
      <c r="W6" s="470"/>
      <c r="X6" s="470"/>
      <c r="Y6" s="470"/>
      <c r="Z6" s="470"/>
      <c r="AA6" s="470"/>
      <c r="AB6" s="470"/>
      <c r="AC6" s="470"/>
      <c r="AD6" s="470"/>
      <c r="AE6" s="470"/>
      <c r="AF6" s="470"/>
      <c r="AG6" s="470"/>
      <c r="AH6" s="470"/>
    </row>
    <row r="7" spans="1:34" ht="21" customHeight="1">
      <c r="A7" s="470"/>
      <c r="B7" s="1528" t="s">
        <v>102</v>
      </c>
      <c r="C7" s="1529"/>
      <c r="D7" s="1529"/>
      <c r="E7" s="1529"/>
      <c r="F7" s="1529"/>
      <c r="G7" s="1529"/>
      <c r="H7" s="1529"/>
      <c r="I7" s="1529"/>
      <c r="J7" s="1529"/>
      <c r="K7" s="1529"/>
      <c r="L7" s="1529"/>
      <c r="M7" s="1529"/>
      <c r="N7" s="1530"/>
      <c r="O7" s="1530"/>
      <c r="P7" s="1530"/>
      <c r="Q7" s="1530"/>
      <c r="R7" s="1530"/>
      <c r="S7" s="1530"/>
      <c r="T7" s="1530"/>
      <c r="U7" s="1530"/>
      <c r="V7" s="1530"/>
      <c r="W7" s="1530"/>
      <c r="X7" s="1530"/>
      <c r="Y7" s="1530"/>
      <c r="Z7" s="1530"/>
      <c r="AA7" s="1530"/>
      <c r="AB7" s="1530"/>
      <c r="AC7" s="1530"/>
      <c r="AD7" s="1530"/>
      <c r="AE7" s="1530"/>
      <c r="AF7" s="1530"/>
      <c r="AG7" s="1531"/>
      <c r="AH7" s="470"/>
    </row>
    <row r="8" spans="1:34" ht="21" customHeight="1" thickBot="1">
      <c r="A8" s="470"/>
      <c r="B8" s="1522" t="s">
        <v>100</v>
      </c>
      <c r="C8" s="1523"/>
      <c r="D8" s="1523"/>
      <c r="E8" s="1523"/>
      <c r="F8" s="1523"/>
      <c r="G8" s="1523"/>
      <c r="H8" s="1523"/>
      <c r="I8" s="1523"/>
      <c r="J8" s="1523"/>
      <c r="K8" s="1523"/>
      <c r="L8" s="1523"/>
      <c r="M8" s="1523"/>
      <c r="N8" s="1524" t="s">
        <v>714</v>
      </c>
      <c r="O8" s="1524"/>
      <c r="P8" s="1524"/>
      <c r="Q8" s="1524"/>
      <c r="R8" s="1524"/>
      <c r="S8" s="1524"/>
      <c r="T8" s="1524"/>
      <c r="U8" s="1524"/>
      <c r="V8" s="1524"/>
      <c r="W8" s="1524"/>
      <c r="X8" s="1524"/>
      <c r="Y8" s="1524"/>
      <c r="Z8" s="1524"/>
      <c r="AA8" s="1524"/>
      <c r="AB8" s="1524"/>
      <c r="AC8" s="1524"/>
      <c r="AD8" s="1524"/>
      <c r="AE8" s="1524"/>
      <c r="AF8" s="1524"/>
      <c r="AG8" s="1525"/>
      <c r="AH8" s="470"/>
    </row>
    <row r="9" spans="1:34" ht="21" customHeight="1" thickTop="1">
      <c r="A9" s="470"/>
      <c r="B9" s="1506" t="s">
        <v>104</v>
      </c>
      <c r="C9" s="1507"/>
      <c r="D9" s="1507"/>
      <c r="E9" s="1507"/>
      <c r="F9" s="1507"/>
      <c r="G9" s="1507"/>
      <c r="H9" s="1507"/>
      <c r="I9" s="1507"/>
      <c r="J9" s="1507"/>
      <c r="K9" s="1507"/>
      <c r="L9" s="1507"/>
      <c r="M9" s="1507"/>
      <c r="N9" s="1507" t="s">
        <v>105</v>
      </c>
      <c r="O9" s="1507"/>
      <c r="P9" s="1507"/>
      <c r="Q9" s="1507"/>
      <c r="R9" s="1507"/>
      <c r="S9" s="1507"/>
      <c r="T9" s="1507"/>
      <c r="U9" s="1507"/>
      <c r="V9" s="1507"/>
      <c r="W9" s="1507"/>
      <c r="X9" s="1507"/>
      <c r="Y9" s="1507"/>
      <c r="Z9" s="1507"/>
      <c r="AA9" s="1507"/>
      <c r="AB9" s="1507"/>
      <c r="AC9" s="1507"/>
      <c r="AD9" s="1507"/>
      <c r="AE9" s="1507"/>
      <c r="AF9" s="1507"/>
      <c r="AG9" s="1508"/>
      <c r="AH9" s="470"/>
    </row>
    <row r="10" spans="1:34" ht="21" customHeight="1">
      <c r="A10" s="470"/>
      <c r="B10" s="1509" t="s">
        <v>59</v>
      </c>
      <c r="C10" s="1510"/>
      <c r="D10" s="1510"/>
      <c r="E10" s="1510"/>
      <c r="F10" s="1510"/>
      <c r="G10" s="1510" t="s">
        <v>16</v>
      </c>
      <c r="H10" s="1510"/>
      <c r="I10" s="1510"/>
      <c r="J10" s="1510"/>
      <c r="K10" s="1510"/>
      <c r="L10" s="1510"/>
      <c r="M10" s="1510"/>
      <c r="N10" s="1511" t="s">
        <v>716</v>
      </c>
      <c r="O10" s="1512"/>
      <c r="P10" s="1512"/>
      <c r="Q10" s="1512"/>
      <c r="R10" s="1513"/>
      <c r="S10" s="1511" t="s">
        <v>717</v>
      </c>
      <c r="T10" s="1512"/>
      <c r="U10" s="1512"/>
      <c r="V10" s="1512"/>
      <c r="W10" s="1513"/>
      <c r="X10" s="1520" t="s">
        <v>718</v>
      </c>
      <c r="Y10" s="1520"/>
      <c r="Z10" s="1520"/>
      <c r="AA10" s="1520"/>
      <c r="AB10" s="1520"/>
      <c r="AC10" s="1520" t="s">
        <v>719</v>
      </c>
      <c r="AD10" s="1520"/>
      <c r="AE10" s="1520"/>
      <c r="AF10" s="1520"/>
      <c r="AG10" s="1521"/>
      <c r="AH10" s="470"/>
    </row>
    <row r="11" spans="1:34" ht="21" customHeight="1">
      <c r="A11" s="470"/>
      <c r="B11" s="1509"/>
      <c r="C11" s="1510"/>
      <c r="D11" s="1510"/>
      <c r="E11" s="1510"/>
      <c r="F11" s="1510"/>
      <c r="G11" s="1510"/>
      <c r="H11" s="1510"/>
      <c r="I11" s="1510"/>
      <c r="J11" s="1510"/>
      <c r="K11" s="1510"/>
      <c r="L11" s="1510"/>
      <c r="M11" s="1510"/>
      <c r="N11" s="1514"/>
      <c r="O11" s="1515"/>
      <c r="P11" s="1515"/>
      <c r="Q11" s="1515"/>
      <c r="R11" s="1516"/>
      <c r="S11" s="1514"/>
      <c r="T11" s="1515"/>
      <c r="U11" s="1515"/>
      <c r="V11" s="1515"/>
      <c r="W11" s="1516"/>
      <c r="X11" s="1520"/>
      <c r="Y11" s="1520"/>
      <c r="Z11" s="1520"/>
      <c r="AA11" s="1520"/>
      <c r="AB11" s="1520"/>
      <c r="AC11" s="1520"/>
      <c r="AD11" s="1520"/>
      <c r="AE11" s="1520"/>
      <c r="AF11" s="1520"/>
      <c r="AG11" s="1521"/>
      <c r="AH11" s="470"/>
    </row>
    <row r="12" spans="1:34" ht="21" customHeight="1">
      <c r="A12" s="470"/>
      <c r="B12" s="1509"/>
      <c r="C12" s="1510"/>
      <c r="D12" s="1510"/>
      <c r="E12" s="1510"/>
      <c r="F12" s="1510"/>
      <c r="G12" s="1510"/>
      <c r="H12" s="1510"/>
      <c r="I12" s="1510"/>
      <c r="J12" s="1510"/>
      <c r="K12" s="1510"/>
      <c r="L12" s="1510"/>
      <c r="M12" s="1510"/>
      <c r="N12" s="1517"/>
      <c r="O12" s="1518"/>
      <c r="P12" s="1518"/>
      <c r="Q12" s="1518"/>
      <c r="R12" s="1519"/>
      <c r="S12" s="1517"/>
      <c r="T12" s="1518"/>
      <c r="U12" s="1518"/>
      <c r="V12" s="1518"/>
      <c r="W12" s="1519"/>
      <c r="X12" s="1520"/>
      <c r="Y12" s="1520"/>
      <c r="Z12" s="1520"/>
      <c r="AA12" s="1520"/>
      <c r="AB12" s="1520"/>
      <c r="AC12" s="1520"/>
      <c r="AD12" s="1520"/>
      <c r="AE12" s="1520"/>
      <c r="AF12" s="1520"/>
      <c r="AG12" s="1521"/>
      <c r="AH12" s="470"/>
    </row>
    <row r="13" spans="1:34" ht="21" customHeight="1">
      <c r="A13" s="470"/>
      <c r="B13" s="1498"/>
      <c r="C13" s="1499"/>
      <c r="D13" s="1499"/>
      <c r="E13" s="1499"/>
      <c r="F13" s="1499"/>
      <c r="G13" s="1499"/>
      <c r="H13" s="1499"/>
      <c r="I13" s="1499"/>
      <c r="J13" s="1499"/>
      <c r="K13" s="1499"/>
      <c r="L13" s="1499"/>
      <c r="M13" s="1499"/>
      <c r="N13" s="1499"/>
      <c r="O13" s="1499"/>
      <c r="P13" s="1499"/>
      <c r="Q13" s="1499"/>
      <c r="R13" s="1499"/>
      <c r="S13" s="1499"/>
      <c r="T13" s="1499"/>
      <c r="U13" s="1499"/>
      <c r="V13" s="1499"/>
      <c r="W13" s="1499"/>
      <c r="X13" s="1499"/>
      <c r="Y13" s="1499"/>
      <c r="Z13" s="1499"/>
      <c r="AA13" s="1499"/>
      <c r="AB13" s="1499"/>
      <c r="AC13" s="1499"/>
      <c r="AD13" s="1499"/>
      <c r="AE13" s="1499"/>
      <c r="AF13" s="1499"/>
      <c r="AG13" s="1500"/>
      <c r="AH13" s="470"/>
    </row>
    <row r="14" spans="1:34" ht="21" customHeight="1">
      <c r="A14" s="470"/>
      <c r="B14" s="1498"/>
      <c r="C14" s="1499"/>
      <c r="D14" s="1499"/>
      <c r="E14" s="1499"/>
      <c r="F14" s="1499"/>
      <c r="G14" s="1499"/>
      <c r="H14" s="1499"/>
      <c r="I14" s="1499"/>
      <c r="J14" s="1499"/>
      <c r="K14" s="1499"/>
      <c r="L14" s="1499"/>
      <c r="M14" s="1499"/>
      <c r="N14" s="1499"/>
      <c r="O14" s="1499"/>
      <c r="P14" s="1499"/>
      <c r="Q14" s="1499"/>
      <c r="R14" s="1499"/>
      <c r="S14" s="1499"/>
      <c r="T14" s="1499"/>
      <c r="U14" s="1499"/>
      <c r="V14" s="1499"/>
      <c r="W14" s="1499"/>
      <c r="X14" s="1499"/>
      <c r="Y14" s="1499"/>
      <c r="Z14" s="1499"/>
      <c r="AA14" s="1499"/>
      <c r="AB14" s="1499"/>
      <c r="AC14" s="1499"/>
      <c r="AD14" s="1499"/>
      <c r="AE14" s="1499"/>
      <c r="AF14" s="1499"/>
      <c r="AG14" s="1500"/>
      <c r="AH14" s="470"/>
    </row>
    <row r="15" spans="1:34" ht="21" customHeight="1">
      <c r="A15" s="470"/>
      <c r="B15" s="1498"/>
      <c r="C15" s="1499"/>
      <c r="D15" s="1499"/>
      <c r="E15" s="1499"/>
      <c r="F15" s="1499"/>
      <c r="G15" s="1499"/>
      <c r="H15" s="1499"/>
      <c r="I15" s="1499"/>
      <c r="J15" s="1499"/>
      <c r="K15" s="1499"/>
      <c r="L15" s="1499"/>
      <c r="M15" s="1499"/>
      <c r="N15" s="1499"/>
      <c r="O15" s="1499"/>
      <c r="P15" s="1499"/>
      <c r="Q15" s="1499"/>
      <c r="R15" s="1499"/>
      <c r="S15" s="1499"/>
      <c r="T15" s="1499"/>
      <c r="U15" s="1499"/>
      <c r="V15" s="1499"/>
      <c r="W15" s="1499"/>
      <c r="X15" s="1499"/>
      <c r="Y15" s="1499"/>
      <c r="Z15" s="1499"/>
      <c r="AA15" s="1499"/>
      <c r="AB15" s="1499"/>
      <c r="AC15" s="1499"/>
      <c r="AD15" s="1499"/>
      <c r="AE15" s="1499"/>
      <c r="AF15" s="1499"/>
      <c r="AG15" s="1500"/>
      <c r="AH15" s="470"/>
    </row>
    <row r="16" spans="1:34" ht="21" customHeight="1">
      <c r="A16" s="470"/>
      <c r="B16" s="1498"/>
      <c r="C16" s="1499"/>
      <c r="D16" s="1499"/>
      <c r="E16" s="1499"/>
      <c r="F16" s="1499"/>
      <c r="G16" s="1499"/>
      <c r="H16" s="1499"/>
      <c r="I16" s="1499"/>
      <c r="J16" s="1499"/>
      <c r="K16" s="1499"/>
      <c r="L16" s="1499"/>
      <c r="M16" s="1499"/>
      <c r="N16" s="1502"/>
      <c r="O16" s="1503"/>
      <c r="P16" s="1503"/>
      <c r="Q16" s="1503"/>
      <c r="R16" s="1504"/>
      <c r="S16" s="1502"/>
      <c r="T16" s="1503"/>
      <c r="U16" s="1503"/>
      <c r="V16" s="1503"/>
      <c r="W16" s="1504"/>
      <c r="X16" s="1502"/>
      <c r="Y16" s="1503"/>
      <c r="Z16" s="1503"/>
      <c r="AA16" s="1503"/>
      <c r="AB16" s="1504"/>
      <c r="AC16" s="1502"/>
      <c r="AD16" s="1503"/>
      <c r="AE16" s="1503"/>
      <c r="AF16" s="1503"/>
      <c r="AG16" s="1505"/>
      <c r="AH16" s="470"/>
    </row>
    <row r="17" spans="1:34" ht="21" customHeight="1">
      <c r="A17" s="470"/>
      <c r="B17" s="1498"/>
      <c r="C17" s="1499"/>
      <c r="D17" s="1499"/>
      <c r="E17" s="1499"/>
      <c r="F17" s="1499"/>
      <c r="G17" s="1499"/>
      <c r="H17" s="1499"/>
      <c r="I17" s="1499"/>
      <c r="J17" s="1499"/>
      <c r="K17" s="1499"/>
      <c r="L17" s="1499"/>
      <c r="M17" s="1499"/>
      <c r="N17" s="1502"/>
      <c r="O17" s="1503"/>
      <c r="P17" s="1503"/>
      <c r="Q17" s="1503"/>
      <c r="R17" s="1504"/>
      <c r="S17" s="1502"/>
      <c r="T17" s="1503"/>
      <c r="U17" s="1503"/>
      <c r="V17" s="1503"/>
      <c r="W17" s="1504"/>
      <c r="X17" s="1502"/>
      <c r="Y17" s="1503"/>
      <c r="Z17" s="1503"/>
      <c r="AA17" s="1503"/>
      <c r="AB17" s="1504"/>
      <c r="AC17" s="1502"/>
      <c r="AD17" s="1503"/>
      <c r="AE17" s="1503"/>
      <c r="AF17" s="1503"/>
      <c r="AG17" s="1505"/>
      <c r="AH17" s="470"/>
    </row>
    <row r="18" spans="1:34" ht="21" customHeight="1">
      <c r="A18" s="470"/>
      <c r="B18" s="1498"/>
      <c r="C18" s="1499"/>
      <c r="D18" s="1499"/>
      <c r="E18" s="1499"/>
      <c r="F18" s="1499"/>
      <c r="G18" s="1499"/>
      <c r="H18" s="1499"/>
      <c r="I18" s="1499"/>
      <c r="J18" s="1499"/>
      <c r="K18" s="1499"/>
      <c r="L18" s="1499"/>
      <c r="M18" s="1499"/>
      <c r="N18" s="1502"/>
      <c r="O18" s="1503"/>
      <c r="P18" s="1503"/>
      <c r="Q18" s="1503"/>
      <c r="R18" s="1504"/>
      <c r="S18" s="1502"/>
      <c r="T18" s="1503"/>
      <c r="U18" s="1503"/>
      <c r="V18" s="1503"/>
      <c r="W18" s="1504"/>
      <c r="X18" s="1502"/>
      <c r="Y18" s="1503"/>
      <c r="Z18" s="1503"/>
      <c r="AA18" s="1503"/>
      <c r="AB18" s="1504"/>
      <c r="AC18" s="1502"/>
      <c r="AD18" s="1503"/>
      <c r="AE18" s="1503"/>
      <c r="AF18" s="1503"/>
      <c r="AG18" s="1505"/>
      <c r="AH18" s="470"/>
    </row>
    <row r="19" spans="1:34" ht="21" customHeight="1">
      <c r="A19" s="470"/>
      <c r="B19" s="1498"/>
      <c r="C19" s="1499"/>
      <c r="D19" s="1499"/>
      <c r="E19" s="1499"/>
      <c r="F19" s="1499"/>
      <c r="G19" s="1499"/>
      <c r="H19" s="1499"/>
      <c r="I19" s="1499"/>
      <c r="J19" s="1499"/>
      <c r="K19" s="1499"/>
      <c r="L19" s="1499"/>
      <c r="M19" s="1499"/>
      <c r="N19" s="1502"/>
      <c r="O19" s="1503"/>
      <c r="P19" s="1503"/>
      <c r="Q19" s="1503"/>
      <c r="R19" s="1504"/>
      <c r="S19" s="1502"/>
      <c r="T19" s="1503"/>
      <c r="U19" s="1503"/>
      <c r="V19" s="1503"/>
      <c r="W19" s="1504"/>
      <c r="X19" s="1502"/>
      <c r="Y19" s="1503"/>
      <c r="Z19" s="1503"/>
      <c r="AA19" s="1503"/>
      <c r="AB19" s="1504"/>
      <c r="AC19" s="1502"/>
      <c r="AD19" s="1503"/>
      <c r="AE19" s="1503"/>
      <c r="AF19" s="1503"/>
      <c r="AG19" s="1505"/>
      <c r="AH19" s="470"/>
    </row>
    <row r="20" spans="1:34" ht="21" customHeight="1">
      <c r="A20" s="470"/>
      <c r="B20" s="1498"/>
      <c r="C20" s="1499"/>
      <c r="D20" s="1499"/>
      <c r="E20" s="1499"/>
      <c r="F20" s="1499"/>
      <c r="G20" s="1499"/>
      <c r="H20" s="1499"/>
      <c r="I20" s="1499"/>
      <c r="J20" s="1499"/>
      <c r="K20" s="1499"/>
      <c r="L20" s="1499"/>
      <c r="M20" s="1499"/>
      <c r="N20" s="1502"/>
      <c r="O20" s="1503"/>
      <c r="P20" s="1503"/>
      <c r="Q20" s="1503"/>
      <c r="R20" s="1504"/>
      <c r="S20" s="1502"/>
      <c r="T20" s="1503"/>
      <c r="U20" s="1503"/>
      <c r="V20" s="1503"/>
      <c r="W20" s="1504"/>
      <c r="X20" s="1502"/>
      <c r="Y20" s="1503"/>
      <c r="Z20" s="1503"/>
      <c r="AA20" s="1503"/>
      <c r="AB20" s="1504"/>
      <c r="AC20" s="1502"/>
      <c r="AD20" s="1503"/>
      <c r="AE20" s="1503"/>
      <c r="AF20" s="1503"/>
      <c r="AG20" s="1505"/>
      <c r="AH20" s="470"/>
    </row>
    <row r="21" spans="1:34" ht="21" customHeight="1">
      <c r="A21" s="470"/>
      <c r="B21" s="1498"/>
      <c r="C21" s="1499"/>
      <c r="D21" s="1499"/>
      <c r="E21" s="1499"/>
      <c r="F21" s="1499"/>
      <c r="G21" s="1499"/>
      <c r="H21" s="1499"/>
      <c r="I21" s="1499"/>
      <c r="J21" s="1499"/>
      <c r="K21" s="1499"/>
      <c r="L21" s="1499"/>
      <c r="M21" s="1499"/>
      <c r="N21" s="1502"/>
      <c r="O21" s="1503"/>
      <c r="P21" s="1503"/>
      <c r="Q21" s="1503"/>
      <c r="R21" s="1504"/>
      <c r="S21" s="1502"/>
      <c r="T21" s="1503"/>
      <c r="U21" s="1503"/>
      <c r="V21" s="1503"/>
      <c r="W21" s="1504"/>
      <c r="X21" s="1502"/>
      <c r="Y21" s="1503"/>
      <c r="Z21" s="1503"/>
      <c r="AA21" s="1503"/>
      <c r="AB21" s="1504"/>
      <c r="AC21" s="1502"/>
      <c r="AD21" s="1503"/>
      <c r="AE21" s="1503"/>
      <c r="AF21" s="1503"/>
      <c r="AG21" s="1505"/>
      <c r="AH21" s="470"/>
    </row>
    <row r="22" spans="1:34" ht="21" customHeight="1">
      <c r="A22" s="470"/>
      <c r="B22" s="1498"/>
      <c r="C22" s="1499"/>
      <c r="D22" s="1499"/>
      <c r="E22" s="1499"/>
      <c r="F22" s="1499"/>
      <c r="G22" s="1499"/>
      <c r="H22" s="1499"/>
      <c r="I22" s="1499"/>
      <c r="J22" s="1499"/>
      <c r="K22" s="1499"/>
      <c r="L22" s="1499"/>
      <c r="M22" s="1499"/>
      <c r="N22" s="1499"/>
      <c r="O22" s="1499"/>
      <c r="P22" s="1499"/>
      <c r="Q22" s="1499"/>
      <c r="R22" s="1499"/>
      <c r="S22" s="1499"/>
      <c r="T22" s="1499"/>
      <c r="U22" s="1499"/>
      <c r="V22" s="1499"/>
      <c r="W22" s="1499"/>
      <c r="X22" s="1499"/>
      <c r="Y22" s="1499"/>
      <c r="Z22" s="1499"/>
      <c r="AA22" s="1499"/>
      <c r="AB22" s="1499"/>
      <c r="AC22" s="1499"/>
      <c r="AD22" s="1499"/>
      <c r="AE22" s="1499"/>
      <c r="AF22" s="1499"/>
      <c r="AG22" s="1500"/>
      <c r="AH22" s="470"/>
    </row>
    <row r="23" spans="1:34" ht="21" customHeight="1">
      <c r="A23" s="470"/>
      <c r="B23" s="1498"/>
      <c r="C23" s="1499"/>
      <c r="D23" s="1499"/>
      <c r="E23" s="1499"/>
      <c r="F23" s="1499"/>
      <c r="G23" s="1499"/>
      <c r="H23" s="1499"/>
      <c r="I23" s="1499"/>
      <c r="J23" s="1499"/>
      <c r="K23" s="1499"/>
      <c r="L23" s="1499"/>
      <c r="M23" s="1499"/>
      <c r="N23" s="1499"/>
      <c r="O23" s="1499"/>
      <c r="P23" s="1499"/>
      <c r="Q23" s="1499"/>
      <c r="R23" s="1499"/>
      <c r="S23" s="1499"/>
      <c r="T23" s="1499"/>
      <c r="U23" s="1499"/>
      <c r="V23" s="1499"/>
      <c r="W23" s="1499"/>
      <c r="X23" s="1499"/>
      <c r="Y23" s="1499"/>
      <c r="Z23" s="1499"/>
      <c r="AA23" s="1499"/>
      <c r="AB23" s="1499"/>
      <c r="AC23" s="1499"/>
      <c r="AD23" s="1499"/>
      <c r="AE23" s="1499"/>
      <c r="AF23" s="1499"/>
      <c r="AG23" s="1500"/>
      <c r="AH23" s="470"/>
    </row>
    <row r="24" spans="1:34" ht="21" customHeight="1" thickBot="1">
      <c r="A24" s="470"/>
      <c r="B24" s="1501"/>
      <c r="C24" s="1496"/>
      <c r="D24" s="1496"/>
      <c r="E24" s="1496"/>
      <c r="F24" s="1496"/>
      <c r="G24" s="1496"/>
      <c r="H24" s="1496"/>
      <c r="I24" s="1496"/>
      <c r="J24" s="1496"/>
      <c r="K24" s="1496"/>
      <c r="L24" s="1496"/>
      <c r="M24" s="1496"/>
      <c r="N24" s="1496"/>
      <c r="O24" s="1496"/>
      <c r="P24" s="1496"/>
      <c r="Q24" s="1496"/>
      <c r="R24" s="1496"/>
      <c r="S24" s="1496"/>
      <c r="T24" s="1496"/>
      <c r="U24" s="1496"/>
      <c r="V24" s="1496"/>
      <c r="W24" s="1496"/>
      <c r="X24" s="1496"/>
      <c r="Y24" s="1496"/>
      <c r="Z24" s="1496"/>
      <c r="AA24" s="1496"/>
      <c r="AB24" s="1496"/>
      <c r="AC24" s="1496"/>
      <c r="AD24" s="1496"/>
      <c r="AE24" s="1496"/>
      <c r="AF24" s="1496"/>
      <c r="AG24" s="1497"/>
      <c r="AH24" s="470"/>
    </row>
    <row r="25" spans="1:34" ht="21" customHeight="1" thickBot="1">
      <c r="A25" s="470"/>
      <c r="B25" s="471"/>
      <c r="C25" s="471"/>
      <c r="D25" s="471"/>
      <c r="E25" s="471"/>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471"/>
      <c r="AD25" s="471"/>
      <c r="AE25" s="471"/>
      <c r="AF25" s="471"/>
      <c r="AG25" s="471"/>
      <c r="AH25" s="470"/>
    </row>
    <row r="26" spans="1:34" ht="21" customHeight="1">
      <c r="A26" s="470"/>
      <c r="B26" s="1469" t="s">
        <v>720</v>
      </c>
      <c r="C26" s="1470"/>
      <c r="D26" s="1470"/>
      <c r="E26" s="1470"/>
      <c r="F26" s="1470"/>
      <c r="G26" s="1470"/>
      <c r="H26" s="1470"/>
      <c r="I26" s="1470"/>
      <c r="J26" s="1470"/>
      <c r="K26" s="1470"/>
      <c r="L26" s="1470"/>
      <c r="M26" s="1470"/>
      <c r="N26" s="1470"/>
      <c r="O26" s="1470"/>
      <c r="P26" s="1470"/>
      <c r="Q26" s="1470"/>
      <c r="R26" s="1473" t="s">
        <v>721</v>
      </c>
      <c r="S26" s="1473"/>
      <c r="T26" s="1473"/>
      <c r="U26" s="1473"/>
      <c r="V26" s="1473"/>
      <c r="W26" s="1473"/>
      <c r="X26" s="1473"/>
      <c r="Y26" s="1473"/>
      <c r="Z26" s="1473"/>
      <c r="AA26" s="1473"/>
      <c r="AB26" s="1473"/>
      <c r="AC26" s="1473"/>
      <c r="AD26" s="1473"/>
      <c r="AE26" s="1473"/>
      <c r="AF26" s="1473"/>
      <c r="AG26" s="1474"/>
      <c r="AH26" s="470"/>
    </row>
    <row r="27" spans="1:34" ht="21" customHeight="1" thickBot="1">
      <c r="A27" s="470"/>
      <c r="B27" s="1471"/>
      <c r="C27" s="1472"/>
      <c r="D27" s="1472"/>
      <c r="E27" s="1472"/>
      <c r="F27" s="1472"/>
      <c r="G27" s="1472"/>
      <c r="H27" s="1472"/>
      <c r="I27" s="1472"/>
      <c r="J27" s="1472"/>
      <c r="K27" s="1472"/>
      <c r="L27" s="1472"/>
      <c r="M27" s="1472"/>
      <c r="N27" s="1472"/>
      <c r="O27" s="1472"/>
      <c r="P27" s="1472"/>
      <c r="Q27" s="1472"/>
      <c r="R27" s="1475"/>
      <c r="S27" s="1475"/>
      <c r="T27" s="1475"/>
      <c r="U27" s="1475"/>
      <c r="V27" s="1475"/>
      <c r="W27" s="1475"/>
      <c r="X27" s="1475"/>
      <c r="Y27" s="1475"/>
      <c r="Z27" s="1475"/>
      <c r="AA27" s="1475"/>
      <c r="AB27" s="1475"/>
      <c r="AC27" s="1475"/>
      <c r="AD27" s="1475"/>
      <c r="AE27" s="1475"/>
      <c r="AF27" s="1475"/>
      <c r="AG27" s="1476"/>
      <c r="AH27" s="470"/>
    </row>
    <row r="28" spans="1:34" ht="21" customHeight="1" thickBot="1">
      <c r="A28" s="470"/>
      <c r="B28" s="471"/>
      <c r="C28" s="471"/>
      <c r="D28" s="471"/>
      <c r="E28" s="471"/>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0"/>
    </row>
    <row r="29" spans="1:34" ht="21" customHeight="1">
      <c r="A29" s="470"/>
      <c r="B29" s="1477" t="s">
        <v>722</v>
      </c>
      <c r="C29" s="1478"/>
      <c r="D29" s="1478"/>
      <c r="E29" s="1478"/>
      <c r="F29" s="1478"/>
      <c r="G29" s="1478"/>
      <c r="H29" s="1478"/>
      <c r="I29" s="1479"/>
      <c r="J29" s="1478" t="s">
        <v>106</v>
      </c>
      <c r="K29" s="1478"/>
      <c r="L29" s="1478"/>
      <c r="M29" s="1478"/>
      <c r="N29" s="1478"/>
      <c r="O29" s="1478"/>
      <c r="P29" s="1478"/>
      <c r="Q29" s="1478"/>
      <c r="R29" s="1483"/>
      <c r="S29" s="1483"/>
      <c r="T29" s="1483"/>
      <c r="U29" s="1483"/>
      <c r="V29" s="1483"/>
      <c r="W29" s="1483"/>
      <c r="X29" s="1483"/>
      <c r="Y29" s="1483"/>
      <c r="Z29" s="1483"/>
      <c r="AA29" s="1483"/>
      <c r="AB29" s="1483"/>
      <c r="AC29" s="1483"/>
      <c r="AD29" s="1483"/>
      <c r="AE29" s="1483"/>
      <c r="AF29" s="1483"/>
      <c r="AG29" s="1484"/>
      <c r="AH29" s="470"/>
    </row>
    <row r="30" spans="1:34" ht="42.75" customHeight="1">
      <c r="A30" s="470"/>
      <c r="B30" s="1480"/>
      <c r="C30" s="1481"/>
      <c r="D30" s="1481"/>
      <c r="E30" s="1481"/>
      <c r="F30" s="1481"/>
      <c r="G30" s="1481"/>
      <c r="H30" s="1481"/>
      <c r="I30" s="1482"/>
      <c r="J30" s="1481"/>
      <c r="K30" s="1481"/>
      <c r="L30" s="1481"/>
      <c r="M30" s="1481"/>
      <c r="N30" s="1481"/>
      <c r="O30" s="1481"/>
      <c r="P30" s="1481"/>
      <c r="Q30" s="1482"/>
      <c r="R30" s="1485" t="s">
        <v>723</v>
      </c>
      <c r="S30" s="1486"/>
      <c r="T30" s="1486"/>
      <c r="U30" s="1486"/>
      <c r="V30" s="1486"/>
      <c r="W30" s="1486"/>
      <c r="X30" s="1486"/>
      <c r="Y30" s="1486"/>
      <c r="Z30" s="1486"/>
      <c r="AA30" s="1486"/>
      <c r="AB30" s="1486"/>
      <c r="AC30" s="1486"/>
      <c r="AD30" s="1486"/>
      <c r="AE30" s="1486"/>
      <c r="AF30" s="1486"/>
      <c r="AG30" s="1487"/>
      <c r="AH30" s="470"/>
    </row>
    <row r="31" spans="1:34" ht="24.75" customHeight="1" thickBot="1">
      <c r="A31" s="470"/>
      <c r="B31" s="1488"/>
      <c r="C31" s="1489"/>
      <c r="D31" s="1489"/>
      <c r="E31" s="1489"/>
      <c r="F31" s="1489"/>
      <c r="G31" s="1489"/>
      <c r="H31" s="1489"/>
      <c r="I31" s="1490"/>
      <c r="J31" s="1491"/>
      <c r="K31" s="1491"/>
      <c r="L31" s="1491"/>
      <c r="M31" s="1491"/>
      <c r="N31" s="1491"/>
      <c r="O31" s="1491"/>
      <c r="P31" s="1491"/>
      <c r="Q31" s="1492"/>
      <c r="R31" s="1493"/>
      <c r="S31" s="1491"/>
      <c r="T31" s="1491"/>
      <c r="U31" s="1491"/>
      <c r="V31" s="1491"/>
      <c r="W31" s="1491"/>
      <c r="X31" s="1491"/>
      <c r="Y31" s="1491"/>
      <c r="Z31" s="1491"/>
      <c r="AA31" s="1491"/>
      <c r="AB31" s="1491"/>
      <c r="AC31" s="1491"/>
      <c r="AD31" s="1491"/>
      <c r="AE31" s="1491"/>
      <c r="AF31" s="1491"/>
      <c r="AG31" s="1494"/>
      <c r="AH31" s="470"/>
    </row>
    <row r="32" spans="1:34" ht="17.100000000000001" customHeight="1">
      <c r="A32" s="470"/>
      <c r="B32" s="1495" t="s">
        <v>724</v>
      </c>
      <c r="C32" s="1495"/>
      <c r="D32" s="1495"/>
      <c r="E32" s="1495"/>
      <c r="F32" s="1495"/>
      <c r="G32" s="1495"/>
      <c r="H32" s="1495"/>
      <c r="I32" s="1495"/>
      <c r="J32" s="1495"/>
      <c r="K32" s="1495"/>
      <c r="L32" s="1495"/>
      <c r="M32" s="1495"/>
      <c r="N32" s="1495"/>
      <c r="O32" s="1495"/>
      <c r="P32" s="1495"/>
      <c r="Q32" s="1495"/>
      <c r="R32" s="1495"/>
      <c r="S32" s="1495"/>
      <c r="T32" s="1495"/>
      <c r="U32" s="1495"/>
      <c r="V32" s="1495"/>
      <c r="W32" s="1495"/>
      <c r="X32" s="1495"/>
      <c r="Y32" s="1495"/>
      <c r="Z32" s="1495"/>
      <c r="AA32" s="1495"/>
      <c r="AB32" s="1495"/>
      <c r="AC32" s="1495"/>
      <c r="AD32" s="1495"/>
      <c r="AE32" s="1495"/>
      <c r="AF32" s="1495"/>
      <c r="AG32" s="1495"/>
      <c r="AH32" s="470"/>
    </row>
    <row r="33" spans="1:34" ht="17.100000000000001" customHeight="1">
      <c r="A33" s="470"/>
      <c r="B33" s="1468"/>
      <c r="C33" s="1468"/>
      <c r="D33" s="1468"/>
      <c r="E33" s="1468"/>
      <c r="F33" s="1468"/>
      <c r="G33" s="1468"/>
      <c r="H33" s="1468"/>
      <c r="I33" s="1468"/>
      <c r="J33" s="1468"/>
      <c r="K33" s="1468"/>
      <c r="L33" s="1468"/>
      <c r="M33" s="1468"/>
      <c r="N33" s="1468"/>
      <c r="O33" s="1468"/>
      <c r="P33" s="1468"/>
      <c r="Q33" s="1468"/>
      <c r="R33" s="1468"/>
      <c r="S33" s="1468"/>
      <c r="T33" s="1468"/>
      <c r="U33" s="1468"/>
      <c r="V33" s="1468"/>
      <c r="W33" s="1468"/>
      <c r="X33" s="1468"/>
      <c r="Y33" s="1468"/>
      <c r="Z33" s="1468"/>
      <c r="AA33" s="1468"/>
      <c r="AB33" s="1468"/>
      <c r="AC33" s="1468"/>
      <c r="AD33" s="1468"/>
      <c r="AE33" s="1468"/>
      <c r="AF33" s="1468"/>
      <c r="AG33" s="1468"/>
      <c r="AH33" s="470"/>
    </row>
    <row r="34" spans="1:34" ht="17.100000000000001" customHeight="1">
      <c r="A34" s="470"/>
      <c r="B34" s="1468" t="s">
        <v>725</v>
      </c>
      <c r="C34" s="1468"/>
      <c r="D34" s="1468"/>
      <c r="E34" s="1468"/>
      <c r="F34" s="1468"/>
      <c r="G34" s="1468"/>
      <c r="H34" s="1468"/>
      <c r="I34" s="1468"/>
      <c r="J34" s="1468"/>
      <c r="K34" s="1468"/>
      <c r="L34" s="1468"/>
      <c r="M34" s="1468"/>
      <c r="N34" s="1468"/>
      <c r="O34" s="1468"/>
      <c r="P34" s="1468"/>
      <c r="Q34" s="1468"/>
      <c r="R34" s="1468"/>
      <c r="S34" s="1468"/>
      <c r="T34" s="1468"/>
      <c r="U34" s="1468"/>
      <c r="V34" s="1468"/>
      <c r="W34" s="1468"/>
      <c r="X34" s="1468"/>
      <c r="Y34" s="1468"/>
      <c r="Z34" s="1468"/>
      <c r="AA34" s="1468"/>
      <c r="AB34" s="1468"/>
      <c r="AC34" s="1468"/>
      <c r="AD34" s="1468"/>
      <c r="AE34" s="1468"/>
      <c r="AF34" s="1468"/>
      <c r="AG34" s="1468"/>
      <c r="AH34" s="470"/>
    </row>
    <row r="35" spans="1:34" ht="17.100000000000001" customHeight="1">
      <c r="A35" s="470"/>
      <c r="B35" s="1468"/>
      <c r="C35" s="1468"/>
      <c r="D35" s="1468"/>
      <c r="E35" s="1468"/>
      <c r="F35" s="1468"/>
      <c r="G35" s="1468"/>
      <c r="H35" s="1468"/>
      <c r="I35" s="1468"/>
      <c r="J35" s="1468"/>
      <c r="K35" s="1468"/>
      <c r="L35" s="1468"/>
      <c r="M35" s="1468"/>
      <c r="N35" s="1468"/>
      <c r="O35" s="1468"/>
      <c r="P35" s="1468"/>
      <c r="Q35" s="1468"/>
      <c r="R35" s="1468"/>
      <c r="S35" s="1468"/>
      <c r="T35" s="1468"/>
      <c r="U35" s="1468"/>
      <c r="V35" s="1468"/>
      <c r="W35" s="1468"/>
      <c r="X35" s="1468"/>
      <c r="Y35" s="1468"/>
      <c r="Z35" s="1468"/>
      <c r="AA35" s="1468"/>
      <c r="AB35" s="1468"/>
      <c r="AC35" s="1468"/>
      <c r="AD35" s="1468"/>
      <c r="AE35" s="1468"/>
      <c r="AF35" s="1468"/>
      <c r="AG35" s="1468"/>
      <c r="AH35" s="470"/>
    </row>
    <row r="36" spans="1:34" ht="15" customHeight="1">
      <c r="A36" s="470"/>
      <c r="B36" s="472"/>
      <c r="C36" s="472"/>
      <c r="D36" s="472"/>
      <c r="E36" s="472"/>
      <c r="F36" s="472"/>
      <c r="G36" s="473"/>
      <c r="H36" s="473"/>
      <c r="I36" s="473"/>
      <c r="J36" s="473"/>
      <c r="K36" s="473"/>
      <c r="L36" s="473"/>
      <c r="M36" s="473"/>
      <c r="N36" s="472"/>
      <c r="O36" s="472"/>
      <c r="P36" s="472"/>
      <c r="Q36" s="472"/>
      <c r="R36" s="472"/>
      <c r="S36" s="472"/>
      <c r="T36" s="472"/>
      <c r="U36" s="472"/>
      <c r="V36" s="472"/>
      <c r="W36" s="472"/>
      <c r="X36" s="472"/>
      <c r="Y36" s="472"/>
      <c r="Z36" s="472"/>
      <c r="AA36" s="472"/>
      <c r="AB36" s="472"/>
      <c r="AC36" s="472"/>
      <c r="AD36" s="472"/>
      <c r="AE36" s="472"/>
      <c r="AF36" s="472"/>
      <c r="AG36" s="472"/>
      <c r="AH36" s="470"/>
    </row>
    <row r="37" spans="1:34" ht="21" customHeight="1">
      <c r="A37" s="470"/>
      <c r="B37" s="1468" t="s">
        <v>726</v>
      </c>
      <c r="C37" s="1468"/>
      <c r="D37" s="1468"/>
      <c r="E37" s="1468"/>
      <c r="F37" s="1468"/>
      <c r="G37" s="1468"/>
      <c r="H37" s="1468"/>
      <c r="I37" s="1468"/>
      <c r="J37" s="1468"/>
      <c r="K37" s="1468"/>
      <c r="L37" s="1468"/>
      <c r="M37" s="1468"/>
      <c r="N37" s="1468"/>
      <c r="O37" s="1468"/>
      <c r="P37" s="1468"/>
      <c r="Q37" s="1468"/>
      <c r="R37" s="1468"/>
      <c r="S37" s="1468"/>
      <c r="T37" s="1468"/>
      <c r="U37" s="1468"/>
      <c r="V37" s="1468"/>
      <c r="W37" s="1468"/>
      <c r="X37" s="1468"/>
      <c r="Y37" s="1468"/>
      <c r="Z37" s="1468"/>
      <c r="AA37" s="1468"/>
      <c r="AB37" s="1468"/>
      <c r="AC37" s="1468"/>
      <c r="AD37" s="1468"/>
      <c r="AE37" s="1468"/>
      <c r="AF37" s="1468"/>
      <c r="AG37" s="1468"/>
      <c r="AH37" s="470"/>
    </row>
    <row r="38" spans="1:34" ht="21" customHeight="1">
      <c r="A38" s="470"/>
      <c r="B38" s="1468"/>
      <c r="C38" s="1468"/>
      <c r="D38" s="1468"/>
      <c r="E38" s="1468"/>
      <c r="F38" s="1468"/>
      <c r="G38" s="1468"/>
      <c r="H38" s="1468"/>
      <c r="I38" s="1468"/>
      <c r="J38" s="1468"/>
      <c r="K38" s="1468"/>
      <c r="L38" s="1468"/>
      <c r="M38" s="1468"/>
      <c r="N38" s="1468"/>
      <c r="O38" s="1468"/>
      <c r="P38" s="1468"/>
      <c r="Q38" s="1468"/>
      <c r="R38" s="1468"/>
      <c r="S38" s="1468"/>
      <c r="T38" s="1468"/>
      <c r="U38" s="1468"/>
      <c r="V38" s="1468"/>
      <c r="W38" s="1468"/>
      <c r="X38" s="1468"/>
      <c r="Y38" s="1468"/>
      <c r="Z38" s="1468"/>
      <c r="AA38" s="1468"/>
      <c r="AB38" s="1468"/>
      <c r="AC38" s="1468"/>
      <c r="AD38" s="1468"/>
      <c r="AE38" s="1468"/>
      <c r="AF38" s="1468"/>
      <c r="AG38" s="1468"/>
      <c r="AH38" s="470"/>
    </row>
    <row r="39" spans="1:34" ht="21" customHeight="1">
      <c r="A39" s="470"/>
      <c r="B39" s="1468"/>
      <c r="C39" s="1468"/>
      <c r="D39" s="1468"/>
      <c r="E39" s="1468"/>
      <c r="F39" s="1468"/>
      <c r="G39" s="1468"/>
      <c r="H39" s="1468"/>
      <c r="I39" s="1468"/>
      <c r="J39" s="1468"/>
      <c r="K39" s="1468"/>
      <c r="L39" s="1468"/>
      <c r="M39" s="1468"/>
      <c r="N39" s="1468"/>
      <c r="O39" s="1468"/>
      <c r="P39" s="1468"/>
      <c r="Q39" s="1468"/>
      <c r="R39" s="1468"/>
      <c r="S39" s="1468"/>
      <c r="T39" s="1468"/>
      <c r="U39" s="1468"/>
      <c r="V39" s="1468"/>
      <c r="W39" s="1468"/>
      <c r="X39" s="1468"/>
      <c r="Y39" s="1468"/>
      <c r="Z39" s="1468"/>
      <c r="AA39" s="1468"/>
      <c r="AB39" s="1468"/>
      <c r="AC39" s="1468"/>
      <c r="AD39" s="1468"/>
      <c r="AE39" s="1468"/>
      <c r="AF39" s="1468"/>
      <c r="AG39" s="1468"/>
      <c r="AH39" s="470"/>
    </row>
    <row r="40" spans="1:34" ht="21" customHeight="1">
      <c r="A40" s="470"/>
      <c r="B40" s="1468"/>
      <c r="C40" s="1468"/>
      <c r="D40" s="1468"/>
      <c r="E40" s="1468"/>
      <c r="F40" s="1468"/>
      <c r="G40" s="1468"/>
      <c r="H40" s="1468"/>
      <c r="I40" s="1468"/>
      <c r="J40" s="1468"/>
      <c r="K40" s="1468"/>
      <c r="L40" s="1468"/>
      <c r="M40" s="1468"/>
      <c r="N40" s="1468"/>
      <c r="O40" s="1468"/>
      <c r="P40" s="1468"/>
      <c r="Q40" s="1468"/>
      <c r="R40" s="1468"/>
      <c r="S40" s="1468"/>
      <c r="T40" s="1468"/>
      <c r="U40" s="1468"/>
      <c r="V40" s="1468"/>
      <c r="W40" s="1468"/>
      <c r="X40" s="1468"/>
      <c r="Y40" s="1468"/>
      <c r="Z40" s="1468"/>
      <c r="AA40" s="1468"/>
      <c r="AB40" s="1468"/>
      <c r="AC40" s="1468"/>
      <c r="AD40" s="1468"/>
      <c r="AE40" s="1468"/>
      <c r="AF40" s="1468"/>
      <c r="AG40" s="1468"/>
      <c r="AH40" s="470"/>
    </row>
    <row r="41" spans="1:34" ht="21" customHeight="1">
      <c r="A41" s="470"/>
      <c r="B41" s="1468"/>
      <c r="C41" s="1468"/>
      <c r="D41" s="1468"/>
      <c r="E41" s="1468"/>
      <c r="F41" s="1468"/>
      <c r="G41" s="1468"/>
      <c r="H41" s="1468"/>
      <c r="I41" s="1468"/>
      <c r="J41" s="1468"/>
      <c r="K41" s="1468"/>
      <c r="L41" s="1468"/>
      <c r="M41" s="1468"/>
      <c r="N41" s="1468"/>
      <c r="O41" s="1468"/>
      <c r="P41" s="1468"/>
      <c r="Q41" s="1468"/>
      <c r="R41" s="1468"/>
      <c r="S41" s="1468"/>
      <c r="T41" s="1468"/>
      <c r="U41" s="1468"/>
      <c r="V41" s="1468"/>
      <c r="W41" s="1468"/>
      <c r="X41" s="1468"/>
      <c r="Y41" s="1468"/>
      <c r="Z41" s="1468"/>
      <c r="AA41" s="1468"/>
      <c r="AB41" s="1468"/>
      <c r="AC41" s="1468"/>
      <c r="AD41" s="1468"/>
      <c r="AE41" s="1468"/>
      <c r="AF41" s="1468"/>
      <c r="AG41" s="1468"/>
      <c r="AH41" s="470"/>
    </row>
    <row r="42" spans="1:34" ht="21" customHeight="1">
      <c r="A42" s="470"/>
      <c r="B42" s="1468"/>
      <c r="C42" s="1468"/>
      <c r="D42" s="1468"/>
      <c r="E42" s="1468"/>
      <c r="F42" s="1468"/>
      <c r="G42" s="1468"/>
      <c r="H42" s="1468"/>
      <c r="I42" s="1468"/>
      <c r="J42" s="1468"/>
      <c r="K42" s="1468"/>
      <c r="L42" s="1468"/>
      <c r="M42" s="1468"/>
      <c r="N42" s="1468"/>
      <c r="O42" s="1468"/>
      <c r="P42" s="1468"/>
      <c r="Q42" s="1468"/>
      <c r="R42" s="1468"/>
      <c r="S42" s="1468"/>
      <c r="T42" s="1468"/>
      <c r="U42" s="1468"/>
      <c r="V42" s="1468"/>
      <c r="W42" s="1468"/>
      <c r="X42" s="1468"/>
      <c r="Y42" s="1468"/>
      <c r="Z42" s="1468"/>
      <c r="AA42" s="1468"/>
      <c r="AB42" s="1468"/>
      <c r="AC42" s="1468"/>
      <c r="AD42" s="1468"/>
      <c r="AE42" s="1468"/>
      <c r="AF42" s="1468"/>
      <c r="AG42" s="1468"/>
      <c r="AH42" s="470"/>
    </row>
    <row r="43" spans="1:34" ht="21" customHeight="1">
      <c r="A43" s="470"/>
      <c r="B43" s="1468"/>
      <c r="C43" s="1468"/>
      <c r="D43" s="1468"/>
      <c r="E43" s="1468"/>
      <c r="F43" s="1468"/>
      <c r="G43" s="1468"/>
      <c r="H43" s="1468"/>
      <c r="I43" s="1468"/>
      <c r="J43" s="1468"/>
      <c r="K43" s="1468"/>
      <c r="L43" s="1468"/>
      <c r="M43" s="1468"/>
      <c r="N43" s="1468"/>
      <c r="O43" s="1468"/>
      <c r="P43" s="1468"/>
      <c r="Q43" s="1468"/>
      <c r="R43" s="1468"/>
      <c r="S43" s="1468"/>
      <c r="T43" s="1468"/>
      <c r="U43" s="1468"/>
      <c r="V43" s="1468"/>
      <c r="W43" s="1468"/>
      <c r="X43" s="1468"/>
      <c r="Y43" s="1468"/>
      <c r="Z43" s="1468"/>
      <c r="AA43" s="1468"/>
      <c r="AB43" s="1468"/>
      <c r="AC43" s="1468"/>
      <c r="AD43" s="1468"/>
      <c r="AE43" s="1468"/>
      <c r="AF43" s="1468"/>
      <c r="AG43" s="1468"/>
      <c r="AH43" s="470"/>
    </row>
    <row r="44" spans="1:34" ht="21" customHeight="1">
      <c r="A44" s="470"/>
      <c r="B44" s="1468"/>
      <c r="C44" s="1468"/>
      <c r="D44" s="1468"/>
      <c r="E44" s="1468"/>
      <c r="F44" s="1468"/>
      <c r="G44" s="1468"/>
      <c r="H44" s="1468"/>
      <c r="I44" s="1468"/>
      <c r="J44" s="1468"/>
      <c r="K44" s="1468"/>
      <c r="L44" s="1468"/>
      <c r="M44" s="1468"/>
      <c r="N44" s="1468"/>
      <c r="O44" s="1468"/>
      <c r="P44" s="1468"/>
      <c r="Q44" s="1468"/>
      <c r="R44" s="1468"/>
      <c r="S44" s="1468"/>
      <c r="T44" s="1468"/>
      <c r="U44" s="1468"/>
      <c r="V44" s="1468"/>
      <c r="W44" s="1468"/>
      <c r="X44" s="1468"/>
      <c r="Y44" s="1468"/>
      <c r="Z44" s="1468"/>
      <c r="AA44" s="1468"/>
      <c r="AB44" s="1468"/>
      <c r="AC44" s="1468"/>
      <c r="AD44" s="1468"/>
      <c r="AE44" s="1468"/>
      <c r="AF44" s="1468"/>
      <c r="AG44" s="1468"/>
      <c r="AH44" s="470"/>
    </row>
    <row r="45" spans="1:34" ht="21" customHeight="1">
      <c r="A45" s="470"/>
      <c r="B45" s="1468"/>
      <c r="C45" s="1468"/>
      <c r="D45" s="1468"/>
      <c r="E45" s="1468"/>
      <c r="F45" s="1468"/>
      <c r="G45" s="1468"/>
      <c r="H45" s="1468"/>
      <c r="I45" s="1468"/>
      <c r="J45" s="1468"/>
      <c r="K45" s="1468"/>
      <c r="L45" s="1468"/>
      <c r="M45" s="1468"/>
      <c r="N45" s="1468"/>
      <c r="O45" s="1468"/>
      <c r="P45" s="1468"/>
      <c r="Q45" s="1468"/>
      <c r="R45" s="1468"/>
      <c r="S45" s="1468"/>
      <c r="T45" s="1468"/>
      <c r="U45" s="1468"/>
      <c r="V45" s="1468"/>
      <c r="W45" s="1468"/>
      <c r="X45" s="1468"/>
      <c r="Y45" s="1468"/>
      <c r="Z45" s="1468"/>
      <c r="AA45" s="1468"/>
      <c r="AB45" s="1468"/>
      <c r="AC45" s="1468"/>
      <c r="AD45" s="1468"/>
      <c r="AE45" s="1468"/>
      <c r="AF45" s="1468"/>
      <c r="AG45" s="1468"/>
      <c r="AH45" s="470"/>
    </row>
    <row r="46" spans="1:34" ht="21" customHeight="1">
      <c r="A46" s="470"/>
      <c r="B46" s="1468"/>
      <c r="C46" s="1468"/>
      <c r="D46" s="1468"/>
      <c r="E46" s="1468"/>
      <c r="F46" s="1468"/>
      <c r="G46" s="1468"/>
      <c r="H46" s="1468"/>
      <c r="I46" s="1468"/>
      <c r="J46" s="1468"/>
      <c r="K46" s="1468"/>
      <c r="L46" s="1468"/>
      <c r="M46" s="1468"/>
      <c r="N46" s="1468"/>
      <c r="O46" s="1468"/>
      <c r="P46" s="1468"/>
      <c r="Q46" s="1468"/>
      <c r="R46" s="1468"/>
      <c r="S46" s="1468"/>
      <c r="T46" s="1468"/>
      <c r="U46" s="1468"/>
      <c r="V46" s="1468"/>
      <c r="W46" s="1468"/>
      <c r="X46" s="1468"/>
      <c r="Y46" s="1468"/>
      <c r="Z46" s="1468"/>
      <c r="AA46" s="1468"/>
      <c r="AB46" s="1468"/>
      <c r="AC46" s="1468"/>
      <c r="AD46" s="1468"/>
      <c r="AE46" s="1468"/>
      <c r="AF46" s="1468"/>
      <c r="AG46" s="1468"/>
      <c r="AH46" s="470"/>
    </row>
    <row r="47" spans="1:34" ht="16.5" customHeight="1">
      <c r="A47" s="470"/>
      <c r="B47" s="1468"/>
      <c r="C47" s="1468"/>
      <c r="D47" s="1468"/>
      <c r="E47" s="1468"/>
      <c r="F47" s="1468"/>
      <c r="G47" s="1468"/>
      <c r="H47" s="1468"/>
      <c r="I47" s="1468"/>
      <c r="J47" s="1468"/>
      <c r="K47" s="1468"/>
      <c r="L47" s="1468"/>
      <c r="M47" s="1468"/>
      <c r="N47" s="1468"/>
      <c r="O47" s="1468"/>
      <c r="P47" s="1468"/>
      <c r="Q47" s="1468"/>
      <c r="R47" s="1468"/>
      <c r="S47" s="1468"/>
      <c r="T47" s="1468"/>
      <c r="U47" s="1468"/>
      <c r="V47" s="1468"/>
      <c r="W47" s="1468"/>
      <c r="X47" s="1468"/>
      <c r="Y47" s="1468"/>
      <c r="Z47" s="1468"/>
      <c r="AA47" s="1468"/>
      <c r="AB47" s="1468"/>
      <c r="AC47" s="1468"/>
      <c r="AD47" s="1468"/>
      <c r="AE47" s="1468"/>
      <c r="AF47" s="1468"/>
      <c r="AG47" s="1468"/>
      <c r="AH47" s="470"/>
    </row>
    <row r="48" spans="1:34" ht="21" customHeight="1"/>
    <row r="49" s="21" customFormat="1" ht="21" customHeight="1"/>
    <row r="50" s="21" customFormat="1" ht="21" customHeight="1"/>
    <row r="51" s="21" customFormat="1" ht="21" customHeight="1"/>
    <row r="52" s="21" customFormat="1" ht="21" customHeight="1"/>
    <row r="53" s="21" customFormat="1" ht="21" customHeight="1"/>
    <row r="54" s="21" customFormat="1" ht="21" customHeight="1"/>
    <row r="55" s="21" customFormat="1" ht="21" customHeight="1"/>
    <row r="56" s="21" customFormat="1" ht="21" customHeight="1"/>
    <row r="57" s="21" customFormat="1" ht="21" customHeight="1"/>
    <row r="58" s="21" customFormat="1" ht="21" customHeight="1"/>
    <row r="59" s="21" customFormat="1" ht="21" customHeight="1"/>
    <row r="60" s="21" customFormat="1" ht="21" customHeight="1"/>
    <row r="61" s="21" customFormat="1" ht="21" customHeight="1"/>
    <row r="62" s="21" customFormat="1" ht="21" customHeight="1"/>
    <row r="63" s="21" customFormat="1" ht="21" customHeight="1"/>
    <row r="64" s="21" customFormat="1" ht="21" customHeight="1"/>
    <row r="65" s="21" customFormat="1" ht="21" customHeight="1"/>
    <row r="66" s="21" customFormat="1" ht="21" customHeight="1"/>
    <row r="67" s="21" customFormat="1" ht="21" customHeight="1"/>
    <row r="68" s="21" customFormat="1" ht="21" customHeight="1"/>
    <row r="69" s="21" customFormat="1" ht="21" customHeight="1"/>
    <row r="70" s="21" customFormat="1" ht="21" customHeight="1"/>
    <row r="71" s="21" customFormat="1" ht="21" customHeight="1"/>
    <row r="72" s="21" customFormat="1" ht="21" customHeight="1"/>
    <row r="73" s="21" customFormat="1" ht="21" customHeight="1"/>
    <row r="74" s="21" customFormat="1" ht="21" customHeight="1"/>
    <row r="75" s="21" customFormat="1" ht="21" customHeight="1"/>
    <row r="76" s="21" customFormat="1" ht="21" customHeight="1"/>
    <row r="77" s="21" customFormat="1" ht="21" customHeight="1"/>
    <row r="78" s="21" customFormat="1" ht="21" customHeight="1"/>
    <row r="79" s="21" customFormat="1" ht="21" customHeight="1"/>
    <row r="80" s="21" customFormat="1" ht="21" customHeight="1"/>
    <row r="81" s="21" customFormat="1" ht="21" customHeight="1"/>
    <row r="82" s="21" customFormat="1" ht="21" customHeight="1"/>
    <row r="83" s="21" customFormat="1" ht="21" customHeight="1"/>
    <row r="84" s="21" customFormat="1" ht="21" customHeight="1"/>
    <row r="85" s="21" customFormat="1" ht="21" customHeight="1"/>
    <row r="86" s="21" customFormat="1" ht="21" customHeight="1"/>
    <row r="87" s="21" customFormat="1" ht="21" customHeight="1"/>
    <row r="88" s="21" customFormat="1" ht="21" customHeight="1"/>
    <row r="89" s="21" customFormat="1" ht="21" customHeight="1"/>
    <row r="90" s="21" customFormat="1" ht="21" customHeight="1"/>
    <row r="91" s="21" customFormat="1" ht="21" customHeight="1"/>
    <row r="92" s="21" customFormat="1" ht="21" customHeight="1"/>
    <row r="93" s="21" customFormat="1" ht="21" customHeight="1"/>
    <row r="94" s="21" customFormat="1" ht="21" customHeight="1"/>
    <row r="95" s="21" customFormat="1" ht="21" customHeight="1"/>
    <row r="96" s="21" customFormat="1" ht="21" customHeight="1"/>
    <row r="97" s="21" customFormat="1" ht="21" customHeight="1"/>
    <row r="98" s="21" customFormat="1" ht="21" customHeight="1"/>
    <row r="99" s="21" customFormat="1" ht="21" customHeight="1"/>
    <row r="100" s="21" customFormat="1" ht="21" customHeight="1"/>
    <row r="101" s="21" customFormat="1" ht="21" customHeight="1"/>
    <row r="102" s="21" customFormat="1" ht="21" customHeight="1"/>
    <row r="103" s="21" customFormat="1" ht="21" customHeight="1"/>
    <row r="104" s="21" customFormat="1" ht="21" customHeight="1"/>
    <row r="105" s="21" customFormat="1" ht="21" customHeight="1"/>
    <row r="106" s="21" customFormat="1" ht="21" customHeight="1"/>
    <row r="107" s="21" customFormat="1" ht="21" customHeight="1"/>
    <row r="108" s="21" customFormat="1" ht="21" customHeight="1"/>
    <row r="109" s="21" customFormat="1" ht="21" customHeight="1"/>
    <row r="110" s="21" customFormat="1" ht="21" customHeight="1"/>
    <row r="111" s="21" customFormat="1" ht="21" customHeight="1"/>
    <row r="112" s="21" customFormat="1" ht="21" customHeight="1"/>
    <row r="113" s="21" customFormat="1" ht="21" customHeight="1"/>
    <row r="114" s="21" customFormat="1" ht="21" customHeight="1"/>
    <row r="115" s="21" customFormat="1" ht="21" customHeight="1"/>
    <row r="116" s="21" customFormat="1" ht="21" customHeight="1"/>
    <row r="117" s="21" customFormat="1" ht="21" customHeight="1"/>
    <row r="118" s="21" customFormat="1" ht="21" customHeight="1"/>
    <row r="119" s="21" customFormat="1" ht="21" customHeight="1"/>
    <row r="120" s="21" customFormat="1" ht="21" customHeight="1"/>
    <row r="121" s="21" customFormat="1" ht="21" customHeight="1"/>
    <row r="122" s="21" customFormat="1" ht="21" customHeight="1"/>
    <row r="123" s="21" customFormat="1" ht="21" customHeight="1"/>
    <row r="124" s="21" customFormat="1" ht="21" customHeight="1"/>
    <row r="125" s="21" customFormat="1" ht="21" customHeight="1"/>
    <row r="126" s="21" customFormat="1" ht="21" customHeight="1"/>
    <row r="127" s="21" customFormat="1" ht="21" customHeight="1"/>
    <row r="128" s="21" customFormat="1" ht="21" customHeight="1"/>
    <row r="129" s="21" customFormat="1" ht="21" customHeight="1"/>
    <row r="130" s="21" customFormat="1" ht="21" customHeight="1"/>
    <row r="131" s="21" customFormat="1" ht="21" customHeight="1"/>
    <row r="132" s="21" customFormat="1" ht="21" customHeight="1"/>
    <row r="133" s="21" customFormat="1" ht="21" customHeight="1"/>
    <row r="134" s="21" customFormat="1" ht="21" customHeight="1"/>
    <row r="135" s="21" customFormat="1" ht="21" customHeight="1"/>
    <row r="136" s="21" customFormat="1" ht="21" customHeight="1"/>
    <row r="137" s="21" customFormat="1" ht="21" customHeight="1"/>
    <row r="138" s="21" customFormat="1" ht="21" customHeight="1"/>
    <row r="139" s="21" customFormat="1" ht="21" customHeight="1"/>
    <row r="140" s="21" customFormat="1" ht="21" customHeight="1"/>
    <row r="141" s="21" customFormat="1" ht="21" customHeight="1"/>
    <row r="142" s="21" customFormat="1" ht="21" customHeight="1"/>
    <row r="143" s="21" customFormat="1" ht="21" customHeight="1"/>
    <row r="144" s="21" customFormat="1" ht="21" customHeight="1"/>
    <row r="145" s="21" customFormat="1" ht="21" customHeight="1"/>
    <row r="146" s="21" customFormat="1" ht="21" customHeight="1"/>
    <row r="147" s="21" customFormat="1" ht="21" customHeight="1"/>
    <row r="148" s="21" customFormat="1" ht="21" customHeight="1"/>
    <row r="149" s="21" customFormat="1" ht="21" customHeight="1"/>
    <row r="150" s="21" customFormat="1" ht="21" customHeight="1"/>
    <row r="151" s="21" customFormat="1" ht="21" customHeight="1"/>
    <row r="152" s="21" customFormat="1" ht="21" customHeight="1"/>
    <row r="153" s="21" customFormat="1" ht="21" customHeight="1"/>
    <row r="154" s="21" customFormat="1" ht="21" customHeight="1"/>
    <row r="155" s="21" customFormat="1" ht="21" customHeight="1"/>
    <row r="156" s="21" customFormat="1" ht="21" customHeight="1"/>
    <row r="157" s="21" customFormat="1" ht="21" customHeight="1"/>
    <row r="158" s="21" customFormat="1" ht="21" customHeight="1"/>
    <row r="159" s="21" customFormat="1" ht="21" customHeight="1"/>
    <row r="160" s="21" customFormat="1" ht="21" customHeight="1"/>
    <row r="161" s="21" customFormat="1" ht="21" customHeight="1"/>
    <row r="162" s="21" customFormat="1" ht="21" customHeight="1"/>
    <row r="163" s="21" customFormat="1" ht="21" customHeight="1"/>
    <row r="164" s="21" customFormat="1" ht="21" customHeight="1"/>
    <row r="165" s="21" customFormat="1" ht="21" customHeight="1"/>
    <row r="166" s="21" customFormat="1" ht="21" customHeight="1"/>
    <row r="167" s="21" customFormat="1" ht="21" customHeight="1"/>
    <row r="168" s="21" customFormat="1" ht="21" customHeight="1"/>
    <row r="169" s="21" customFormat="1" ht="21" customHeight="1"/>
    <row r="170" s="21" customFormat="1" ht="21" customHeight="1"/>
    <row r="171" s="21" customFormat="1" ht="21" customHeight="1"/>
    <row r="172" s="21" customFormat="1" ht="21" customHeight="1"/>
    <row r="173" s="21" customFormat="1" ht="21" customHeight="1"/>
    <row r="174" s="21" customFormat="1" ht="21" customHeight="1"/>
    <row r="175" s="21" customFormat="1" ht="21" customHeight="1"/>
    <row r="176" s="21" customFormat="1" ht="21" customHeight="1"/>
    <row r="177" s="21" customFormat="1" ht="21" customHeight="1"/>
    <row r="178" s="21" customFormat="1" ht="21" customHeight="1"/>
    <row r="179" s="21" customFormat="1" ht="21" customHeight="1"/>
    <row r="180" s="21" customFormat="1" ht="21" customHeight="1"/>
    <row r="181" s="21" customFormat="1" ht="21" customHeight="1"/>
    <row r="182" s="21" customFormat="1" ht="21" customHeight="1"/>
    <row r="183" s="21" customFormat="1" ht="21" customHeight="1"/>
    <row r="184" s="21" customFormat="1" ht="21" customHeight="1"/>
    <row r="185" s="21" customFormat="1" ht="21" customHeight="1"/>
    <row r="186" s="21" customFormat="1" ht="21" customHeight="1"/>
    <row r="187" s="21" customFormat="1" ht="21" customHeight="1"/>
    <row r="188" s="21" customFormat="1" ht="21" customHeight="1"/>
    <row r="189" s="21" customFormat="1" ht="21" customHeight="1"/>
    <row r="190" s="21" customFormat="1" ht="21" customHeight="1"/>
    <row r="191" s="21" customFormat="1" ht="21" customHeight="1"/>
    <row r="192" s="21" customFormat="1" ht="21" customHeight="1"/>
    <row r="193" s="21" customFormat="1" ht="21" customHeight="1"/>
    <row r="194" s="21" customFormat="1" ht="21" customHeight="1"/>
    <row r="195" s="21" customFormat="1" ht="21" customHeight="1"/>
    <row r="196" s="21" customFormat="1" ht="21" customHeight="1"/>
    <row r="197" s="21" customFormat="1" ht="21" customHeight="1"/>
    <row r="198" s="21" customFormat="1" ht="21" customHeight="1"/>
    <row r="199" s="21" customFormat="1" ht="21" customHeight="1"/>
    <row r="200" s="21" customFormat="1" ht="21" customHeight="1"/>
    <row r="201" s="21" customFormat="1" ht="21" customHeight="1"/>
    <row r="202" s="21" customFormat="1" ht="21" customHeight="1"/>
    <row r="203" s="21" customFormat="1" ht="21" customHeight="1"/>
    <row r="204" s="21" customFormat="1" ht="21" customHeight="1"/>
    <row r="205" s="21" customFormat="1" ht="21" customHeight="1"/>
    <row r="206" s="21" customFormat="1" ht="21" customHeight="1"/>
    <row r="207" s="21" customFormat="1" ht="21" customHeight="1"/>
    <row r="208" s="21" customFormat="1" ht="21" customHeight="1"/>
    <row r="209" s="21" customFormat="1" ht="21" customHeight="1"/>
    <row r="210" s="21" customFormat="1" ht="21" customHeight="1"/>
    <row r="211" s="21" customFormat="1" ht="21" customHeight="1"/>
    <row r="212" s="21" customFormat="1" ht="21" customHeight="1"/>
    <row r="213" s="21" customFormat="1" ht="21" customHeight="1"/>
    <row r="214" s="21" customFormat="1" ht="21" customHeight="1"/>
    <row r="215" s="21" customFormat="1" ht="21" customHeight="1"/>
    <row r="216" s="21" customFormat="1" ht="21" customHeight="1"/>
    <row r="217" s="21" customFormat="1" ht="21" customHeight="1"/>
    <row r="218" s="21" customFormat="1" ht="21" customHeight="1"/>
    <row r="219" s="21" customFormat="1" ht="21" customHeight="1"/>
    <row r="220" s="21" customFormat="1" ht="21" customHeight="1"/>
    <row r="221" s="21" customFormat="1" ht="21" customHeight="1"/>
    <row r="222" s="21" customFormat="1" ht="21" customHeight="1"/>
    <row r="223" s="21" customFormat="1" ht="21" customHeight="1"/>
    <row r="224" s="21" customFormat="1" ht="21" customHeight="1"/>
    <row r="225" s="21" customFormat="1" ht="21" customHeight="1"/>
    <row r="226" s="21" customFormat="1" ht="21" customHeight="1"/>
    <row r="227" s="21" customFormat="1" ht="21" customHeight="1"/>
    <row r="228" s="21" customFormat="1" ht="21" customHeight="1"/>
    <row r="229" s="21" customFormat="1" ht="21" customHeight="1"/>
    <row r="230" s="21" customFormat="1" ht="21" customHeight="1"/>
    <row r="231" s="21" customFormat="1" ht="21" customHeight="1"/>
    <row r="232" s="21" customFormat="1" ht="21" customHeight="1"/>
    <row r="233" s="21" customFormat="1" ht="21" customHeight="1"/>
    <row r="234" s="21" customFormat="1" ht="21" customHeight="1"/>
    <row r="235" s="21" customFormat="1" ht="21" customHeight="1"/>
    <row r="236" s="21" customFormat="1" ht="21" customHeight="1"/>
    <row r="237" s="21" customFormat="1" ht="21" customHeight="1"/>
    <row r="238" s="21" customFormat="1" ht="21" customHeight="1"/>
    <row r="239" s="21" customFormat="1" ht="21" customHeight="1"/>
    <row r="240" s="21" customFormat="1" ht="21" customHeight="1"/>
    <row r="241" s="21" customFormat="1" ht="21" customHeight="1"/>
    <row r="242" s="21" customFormat="1" ht="21" customHeight="1"/>
    <row r="243" s="21" customFormat="1" ht="21" customHeight="1"/>
    <row r="244" s="21" customFormat="1" ht="21" customHeight="1"/>
    <row r="245" s="21" customFormat="1" ht="21" customHeight="1"/>
    <row r="246" s="21" customFormat="1" ht="21" customHeight="1"/>
    <row r="247" s="21" customFormat="1" ht="21" customHeight="1"/>
    <row r="248" s="21" customFormat="1" ht="21" customHeight="1"/>
    <row r="249" s="21" customFormat="1" ht="21" customHeight="1"/>
    <row r="250" s="21" customFormat="1" ht="21" customHeight="1"/>
    <row r="251" s="21" customFormat="1" ht="21" customHeight="1"/>
    <row r="252" s="21" customFormat="1" ht="21" customHeight="1"/>
    <row r="253" s="21" customFormat="1" ht="21" customHeight="1"/>
    <row r="254" s="21" customFormat="1" ht="21" customHeight="1"/>
    <row r="255" s="21" customFormat="1" ht="21" customHeight="1"/>
    <row r="256" s="21" customFormat="1" ht="21" customHeight="1"/>
    <row r="257" s="21" customFormat="1" ht="21" customHeight="1"/>
    <row r="258" s="21" customFormat="1" ht="21" customHeight="1"/>
    <row r="259" s="21" customFormat="1" ht="21" customHeight="1"/>
    <row r="260" s="21" customFormat="1" ht="21" customHeight="1"/>
    <row r="261" s="21" customFormat="1" ht="21" customHeight="1"/>
    <row r="262" s="21" customFormat="1" ht="21" customHeight="1"/>
    <row r="263" s="21" customFormat="1" ht="21" customHeight="1"/>
    <row r="264" s="21" customFormat="1" ht="21" customHeight="1"/>
    <row r="265" s="21" customFormat="1" ht="21" customHeight="1"/>
    <row r="266" s="21" customFormat="1" ht="21" customHeight="1"/>
    <row r="267" s="21" customFormat="1" ht="21" customHeight="1"/>
    <row r="268" s="21" customFormat="1" ht="21" customHeight="1"/>
    <row r="269" s="21" customFormat="1" ht="21" customHeight="1"/>
    <row r="270" s="21" customFormat="1" ht="21" customHeight="1"/>
    <row r="271" s="21" customFormat="1" ht="21" customHeight="1"/>
    <row r="272" s="21" customFormat="1" ht="21" customHeight="1"/>
    <row r="273" s="21" customFormat="1" ht="21" customHeight="1"/>
    <row r="274" s="21" customFormat="1" ht="21" customHeight="1"/>
    <row r="275" s="21" customFormat="1" ht="21" customHeight="1"/>
    <row r="276" s="21" customFormat="1" ht="21" customHeight="1"/>
    <row r="277" s="21" customFormat="1" ht="21" customHeight="1"/>
    <row r="278" s="21" customFormat="1" ht="21" customHeight="1"/>
    <row r="279" s="21" customFormat="1" ht="21" customHeight="1"/>
    <row r="280" s="21" customFormat="1" ht="21" customHeight="1"/>
    <row r="281" s="21" customFormat="1" ht="21" customHeight="1"/>
    <row r="282" s="21" customFormat="1" ht="21" customHeight="1"/>
    <row r="283" s="21" customFormat="1" ht="21" customHeight="1"/>
    <row r="284" s="21" customFormat="1" ht="21" customHeight="1"/>
    <row r="285" s="21" customFormat="1" ht="21" customHeight="1"/>
    <row r="286" s="21" customFormat="1" ht="21" customHeight="1"/>
    <row r="287" s="21" customFormat="1" ht="21" customHeight="1"/>
    <row r="288" s="21" customFormat="1" ht="21" customHeight="1"/>
    <row r="289" s="21" customFormat="1" ht="21" customHeight="1"/>
    <row r="290" s="21" customFormat="1" ht="21" customHeight="1"/>
    <row r="291" s="21" customFormat="1" ht="21" customHeight="1"/>
    <row r="292" s="21" customFormat="1" ht="21" customHeight="1"/>
    <row r="293" s="21" customFormat="1" ht="21" customHeight="1"/>
    <row r="294" s="21" customFormat="1" ht="21" customHeight="1"/>
    <row r="295" s="21" customFormat="1" ht="21" customHeight="1"/>
    <row r="296" s="21" customFormat="1" ht="21" customHeight="1"/>
    <row r="297" s="21" customFormat="1" ht="21" customHeight="1"/>
    <row r="298" s="21" customFormat="1" ht="21" customHeight="1"/>
    <row r="299" s="21" customFormat="1" ht="21" customHeight="1"/>
    <row r="300" s="21" customFormat="1" ht="21" customHeight="1"/>
    <row r="301" s="21" customFormat="1" ht="21" customHeight="1"/>
    <row r="302" s="21" customFormat="1" ht="21" customHeight="1"/>
    <row r="303" s="21" customFormat="1" ht="21" customHeight="1"/>
    <row r="304" s="21" customFormat="1" ht="21" customHeight="1"/>
    <row r="305" s="21" customFormat="1" ht="21" customHeight="1"/>
    <row r="306" s="21" customFormat="1" ht="21" customHeight="1"/>
    <row r="307" s="21" customFormat="1" ht="21" customHeight="1"/>
    <row r="308" s="21" customFormat="1" ht="21" customHeight="1"/>
    <row r="309" s="21" customFormat="1" ht="21" customHeight="1"/>
    <row r="310" s="21" customFormat="1" ht="21" customHeight="1"/>
    <row r="311" s="21" customFormat="1" ht="21" customHeight="1"/>
    <row r="312" s="21" customFormat="1" ht="21" customHeight="1"/>
    <row r="313" s="21" customFormat="1" ht="21" customHeight="1"/>
    <row r="314" s="21" customFormat="1" ht="21" customHeight="1"/>
    <row r="315" s="21" customFormat="1" ht="21" customHeight="1"/>
    <row r="316" s="21" customFormat="1" ht="21" customHeight="1"/>
    <row r="317" s="21" customFormat="1" ht="21" customHeight="1"/>
    <row r="318" s="21" customFormat="1" ht="21" customHeight="1"/>
    <row r="319" s="21" customFormat="1" ht="21" customHeight="1"/>
    <row r="320" s="21" customFormat="1" ht="21" customHeight="1"/>
    <row r="321" s="21" customFormat="1" ht="21" customHeight="1"/>
    <row r="322" s="21" customFormat="1" ht="21" customHeight="1"/>
    <row r="323" s="21" customFormat="1" ht="21" customHeight="1"/>
    <row r="324" s="21" customFormat="1" ht="21" customHeight="1"/>
    <row r="325" s="21" customFormat="1" ht="21" customHeight="1"/>
    <row r="326" s="21" customFormat="1" ht="21" customHeight="1"/>
    <row r="327" s="21" customFormat="1" ht="21" customHeight="1"/>
    <row r="328" s="21" customFormat="1" ht="21" customHeight="1"/>
    <row r="329" s="21" customFormat="1" ht="21" customHeight="1"/>
    <row r="330" s="21" customFormat="1" ht="21" customHeight="1"/>
    <row r="331" s="21" customFormat="1" ht="21" customHeight="1"/>
    <row r="332" s="21" customFormat="1" ht="21" customHeight="1"/>
    <row r="333" s="21" customFormat="1" ht="21" customHeight="1"/>
    <row r="334" s="21" customFormat="1" ht="21" customHeight="1"/>
    <row r="335" s="21" customFormat="1" ht="21" customHeight="1"/>
    <row r="336" s="21" customFormat="1" ht="21" customHeight="1"/>
    <row r="337" s="21" customFormat="1" ht="21" customHeight="1"/>
    <row r="338" s="21" customFormat="1" ht="21" customHeight="1"/>
    <row r="339" s="21" customFormat="1" ht="21" customHeight="1"/>
    <row r="340" s="21" customFormat="1" ht="21" customHeight="1"/>
    <row r="341" s="21" customFormat="1" ht="21" customHeight="1"/>
    <row r="342" s="21" customFormat="1" ht="21" customHeight="1"/>
    <row r="343" s="21" customFormat="1" ht="21" customHeight="1"/>
    <row r="344" s="21" customFormat="1" ht="21" customHeight="1"/>
    <row r="345" s="21" customFormat="1" ht="21" customHeight="1"/>
    <row r="346" s="21" customFormat="1" ht="21" customHeight="1"/>
    <row r="347" s="21" customFormat="1" ht="21" customHeight="1"/>
    <row r="348" s="21" customFormat="1" ht="21" customHeight="1"/>
    <row r="349" s="21" customFormat="1" ht="21" customHeight="1"/>
    <row r="350" s="21" customFormat="1" ht="21" customHeight="1"/>
    <row r="351" s="21" customFormat="1" ht="21" customHeight="1"/>
    <row r="352" s="21" customFormat="1" ht="21" customHeight="1"/>
    <row r="353" s="21" customFormat="1" ht="21" customHeight="1"/>
    <row r="354" s="21" customFormat="1" ht="21" customHeight="1"/>
    <row r="355" s="21" customFormat="1" ht="21" customHeight="1"/>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2"/>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L59"/>
  <sheetViews>
    <sheetView view="pageBreakPreview" zoomScale="70" zoomScaleNormal="100" zoomScaleSheetLayoutView="70" workbookViewId="0"/>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7.25">
      <c r="A1" s="370" t="s">
        <v>595</v>
      </c>
    </row>
    <row r="2" spans="1:12" ht="13.5" customHeight="1">
      <c r="B2" s="371"/>
      <c r="C2" s="371"/>
      <c r="D2" s="371"/>
      <c r="E2" s="371"/>
      <c r="F2" s="371"/>
      <c r="G2" s="371"/>
      <c r="H2" s="371"/>
      <c r="I2" s="371"/>
      <c r="J2" s="371"/>
      <c r="K2" s="371"/>
      <c r="L2" s="372" t="s">
        <v>596</v>
      </c>
    </row>
    <row r="3" spans="1:12" ht="19.5" thickBot="1">
      <c r="A3" s="1646" t="s">
        <v>107</v>
      </c>
      <c r="B3" s="1646"/>
      <c r="C3" s="1646"/>
      <c r="D3" s="1646"/>
      <c r="E3" s="1646"/>
      <c r="F3" s="1646"/>
      <c r="G3" s="1646"/>
      <c r="H3" s="1646"/>
      <c r="I3" s="1646"/>
      <c r="J3" s="1646"/>
      <c r="K3" s="1646"/>
      <c r="L3" s="1646"/>
    </row>
    <row r="4" spans="1:12" ht="30" customHeight="1" thickBot="1">
      <c r="A4" s="1647" t="s">
        <v>108</v>
      </c>
      <c r="B4" s="1648"/>
      <c r="C4" s="1649"/>
      <c r="D4" s="1650"/>
      <c r="E4" s="1651"/>
      <c r="F4" s="1651"/>
      <c r="G4" s="1651"/>
      <c r="H4" s="1651"/>
      <c r="I4" s="1651"/>
      <c r="J4" s="1651"/>
      <c r="K4" s="1651"/>
      <c r="L4" s="1652"/>
    </row>
    <row r="5" spans="1:12" ht="30" customHeight="1">
      <c r="A5" s="1653" t="s">
        <v>338</v>
      </c>
      <c r="B5" s="1654"/>
      <c r="C5" s="1655"/>
      <c r="D5" s="1628"/>
      <c r="E5" s="1629"/>
      <c r="F5" s="1629"/>
      <c r="G5" s="1629"/>
      <c r="H5" s="1629"/>
      <c r="I5" s="1629"/>
      <c r="J5" s="1629"/>
      <c r="K5" s="1629"/>
      <c r="L5" s="1630"/>
    </row>
    <row r="6" spans="1:12" ht="30" customHeight="1">
      <c r="A6" s="1625" t="s">
        <v>103</v>
      </c>
      <c r="B6" s="1626"/>
      <c r="C6" s="1627"/>
      <c r="D6" s="1628"/>
      <c r="E6" s="1629"/>
      <c r="F6" s="1629"/>
      <c r="G6" s="1629"/>
      <c r="H6" s="1629"/>
      <c r="I6" s="1629"/>
      <c r="J6" s="1629"/>
      <c r="K6" s="1629"/>
      <c r="L6" s="1630"/>
    </row>
    <row r="7" spans="1:12" ht="30" customHeight="1">
      <c r="A7" s="1631" t="s">
        <v>0</v>
      </c>
      <c r="B7" s="1632"/>
      <c r="C7" s="25" t="s">
        <v>1</v>
      </c>
      <c r="D7" s="1635"/>
      <c r="E7" s="1636"/>
      <c r="F7" s="1636"/>
      <c r="G7" s="1637"/>
      <c r="H7" s="1638" t="s">
        <v>110</v>
      </c>
      <c r="I7" s="1640"/>
      <c r="J7" s="1641"/>
      <c r="K7" s="1641"/>
      <c r="L7" s="1642"/>
    </row>
    <row r="8" spans="1:12" ht="30" customHeight="1" thickBot="1">
      <c r="A8" s="1633"/>
      <c r="B8" s="1634"/>
      <c r="C8" s="198" t="s">
        <v>2</v>
      </c>
      <c r="D8" s="1643"/>
      <c r="E8" s="1644"/>
      <c r="F8" s="1644"/>
      <c r="G8" s="1645"/>
      <c r="H8" s="1639"/>
      <c r="I8" s="1640"/>
      <c r="J8" s="1641"/>
      <c r="K8" s="1641"/>
      <c r="L8" s="1642"/>
    </row>
    <row r="9" spans="1:12" ht="30" customHeight="1" thickTop="1" thickBot="1">
      <c r="A9" s="1601" t="s">
        <v>111</v>
      </c>
      <c r="B9" s="26">
        <v>1</v>
      </c>
      <c r="C9" s="199" t="s">
        <v>339</v>
      </c>
      <c r="D9" s="1602"/>
      <c r="E9" s="1603"/>
      <c r="F9" s="1603"/>
      <c r="G9" s="1603"/>
      <c r="H9" s="1603"/>
      <c r="I9" s="1603"/>
      <c r="J9" s="1603"/>
      <c r="K9" s="1603"/>
      <c r="L9" s="1604"/>
    </row>
    <row r="10" spans="1:12" ht="27.95" customHeight="1">
      <c r="A10" s="1565"/>
      <c r="B10" s="1560">
        <v>2</v>
      </c>
      <c r="C10" s="1605" t="s">
        <v>112</v>
      </c>
      <c r="D10" s="1606" t="s">
        <v>340</v>
      </c>
      <c r="E10" s="1607"/>
      <c r="F10" s="1610" t="s">
        <v>341</v>
      </c>
      <c r="G10" s="1612" t="s">
        <v>113</v>
      </c>
      <c r="H10" s="1613"/>
      <c r="I10" s="1613"/>
      <c r="J10" s="1613"/>
      <c r="K10" s="1614"/>
      <c r="L10" s="1615" t="s">
        <v>343</v>
      </c>
    </row>
    <row r="11" spans="1:12" ht="27.95" customHeight="1">
      <c r="A11" s="1565"/>
      <c r="B11" s="1560"/>
      <c r="C11" s="1605"/>
      <c r="D11" s="1608"/>
      <c r="E11" s="1609"/>
      <c r="F11" s="1611"/>
      <c r="G11" s="27" t="s">
        <v>344</v>
      </c>
      <c r="H11" s="28" t="s">
        <v>345</v>
      </c>
      <c r="I11" s="200" t="s">
        <v>346</v>
      </c>
      <c r="J11" s="201" t="s">
        <v>347</v>
      </c>
      <c r="K11" s="202" t="s">
        <v>348</v>
      </c>
      <c r="L11" s="1616"/>
    </row>
    <row r="12" spans="1:12" ht="27.95" customHeight="1">
      <c r="A12" s="1565"/>
      <c r="B12" s="1560"/>
      <c r="C12" s="1605"/>
      <c r="D12" s="1617"/>
      <c r="E12" s="1618"/>
      <c r="F12" s="34"/>
      <c r="G12" s="35"/>
      <c r="H12" s="36"/>
      <c r="I12" s="203"/>
      <c r="J12" s="204"/>
      <c r="K12" s="205"/>
      <c r="L12" s="206"/>
    </row>
    <row r="13" spans="1:12" ht="27.95" customHeight="1">
      <c r="A13" s="1565"/>
      <c r="B13" s="1560"/>
      <c r="C13" s="1605"/>
      <c r="D13" s="1617"/>
      <c r="E13" s="1618"/>
      <c r="F13" s="34"/>
      <c r="G13" s="35"/>
      <c r="H13" s="36"/>
      <c r="I13" s="203"/>
      <c r="J13" s="204"/>
      <c r="K13" s="205"/>
      <c r="L13" s="206"/>
    </row>
    <row r="14" spans="1:12" ht="27.95" customHeight="1">
      <c r="A14" s="1565"/>
      <c r="B14" s="1560"/>
      <c r="C14" s="1605"/>
      <c r="D14" s="1617"/>
      <c r="E14" s="1618"/>
      <c r="F14" s="34"/>
      <c r="G14" s="35"/>
      <c r="H14" s="36"/>
      <c r="I14" s="203"/>
      <c r="J14" s="204"/>
      <c r="K14" s="205"/>
      <c r="L14" s="206"/>
    </row>
    <row r="15" spans="1:12" ht="27.95" customHeight="1">
      <c r="A15" s="1565"/>
      <c r="B15" s="1560"/>
      <c r="C15" s="1605"/>
      <c r="D15" s="1617"/>
      <c r="E15" s="1619"/>
      <c r="F15" s="207"/>
      <c r="G15" s="208"/>
      <c r="H15" s="209"/>
      <c r="I15" s="210"/>
      <c r="J15" s="211"/>
      <c r="K15" s="205"/>
      <c r="L15" s="206"/>
    </row>
    <row r="16" spans="1:12" ht="27.95" customHeight="1">
      <c r="A16" s="1565"/>
      <c r="B16" s="1560"/>
      <c r="C16" s="1605"/>
      <c r="D16" s="1617"/>
      <c r="E16" s="1619"/>
      <c r="F16" s="207"/>
      <c r="G16" s="208"/>
      <c r="H16" s="209"/>
      <c r="I16" s="210"/>
      <c r="J16" s="211"/>
      <c r="K16" s="212"/>
      <c r="L16" s="206"/>
    </row>
    <row r="17" spans="1:12" ht="30" customHeight="1" thickBot="1">
      <c r="A17" s="1565"/>
      <c r="B17" s="1560"/>
      <c r="C17" s="1605"/>
      <c r="D17" s="1620" t="s">
        <v>101</v>
      </c>
      <c r="E17" s="1621"/>
      <c r="F17" s="213"/>
      <c r="G17" s="214"/>
      <c r="H17" s="215"/>
      <c r="I17" s="216"/>
      <c r="J17" s="217"/>
      <c r="K17" s="218"/>
      <c r="L17" s="219"/>
    </row>
    <row r="18" spans="1:12" ht="30" customHeight="1">
      <c r="A18" s="1565"/>
      <c r="B18" s="1554">
        <v>3</v>
      </c>
      <c r="C18" s="1622" t="s">
        <v>349</v>
      </c>
      <c r="D18" s="178" t="s">
        <v>351</v>
      </c>
      <c r="E18" s="1584"/>
      <c r="F18" s="1585"/>
      <c r="G18" s="1585"/>
      <c r="H18" s="1585"/>
      <c r="I18" s="1585"/>
      <c r="J18" s="1585"/>
      <c r="K18" s="1585"/>
      <c r="L18" s="1586"/>
    </row>
    <row r="19" spans="1:12" ht="30" customHeight="1">
      <c r="A19" s="1565"/>
      <c r="B19" s="1597"/>
      <c r="C19" s="1623"/>
      <c r="D19" s="178" t="s">
        <v>352</v>
      </c>
      <c r="E19" s="1540"/>
      <c r="F19" s="1541"/>
      <c r="G19" s="1541"/>
      <c r="H19" s="1541"/>
      <c r="I19" s="1541"/>
      <c r="J19" s="1541"/>
      <c r="K19" s="1541"/>
      <c r="L19" s="1542"/>
    </row>
    <row r="20" spans="1:12" ht="30" customHeight="1">
      <c r="A20" s="1565"/>
      <c r="B20" s="1597"/>
      <c r="C20" s="1623"/>
      <c r="D20" s="178" t="s">
        <v>353</v>
      </c>
      <c r="E20" s="1540"/>
      <c r="F20" s="1541"/>
      <c r="G20" s="1541"/>
      <c r="H20" s="1541"/>
      <c r="I20" s="1541"/>
      <c r="J20" s="1541"/>
      <c r="K20" s="1541"/>
      <c r="L20" s="1542"/>
    </row>
    <row r="21" spans="1:12" ht="30" customHeight="1">
      <c r="A21" s="1565"/>
      <c r="B21" s="1597"/>
      <c r="C21" s="1623"/>
      <c r="D21" s="178" t="s">
        <v>354</v>
      </c>
      <c r="E21" s="1540"/>
      <c r="F21" s="1541"/>
      <c r="G21" s="1541"/>
      <c r="H21" s="1541"/>
      <c r="I21" s="1541"/>
      <c r="J21" s="1541"/>
      <c r="K21" s="1541"/>
      <c r="L21" s="1542"/>
    </row>
    <row r="22" spans="1:12" ht="30" customHeight="1">
      <c r="A22" s="1565"/>
      <c r="B22" s="1555"/>
      <c r="C22" s="1624"/>
      <c r="D22" s="178" t="s">
        <v>355</v>
      </c>
      <c r="E22" s="1540"/>
      <c r="F22" s="1541"/>
      <c r="G22" s="1541"/>
      <c r="H22" s="1541"/>
      <c r="I22" s="1541"/>
      <c r="J22" s="1541"/>
      <c r="K22" s="1541"/>
      <c r="L22" s="1542"/>
    </row>
    <row r="23" spans="1:12" ht="30" customHeight="1">
      <c r="A23" s="1565"/>
      <c r="B23" s="1554">
        <v>4</v>
      </c>
      <c r="C23" s="1598" t="s">
        <v>117</v>
      </c>
      <c r="D23" s="178" t="s">
        <v>351</v>
      </c>
      <c r="E23" s="1540"/>
      <c r="F23" s="1541"/>
      <c r="G23" s="1541"/>
      <c r="H23" s="1541"/>
      <c r="I23" s="1541"/>
      <c r="J23" s="1541"/>
      <c r="K23" s="1541"/>
      <c r="L23" s="1542"/>
    </row>
    <row r="24" spans="1:12" ht="30" customHeight="1">
      <c r="A24" s="1565"/>
      <c r="B24" s="1597"/>
      <c r="C24" s="1599"/>
      <c r="D24" s="178" t="s">
        <v>352</v>
      </c>
      <c r="E24" s="1540"/>
      <c r="F24" s="1541"/>
      <c r="G24" s="1541"/>
      <c r="H24" s="1541"/>
      <c r="I24" s="1541"/>
      <c r="J24" s="1541"/>
      <c r="K24" s="1541"/>
      <c r="L24" s="1542"/>
    </row>
    <row r="25" spans="1:12" ht="30" customHeight="1">
      <c r="A25" s="1565"/>
      <c r="B25" s="1597"/>
      <c r="C25" s="1599"/>
      <c r="D25" s="178" t="s">
        <v>353</v>
      </c>
      <c r="E25" s="1540"/>
      <c r="F25" s="1541"/>
      <c r="G25" s="1541"/>
      <c r="H25" s="1541"/>
      <c r="I25" s="1541"/>
      <c r="J25" s="1541"/>
      <c r="K25" s="1541"/>
      <c r="L25" s="1542"/>
    </row>
    <row r="26" spans="1:12" ht="30" customHeight="1">
      <c r="A26" s="1565"/>
      <c r="B26" s="1597"/>
      <c r="C26" s="1599"/>
      <c r="D26" s="178" t="s">
        <v>356</v>
      </c>
      <c r="E26" s="1540"/>
      <c r="F26" s="1541"/>
      <c r="G26" s="1541"/>
      <c r="H26" s="1541"/>
      <c r="I26" s="1541"/>
      <c r="J26" s="1541"/>
      <c r="K26" s="1541"/>
      <c r="L26" s="1542"/>
    </row>
    <row r="27" spans="1:12" ht="30" customHeight="1">
      <c r="A27" s="1565"/>
      <c r="B27" s="1555"/>
      <c r="C27" s="1600"/>
      <c r="D27" s="178" t="s">
        <v>355</v>
      </c>
      <c r="E27" s="1540"/>
      <c r="F27" s="1541"/>
      <c r="G27" s="1541"/>
      <c r="H27" s="1541"/>
      <c r="I27" s="1541"/>
      <c r="J27" s="1541"/>
      <c r="K27" s="1541"/>
      <c r="L27" s="1542"/>
    </row>
    <row r="28" spans="1:12" ht="30" customHeight="1">
      <c r="A28" s="1565"/>
      <c r="B28" s="1554">
        <v>5</v>
      </c>
      <c r="C28" s="1598" t="s">
        <v>118</v>
      </c>
      <c r="D28" s="178" t="s">
        <v>357</v>
      </c>
      <c r="E28" s="1540"/>
      <c r="F28" s="1541"/>
      <c r="G28" s="1541"/>
      <c r="H28" s="1541"/>
      <c r="I28" s="1541"/>
      <c r="J28" s="1541"/>
      <c r="K28" s="1541"/>
      <c r="L28" s="1542"/>
    </row>
    <row r="29" spans="1:12" ht="30" customHeight="1">
      <c r="A29" s="1565"/>
      <c r="B29" s="1597"/>
      <c r="C29" s="1599"/>
      <c r="D29" s="178" t="s">
        <v>352</v>
      </c>
      <c r="E29" s="1540"/>
      <c r="F29" s="1541"/>
      <c r="G29" s="1541"/>
      <c r="H29" s="1541"/>
      <c r="I29" s="1541"/>
      <c r="J29" s="1541"/>
      <c r="K29" s="1541"/>
      <c r="L29" s="1542"/>
    </row>
    <row r="30" spans="1:12" ht="30" customHeight="1">
      <c r="A30" s="1565"/>
      <c r="B30" s="1597"/>
      <c r="C30" s="1599"/>
      <c r="D30" s="178" t="s">
        <v>353</v>
      </c>
      <c r="E30" s="1540"/>
      <c r="F30" s="1541"/>
      <c r="G30" s="1541"/>
      <c r="H30" s="1541"/>
      <c r="I30" s="1541"/>
      <c r="J30" s="1541"/>
      <c r="K30" s="1541"/>
      <c r="L30" s="1542"/>
    </row>
    <row r="31" spans="1:12" ht="30" customHeight="1">
      <c r="A31" s="1565"/>
      <c r="B31" s="1597"/>
      <c r="C31" s="1599"/>
      <c r="D31" s="178" t="s">
        <v>354</v>
      </c>
      <c r="E31" s="1540"/>
      <c r="F31" s="1541"/>
      <c r="G31" s="1541"/>
      <c r="H31" s="1541"/>
      <c r="I31" s="1541"/>
      <c r="J31" s="1541"/>
      <c r="K31" s="1541"/>
      <c r="L31" s="1542"/>
    </row>
    <row r="32" spans="1:12" ht="30" customHeight="1">
      <c r="A32" s="1565"/>
      <c r="B32" s="1555"/>
      <c r="C32" s="1600"/>
      <c r="D32" s="178" t="s">
        <v>355</v>
      </c>
      <c r="E32" s="1540"/>
      <c r="F32" s="1541"/>
      <c r="G32" s="1541"/>
      <c r="H32" s="1541"/>
      <c r="I32" s="1541"/>
      <c r="J32" s="1541"/>
      <c r="K32" s="1541"/>
      <c r="L32" s="1542"/>
    </row>
    <row r="33" spans="1:12" ht="19.5" customHeight="1">
      <c r="A33" s="1565"/>
      <c r="B33" s="1560">
        <v>6</v>
      </c>
      <c r="C33" s="1587" t="s">
        <v>119</v>
      </c>
      <c r="D33" s="1548"/>
      <c r="E33" s="1549"/>
      <c r="F33" s="1549"/>
      <c r="G33" s="1549"/>
      <c r="H33" s="1549"/>
      <c r="I33" s="1549"/>
      <c r="J33" s="1549"/>
      <c r="K33" s="1549"/>
      <c r="L33" s="1550"/>
    </row>
    <row r="34" spans="1:12" ht="19.5" customHeight="1">
      <c r="A34" s="1565"/>
      <c r="B34" s="1560"/>
      <c r="C34" s="1587"/>
      <c r="D34" s="1588"/>
      <c r="E34" s="1589"/>
      <c r="F34" s="1589"/>
      <c r="G34" s="1589"/>
      <c r="H34" s="1589"/>
      <c r="I34" s="1589"/>
      <c r="J34" s="1589"/>
      <c r="K34" s="1589"/>
      <c r="L34" s="1590"/>
    </row>
    <row r="35" spans="1:12" ht="19.5" customHeight="1">
      <c r="A35" s="1565"/>
      <c r="B35" s="1591">
        <v>7</v>
      </c>
      <c r="C35" s="1592" t="s">
        <v>61</v>
      </c>
      <c r="D35" s="1594"/>
      <c r="E35" s="1595"/>
      <c r="F35" s="1595"/>
      <c r="G35" s="1595"/>
      <c r="H35" s="1595"/>
      <c r="I35" s="1595"/>
      <c r="J35" s="1595"/>
      <c r="K35" s="1595"/>
      <c r="L35" s="1596"/>
    </row>
    <row r="36" spans="1:12" ht="19.5" customHeight="1" thickBot="1">
      <c r="A36" s="1566"/>
      <c r="B36" s="1591"/>
      <c r="C36" s="1593"/>
      <c r="D36" s="1594"/>
      <c r="E36" s="1595"/>
      <c r="F36" s="1595"/>
      <c r="G36" s="1595"/>
      <c r="H36" s="1595"/>
      <c r="I36" s="1595"/>
      <c r="J36" s="1595"/>
      <c r="K36" s="1595"/>
      <c r="L36" s="1596"/>
    </row>
    <row r="37" spans="1:12" ht="36" customHeight="1">
      <c r="A37" s="1574" t="s">
        <v>120</v>
      </c>
      <c r="B37" s="29">
        <v>1</v>
      </c>
      <c r="C37" s="30" t="s">
        <v>121</v>
      </c>
      <c r="D37" s="1577"/>
      <c r="E37" s="1577"/>
      <c r="F37" s="1577"/>
      <c r="G37" s="1577"/>
      <c r="H37" s="1577"/>
      <c r="I37" s="1577"/>
      <c r="J37" s="1578"/>
      <c r="K37" s="1578"/>
      <c r="L37" s="1579"/>
    </row>
    <row r="38" spans="1:12" ht="36" customHeight="1">
      <c r="A38" s="1575"/>
      <c r="B38" s="31">
        <v>2</v>
      </c>
      <c r="C38" s="31" t="s">
        <v>358</v>
      </c>
      <c r="D38" s="1540"/>
      <c r="E38" s="1556"/>
      <c r="F38" s="1540"/>
      <c r="G38" s="1556"/>
      <c r="H38" s="1559"/>
      <c r="I38" s="1560"/>
      <c r="J38" s="1559"/>
      <c r="K38" s="1560"/>
      <c r="L38" s="1580"/>
    </row>
    <row r="39" spans="1:12" ht="36" customHeight="1">
      <c r="A39" s="1575"/>
      <c r="B39" s="31">
        <v>3</v>
      </c>
      <c r="C39" s="32" t="s">
        <v>122</v>
      </c>
      <c r="D39" s="1559"/>
      <c r="E39" s="1560"/>
      <c r="F39" s="1559"/>
      <c r="G39" s="1560"/>
      <c r="H39" s="1540"/>
      <c r="I39" s="1556"/>
      <c r="J39" s="1559"/>
      <c r="K39" s="1560"/>
      <c r="L39" s="1581"/>
    </row>
    <row r="40" spans="1:12" ht="36" customHeight="1" thickBot="1">
      <c r="A40" s="1576"/>
      <c r="B40" s="33">
        <v>4</v>
      </c>
      <c r="C40" s="33" t="s">
        <v>61</v>
      </c>
      <c r="D40" s="1561"/>
      <c r="E40" s="1562"/>
      <c r="F40" s="1562"/>
      <c r="G40" s="1562"/>
      <c r="H40" s="1562"/>
      <c r="I40" s="1562"/>
      <c r="J40" s="1562"/>
      <c r="K40" s="1562"/>
      <c r="L40" s="1563"/>
    </row>
    <row r="41" spans="1:12" ht="36" customHeight="1">
      <c r="A41" s="1564" t="s">
        <v>359</v>
      </c>
      <c r="B41" s="1567">
        <v>1</v>
      </c>
      <c r="C41" s="1570" t="s">
        <v>360</v>
      </c>
      <c r="D41" s="220"/>
      <c r="E41" s="1572" t="s">
        <v>121</v>
      </c>
      <c r="F41" s="1573"/>
      <c r="G41" s="221" t="s">
        <v>361</v>
      </c>
      <c r="H41" s="1572" t="s">
        <v>121</v>
      </c>
      <c r="I41" s="1573"/>
      <c r="J41" s="222" t="s">
        <v>362</v>
      </c>
      <c r="K41" s="223" t="s">
        <v>363</v>
      </c>
      <c r="L41" s="1551"/>
    </row>
    <row r="42" spans="1:12" ht="30" customHeight="1">
      <c r="A42" s="1565"/>
      <c r="B42" s="1568"/>
      <c r="C42" s="1547"/>
      <c r="D42" s="1554" t="s">
        <v>364</v>
      </c>
      <c r="E42" s="1540"/>
      <c r="F42" s="1556"/>
      <c r="G42" s="179"/>
      <c r="H42" s="1540"/>
      <c r="I42" s="1556"/>
      <c r="J42" s="180"/>
      <c r="K42" s="1557"/>
      <c r="L42" s="1552"/>
    </row>
    <row r="43" spans="1:12" ht="30" customHeight="1">
      <c r="A43" s="1565"/>
      <c r="B43" s="1568"/>
      <c r="C43" s="1547"/>
      <c r="D43" s="1555"/>
      <c r="E43" s="1540"/>
      <c r="F43" s="1556"/>
      <c r="G43" s="179"/>
      <c r="H43" s="1559"/>
      <c r="I43" s="1560"/>
      <c r="J43" s="224"/>
      <c r="K43" s="1558"/>
      <c r="L43" s="1552"/>
    </row>
    <row r="44" spans="1:12" ht="30" customHeight="1">
      <c r="A44" s="1565"/>
      <c r="B44" s="1568"/>
      <c r="C44" s="1547"/>
      <c r="D44" s="1554" t="s">
        <v>365</v>
      </c>
      <c r="E44" s="1540"/>
      <c r="F44" s="1556"/>
      <c r="G44" s="179"/>
      <c r="H44" s="1559"/>
      <c r="I44" s="1560"/>
      <c r="J44" s="224"/>
      <c r="K44" s="1582"/>
      <c r="L44" s="1552"/>
    </row>
    <row r="45" spans="1:12" ht="30" customHeight="1">
      <c r="A45" s="1565"/>
      <c r="B45" s="1569"/>
      <c r="C45" s="1571"/>
      <c r="D45" s="1555"/>
      <c r="E45" s="1559"/>
      <c r="F45" s="1560"/>
      <c r="G45" s="178"/>
      <c r="H45" s="1559"/>
      <c r="I45" s="1560"/>
      <c r="J45" s="224"/>
      <c r="K45" s="1583"/>
      <c r="L45" s="1553"/>
    </row>
    <row r="46" spans="1:12" ht="30" customHeight="1">
      <c r="A46" s="1565"/>
      <c r="B46" s="1536">
        <v>2</v>
      </c>
      <c r="C46" s="1538" t="s">
        <v>366</v>
      </c>
      <c r="D46" s="225" t="s">
        <v>367</v>
      </c>
      <c r="E46" s="1540"/>
      <c r="F46" s="1541"/>
      <c r="G46" s="1541"/>
      <c r="H46" s="1541"/>
      <c r="I46" s="1541"/>
      <c r="J46" s="1541"/>
      <c r="K46" s="1541"/>
      <c r="L46" s="1542"/>
    </row>
    <row r="47" spans="1:12" ht="30" customHeight="1">
      <c r="A47" s="1565"/>
      <c r="B47" s="1568"/>
      <c r="C47" s="1547"/>
      <c r="D47" s="226" t="s">
        <v>368</v>
      </c>
      <c r="E47" s="1548"/>
      <c r="F47" s="1549"/>
      <c r="G47" s="1549"/>
      <c r="H47" s="1549"/>
      <c r="I47" s="1549"/>
      <c r="J47" s="1549"/>
      <c r="K47" s="1549"/>
      <c r="L47" s="1550"/>
    </row>
    <row r="48" spans="1:12" ht="30" customHeight="1">
      <c r="A48" s="1565"/>
      <c r="B48" s="1536">
        <v>3</v>
      </c>
      <c r="C48" s="1538" t="s">
        <v>369</v>
      </c>
      <c r="D48" s="178" t="s">
        <v>367</v>
      </c>
      <c r="E48" s="1540"/>
      <c r="F48" s="1541"/>
      <c r="G48" s="1541"/>
      <c r="H48" s="1541"/>
      <c r="I48" s="1541"/>
      <c r="J48" s="1541"/>
      <c r="K48" s="1541"/>
      <c r="L48" s="1542"/>
    </row>
    <row r="49" spans="1:12" ht="30" customHeight="1" thickBot="1">
      <c r="A49" s="1566"/>
      <c r="B49" s="1537"/>
      <c r="C49" s="1539"/>
      <c r="D49" s="177" t="s">
        <v>368</v>
      </c>
      <c r="E49" s="1543"/>
      <c r="F49" s="1544"/>
      <c r="G49" s="1544"/>
      <c r="H49" s="1544"/>
      <c r="I49" s="1544"/>
      <c r="J49" s="1544"/>
      <c r="K49" s="1544"/>
      <c r="L49" s="1545"/>
    </row>
    <row r="50" spans="1:12" ht="21" customHeight="1">
      <c r="A50" s="1546" t="s">
        <v>123</v>
      </c>
      <c r="B50" s="1546"/>
      <c r="C50" s="1546"/>
      <c r="D50" s="1546"/>
      <c r="E50" s="1546"/>
      <c r="F50" s="1546"/>
      <c r="G50" s="1546"/>
      <c r="H50" s="1546"/>
      <c r="I50" s="1546"/>
      <c r="J50" s="1546"/>
      <c r="K50" s="1546"/>
      <c r="L50" s="1546"/>
    </row>
    <row r="51" spans="1:12" ht="25.5" customHeight="1">
      <c r="A51" s="1534" t="s">
        <v>370</v>
      </c>
      <c r="B51" s="1534"/>
      <c r="C51" s="1534"/>
      <c r="D51" s="1534"/>
      <c r="E51" s="1534"/>
      <c r="F51" s="1534"/>
      <c r="G51" s="1534"/>
      <c r="H51" s="1534"/>
      <c r="I51" s="1534"/>
      <c r="J51" s="1534"/>
      <c r="K51" s="1534"/>
      <c r="L51" s="1534"/>
    </row>
    <row r="52" spans="1:12" ht="39.75" customHeight="1">
      <c r="A52" s="1534" t="s">
        <v>371</v>
      </c>
      <c r="B52" s="1534"/>
      <c r="C52" s="1534"/>
      <c r="D52" s="1534"/>
      <c r="E52" s="1534"/>
      <c r="F52" s="1534"/>
      <c r="G52" s="1534"/>
      <c r="H52" s="1534"/>
      <c r="I52" s="1534"/>
      <c r="J52" s="1534"/>
      <c r="K52" s="1534"/>
      <c r="L52" s="1534"/>
    </row>
    <row r="53" spans="1:12" ht="35.25" customHeight="1">
      <c r="A53" s="1534" t="s">
        <v>372</v>
      </c>
      <c r="B53" s="1534"/>
      <c r="C53" s="1534"/>
      <c r="D53" s="1534"/>
      <c r="E53" s="1534"/>
      <c r="F53" s="1534"/>
      <c r="G53" s="1534"/>
      <c r="H53" s="1534"/>
      <c r="I53" s="1534"/>
      <c r="J53" s="1534"/>
      <c r="K53" s="1534"/>
      <c r="L53" s="1534"/>
    </row>
    <row r="54" spans="1:12" ht="24.75" customHeight="1">
      <c r="A54" s="1534" t="s">
        <v>373</v>
      </c>
      <c r="B54" s="1534"/>
      <c r="C54" s="1534"/>
      <c r="D54" s="1534"/>
      <c r="E54" s="1534"/>
      <c r="F54" s="1534"/>
      <c r="G54" s="1534"/>
      <c r="H54" s="1534"/>
      <c r="I54" s="1534"/>
      <c r="J54" s="1534"/>
      <c r="K54" s="1534"/>
      <c r="L54" s="1534"/>
    </row>
    <row r="55" spans="1:12" ht="21" customHeight="1">
      <c r="A55" s="1535" t="s">
        <v>124</v>
      </c>
      <c r="B55" s="1535"/>
      <c r="C55" s="1535"/>
      <c r="D55" s="1535"/>
      <c r="E55" s="1535"/>
      <c r="F55" s="1535"/>
      <c r="G55" s="1535"/>
      <c r="H55" s="1535"/>
      <c r="I55" s="1535"/>
      <c r="J55" s="1535"/>
      <c r="K55" s="1535"/>
      <c r="L55" s="1535"/>
    </row>
    <row r="56" spans="1:12">
      <c r="A56" s="1535" t="s">
        <v>125</v>
      </c>
      <c r="B56" s="1535"/>
      <c r="C56" s="1535"/>
      <c r="D56" s="1535"/>
      <c r="E56" s="1535"/>
      <c r="F56" s="1535"/>
      <c r="G56" s="1535"/>
      <c r="H56" s="1535"/>
      <c r="I56" s="1535"/>
      <c r="J56" s="1535"/>
      <c r="K56" s="1535"/>
      <c r="L56" s="1535"/>
    </row>
    <row r="57" spans="1:12">
      <c r="A57" s="1533" t="s">
        <v>374</v>
      </c>
      <c r="B57" s="1533"/>
      <c r="C57" s="1533"/>
      <c r="D57" s="1533"/>
      <c r="E57" s="1533"/>
      <c r="F57" s="1533"/>
      <c r="G57" s="1533"/>
      <c r="H57" s="1533"/>
      <c r="I57" s="1533"/>
      <c r="J57" s="1533"/>
      <c r="K57" s="1533"/>
      <c r="L57" s="1533"/>
    </row>
    <row r="58" spans="1:12">
      <c r="A58" s="1532" t="s">
        <v>375</v>
      </c>
      <c r="B58" s="1533"/>
      <c r="C58" s="1533"/>
      <c r="D58" s="1533"/>
      <c r="E58" s="1533"/>
      <c r="F58" s="1533"/>
      <c r="G58" s="1533"/>
      <c r="H58" s="1533"/>
      <c r="I58" s="1533"/>
      <c r="J58" s="1533"/>
      <c r="K58" s="1533"/>
      <c r="L58" s="1533"/>
    </row>
    <row r="59" spans="1:12">
      <c r="A59" s="227" t="s">
        <v>376</v>
      </c>
    </row>
  </sheetData>
  <mergeCells count="103">
    <mergeCell ref="A6:C6"/>
    <mergeCell ref="D6:L6"/>
    <mergeCell ref="A7:B8"/>
    <mergeCell ref="D7:G7"/>
    <mergeCell ref="H7:H8"/>
    <mergeCell ref="I7:L8"/>
    <mergeCell ref="D8:G8"/>
    <mergeCell ref="A3:L3"/>
    <mergeCell ref="A4:C4"/>
    <mergeCell ref="D4:L4"/>
    <mergeCell ref="A5:C5"/>
    <mergeCell ref="D5:L5"/>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C46:C47"/>
    <mergeCell ref="E46:L46"/>
    <mergeCell ref="E47:L47"/>
    <mergeCell ref="L41:L45"/>
    <mergeCell ref="D42:D43"/>
    <mergeCell ref="E42:F42"/>
    <mergeCell ref="H42:I42"/>
    <mergeCell ref="K42:K43"/>
    <mergeCell ref="E43:F43"/>
    <mergeCell ref="H43:I43"/>
    <mergeCell ref="D44:D45"/>
    <mergeCell ref="E44:F44"/>
    <mergeCell ref="H44:I44"/>
    <mergeCell ref="A58:L58"/>
    <mergeCell ref="A52:L52"/>
    <mergeCell ref="A53:L53"/>
    <mergeCell ref="A54:L54"/>
    <mergeCell ref="A55:L55"/>
    <mergeCell ref="A56:L56"/>
    <mergeCell ref="A57:L57"/>
    <mergeCell ref="B48:B49"/>
    <mergeCell ref="C48:C49"/>
    <mergeCell ref="E48:L48"/>
    <mergeCell ref="E49:L49"/>
    <mergeCell ref="A50:L50"/>
    <mergeCell ref="A51:L51"/>
  </mergeCells>
  <phoneticPr fontId="2"/>
  <pageMargins left="0.7" right="0.7" top="0.75" bottom="0.75" header="0.3" footer="0.3"/>
  <pageSetup paperSize="9" scale="57" orientation="portrait" r:id="rId1"/>
  <rowBreaks count="1" manualBreakCount="1">
    <brk id="49"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8"/>
  <sheetViews>
    <sheetView view="pageBreakPreview" topLeftCell="A40" zoomScale="70" zoomScaleNormal="100" zoomScaleSheetLayoutView="70" workbookViewId="0">
      <selection activeCell="E59" sqref="E59"/>
    </sheetView>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3.5" customHeight="1">
      <c r="A1" s="1656" t="s">
        <v>377</v>
      </c>
      <c r="B1" s="1656"/>
      <c r="C1" s="1656"/>
      <c r="D1" s="1656"/>
      <c r="E1" s="1656"/>
      <c r="F1" s="1656"/>
      <c r="G1" s="1656"/>
      <c r="H1" s="1656"/>
      <c r="I1" s="1656"/>
      <c r="J1" s="1656"/>
      <c r="K1" s="1656"/>
      <c r="L1" s="1656"/>
    </row>
    <row r="2" spans="1:12" ht="19.5" thickBot="1">
      <c r="A2" s="1646" t="s">
        <v>107</v>
      </c>
      <c r="B2" s="1646"/>
      <c r="C2" s="1646"/>
      <c r="D2" s="1646"/>
      <c r="E2" s="1646"/>
      <c r="F2" s="1646"/>
      <c r="G2" s="1646"/>
      <c r="H2" s="1646"/>
      <c r="I2" s="1646"/>
      <c r="J2" s="1646"/>
      <c r="K2" s="1646"/>
      <c r="L2" s="1646"/>
    </row>
    <row r="3" spans="1:12" ht="30" customHeight="1" thickBot="1">
      <c r="A3" s="1647" t="s">
        <v>108</v>
      </c>
      <c r="B3" s="1648"/>
      <c r="C3" s="1649"/>
      <c r="D3" s="1650" t="s">
        <v>378</v>
      </c>
      <c r="E3" s="1651"/>
      <c r="F3" s="1651"/>
      <c r="G3" s="1651"/>
      <c r="H3" s="1651"/>
      <c r="I3" s="1651"/>
      <c r="J3" s="1651"/>
      <c r="K3" s="1651"/>
      <c r="L3" s="1652"/>
    </row>
    <row r="4" spans="1:12" ht="30" customHeight="1">
      <c r="A4" s="1653" t="s">
        <v>379</v>
      </c>
      <c r="B4" s="1654"/>
      <c r="C4" s="1655"/>
      <c r="D4" s="1628" t="s">
        <v>380</v>
      </c>
      <c r="E4" s="1629"/>
      <c r="F4" s="1629"/>
      <c r="G4" s="1629"/>
      <c r="H4" s="1629"/>
      <c r="I4" s="1629"/>
      <c r="J4" s="1629"/>
      <c r="K4" s="1629"/>
      <c r="L4" s="1630"/>
    </row>
    <row r="5" spans="1:12" ht="30" customHeight="1">
      <c r="A5" s="1625" t="s">
        <v>103</v>
      </c>
      <c r="B5" s="1626"/>
      <c r="C5" s="1627"/>
      <c r="D5" s="1628" t="s">
        <v>382</v>
      </c>
      <c r="E5" s="1629"/>
      <c r="F5" s="1629"/>
      <c r="G5" s="1629"/>
      <c r="H5" s="1629"/>
      <c r="I5" s="1629"/>
      <c r="J5" s="1629"/>
      <c r="K5" s="1629"/>
      <c r="L5" s="1630"/>
    </row>
    <row r="6" spans="1:12" ht="30" customHeight="1">
      <c r="A6" s="1631" t="s">
        <v>0</v>
      </c>
      <c r="B6" s="1632"/>
      <c r="C6" s="25" t="s">
        <v>1</v>
      </c>
      <c r="D6" s="1635" t="s">
        <v>384</v>
      </c>
      <c r="E6" s="1636"/>
      <c r="F6" s="1636"/>
      <c r="G6" s="1637"/>
      <c r="H6" s="1638" t="s">
        <v>110</v>
      </c>
      <c r="I6" s="1640" t="s">
        <v>385</v>
      </c>
      <c r="J6" s="1641"/>
      <c r="K6" s="1641"/>
      <c r="L6" s="1642"/>
    </row>
    <row r="7" spans="1:12" ht="30" customHeight="1" thickBot="1">
      <c r="A7" s="1633"/>
      <c r="B7" s="1634"/>
      <c r="C7" s="198" t="s">
        <v>2</v>
      </c>
      <c r="D7" s="1643" t="s">
        <v>384</v>
      </c>
      <c r="E7" s="1644"/>
      <c r="F7" s="1644"/>
      <c r="G7" s="1645"/>
      <c r="H7" s="1639"/>
      <c r="I7" s="1640"/>
      <c r="J7" s="1641"/>
      <c r="K7" s="1641"/>
      <c r="L7" s="1642"/>
    </row>
    <row r="8" spans="1:12" ht="30" customHeight="1" thickTop="1" thickBot="1">
      <c r="A8" s="1601" t="s">
        <v>111</v>
      </c>
      <c r="B8" s="26">
        <v>1</v>
      </c>
      <c r="C8" s="199" t="s">
        <v>339</v>
      </c>
      <c r="D8" s="1602" t="s">
        <v>386</v>
      </c>
      <c r="E8" s="1603"/>
      <c r="F8" s="1603"/>
      <c r="G8" s="1603"/>
      <c r="H8" s="1603"/>
      <c r="I8" s="1603"/>
      <c r="J8" s="1603"/>
      <c r="K8" s="1603"/>
      <c r="L8" s="1604"/>
    </row>
    <row r="9" spans="1:12" ht="30" customHeight="1">
      <c r="A9" s="1565"/>
      <c r="B9" s="1560">
        <v>2</v>
      </c>
      <c r="C9" s="1605" t="s">
        <v>112</v>
      </c>
      <c r="D9" s="1606" t="s">
        <v>387</v>
      </c>
      <c r="E9" s="1607"/>
      <c r="F9" s="1610" t="s">
        <v>388</v>
      </c>
      <c r="G9" s="1612" t="s">
        <v>113</v>
      </c>
      <c r="H9" s="1613"/>
      <c r="I9" s="1613"/>
      <c r="J9" s="1613"/>
      <c r="K9" s="1614"/>
      <c r="L9" s="1615" t="s">
        <v>389</v>
      </c>
    </row>
    <row r="10" spans="1:12" ht="30" customHeight="1">
      <c r="A10" s="1565"/>
      <c r="B10" s="1560"/>
      <c r="C10" s="1605"/>
      <c r="D10" s="1608"/>
      <c r="E10" s="1609"/>
      <c r="F10" s="1611"/>
      <c r="G10" s="27" t="s">
        <v>390</v>
      </c>
      <c r="H10" s="28" t="s">
        <v>391</v>
      </c>
      <c r="I10" s="200" t="s">
        <v>392</v>
      </c>
      <c r="J10" s="201" t="s">
        <v>393</v>
      </c>
      <c r="K10" s="202" t="s">
        <v>394</v>
      </c>
      <c r="L10" s="1616"/>
    </row>
    <row r="11" spans="1:12" ht="27.95" customHeight="1">
      <c r="A11" s="1565"/>
      <c r="B11" s="1560"/>
      <c r="C11" s="1605"/>
      <c r="D11" s="1617" t="s">
        <v>396</v>
      </c>
      <c r="E11" s="1618"/>
      <c r="F11" s="34">
        <v>5</v>
      </c>
      <c r="G11" s="35">
        <v>5</v>
      </c>
      <c r="H11" s="36"/>
      <c r="I11" s="203"/>
      <c r="J11" s="204"/>
      <c r="K11" s="205"/>
      <c r="L11" s="206" t="s">
        <v>126</v>
      </c>
    </row>
    <row r="12" spans="1:12" ht="27.95" customHeight="1">
      <c r="A12" s="1565"/>
      <c r="B12" s="1560"/>
      <c r="C12" s="1605"/>
      <c r="D12" s="1617" t="s">
        <v>397</v>
      </c>
      <c r="E12" s="1618"/>
      <c r="F12" s="34">
        <v>6</v>
      </c>
      <c r="G12" s="35"/>
      <c r="H12" s="36">
        <v>6</v>
      </c>
      <c r="I12" s="203"/>
      <c r="J12" s="204"/>
      <c r="K12" s="205"/>
      <c r="L12" s="206" t="s">
        <v>127</v>
      </c>
    </row>
    <row r="13" spans="1:12" ht="27.95" customHeight="1">
      <c r="A13" s="1565"/>
      <c r="B13" s="1560"/>
      <c r="C13" s="1605"/>
      <c r="D13" s="1617" t="s">
        <v>398</v>
      </c>
      <c r="E13" s="1618"/>
      <c r="F13" s="34">
        <v>4</v>
      </c>
      <c r="G13" s="35"/>
      <c r="H13" s="36"/>
      <c r="I13" s="203">
        <v>4</v>
      </c>
      <c r="J13" s="204"/>
      <c r="K13" s="205"/>
      <c r="L13" s="206" t="s">
        <v>127</v>
      </c>
    </row>
    <row r="14" spans="1:12" ht="27.95" customHeight="1">
      <c r="A14" s="1565"/>
      <c r="B14" s="1560"/>
      <c r="C14" s="1605"/>
      <c r="D14" s="1617" t="s">
        <v>399</v>
      </c>
      <c r="E14" s="1619"/>
      <c r="F14" s="207">
        <v>5</v>
      </c>
      <c r="G14" s="208"/>
      <c r="H14" s="209"/>
      <c r="I14" s="210"/>
      <c r="J14" s="211">
        <v>5</v>
      </c>
      <c r="K14" s="205"/>
      <c r="L14" s="206" t="s">
        <v>127</v>
      </c>
    </row>
    <row r="15" spans="1:12" ht="27.95" customHeight="1">
      <c r="A15" s="1565"/>
      <c r="B15" s="1560"/>
      <c r="C15" s="1605"/>
      <c r="D15" s="1617" t="s">
        <v>401</v>
      </c>
      <c r="E15" s="1619"/>
      <c r="F15" s="207">
        <v>4</v>
      </c>
      <c r="G15" s="208"/>
      <c r="H15" s="209"/>
      <c r="I15" s="210"/>
      <c r="J15" s="211">
        <v>1</v>
      </c>
      <c r="K15" s="212">
        <v>3</v>
      </c>
      <c r="L15" s="206" t="s">
        <v>127</v>
      </c>
    </row>
    <row r="16" spans="1:12" ht="30" customHeight="1" thickBot="1">
      <c r="A16" s="1565"/>
      <c r="B16" s="1560"/>
      <c r="C16" s="1605"/>
      <c r="D16" s="1620" t="s">
        <v>101</v>
      </c>
      <c r="E16" s="1621"/>
      <c r="F16" s="213">
        <v>15</v>
      </c>
      <c r="G16" s="214">
        <v>5</v>
      </c>
      <c r="H16" s="215">
        <v>5</v>
      </c>
      <c r="I16" s="216">
        <v>5</v>
      </c>
      <c r="J16" s="217">
        <v>5</v>
      </c>
      <c r="K16" s="218">
        <v>4</v>
      </c>
      <c r="L16" s="219"/>
    </row>
    <row r="17" spans="1:12" ht="30" customHeight="1">
      <c r="A17" s="1565"/>
      <c r="B17" s="1554">
        <v>3</v>
      </c>
      <c r="C17" s="1622" t="s">
        <v>349</v>
      </c>
      <c r="D17" s="178" t="s">
        <v>402</v>
      </c>
      <c r="E17" s="1584" t="s">
        <v>403</v>
      </c>
      <c r="F17" s="1585"/>
      <c r="G17" s="1585"/>
      <c r="H17" s="1585"/>
      <c r="I17" s="1585"/>
      <c r="J17" s="1585"/>
      <c r="K17" s="1585"/>
      <c r="L17" s="1586"/>
    </row>
    <row r="18" spans="1:12" ht="30" customHeight="1">
      <c r="A18" s="1565"/>
      <c r="B18" s="1597"/>
      <c r="C18" s="1623"/>
      <c r="D18" s="178" t="s">
        <v>404</v>
      </c>
      <c r="E18" s="1540" t="s">
        <v>405</v>
      </c>
      <c r="F18" s="1541"/>
      <c r="G18" s="1541"/>
      <c r="H18" s="1541"/>
      <c r="I18" s="1541"/>
      <c r="J18" s="1541"/>
      <c r="K18" s="1541"/>
      <c r="L18" s="1542"/>
    </row>
    <row r="19" spans="1:12" ht="30" customHeight="1">
      <c r="A19" s="1565"/>
      <c r="B19" s="1597"/>
      <c r="C19" s="1623"/>
      <c r="D19" s="178" t="s">
        <v>406</v>
      </c>
      <c r="E19" s="1540" t="s">
        <v>407</v>
      </c>
      <c r="F19" s="1541"/>
      <c r="G19" s="1541"/>
      <c r="H19" s="1541"/>
      <c r="I19" s="1541"/>
      <c r="J19" s="1541"/>
      <c r="K19" s="1541"/>
      <c r="L19" s="1542"/>
    </row>
    <row r="20" spans="1:12" ht="30" customHeight="1">
      <c r="A20" s="1565"/>
      <c r="B20" s="1597"/>
      <c r="C20" s="1623"/>
      <c r="D20" s="178" t="s">
        <v>408</v>
      </c>
      <c r="E20" s="1540" t="s">
        <v>409</v>
      </c>
      <c r="F20" s="1541"/>
      <c r="G20" s="1541"/>
      <c r="H20" s="1541"/>
      <c r="I20" s="1541"/>
      <c r="J20" s="1541"/>
      <c r="K20" s="1541"/>
      <c r="L20" s="1542"/>
    </row>
    <row r="21" spans="1:12" ht="30" customHeight="1">
      <c r="A21" s="1565"/>
      <c r="B21" s="1555"/>
      <c r="C21" s="1624"/>
      <c r="D21" s="178" t="s">
        <v>410</v>
      </c>
      <c r="E21" s="1540" t="s">
        <v>411</v>
      </c>
      <c r="F21" s="1541"/>
      <c r="G21" s="1541"/>
      <c r="H21" s="1541"/>
      <c r="I21" s="1541"/>
      <c r="J21" s="1541"/>
      <c r="K21" s="1541"/>
      <c r="L21" s="1542"/>
    </row>
    <row r="22" spans="1:12" ht="30" customHeight="1">
      <c r="A22" s="1565"/>
      <c r="B22" s="1554">
        <v>4</v>
      </c>
      <c r="C22" s="1598" t="s">
        <v>117</v>
      </c>
      <c r="D22" s="178" t="s">
        <v>402</v>
      </c>
      <c r="E22" s="1540" t="s">
        <v>413</v>
      </c>
      <c r="F22" s="1541"/>
      <c r="G22" s="1541"/>
      <c r="H22" s="1541"/>
      <c r="I22" s="1541"/>
      <c r="J22" s="1541"/>
      <c r="K22" s="1541"/>
      <c r="L22" s="1542"/>
    </row>
    <row r="23" spans="1:12" ht="30" customHeight="1">
      <c r="A23" s="1565"/>
      <c r="B23" s="1597"/>
      <c r="C23" s="1599"/>
      <c r="D23" s="178" t="s">
        <v>404</v>
      </c>
      <c r="E23" s="1540" t="s">
        <v>413</v>
      </c>
      <c r="F23" s="1541"/>
      <c r="G23" s="1541"/>
      <c r="H23" s="1541"/>
      <c r="I23" s="1541"/>
      <c r="J23" s="1541"/>
      <c r="K23" s="1541"/>
      <c r="L23" s="1542"/>
    </row>
    <row r="24" spans="1:12" ht="30" customHeight="1">
      <c r="A24" s="1565"/>
      <c r="B24" s="1597"/>
      <c r="C24" s="1599"/>
      <c r="D24" s="178" t="s">
        <v>406</v>
      </c>
      <c r="E24" s="1540" t="s">
        <v>413</v>
      </c>
      <c r="F24" s="1541"/>
      <c r="G24" s="1541"/>
      <c r="H24" s="1541"/>
      <c r="I24" s="1541"/>
      <c r="J24" s="1541"/>
      <c r="K24" s="1541"/>
      <c r="L24" s="1542"/>
    </row>
    <row r="25" spans="1:12" ht="30" customHeight="1">
      <c r="A25" s="1565"/>
      <c r="B25" s="1597"/>
      <c r="C25" s="1599"/>
      <c r="D25" s="178" t="s">
        <v>408</v>
      </c>
      <c r="E25" s="1540" t="s">
        <v>414</v>
      </c>
      <c r="F25" s="1541"/>
      <c r="G25" s="1541"/>
      <c r="H25" s="1541"/>
      <c r="I25" s="1541"/>
      <c r="J25" s="1541"/>
      <c r="K25" s="1541"/>
      <c r="L25" s="1542"/>
    </row>
    <row r="26" spans="1:12" ht="30" customHeight="1">
      <c r="A26" s="1565"/>
      <c r="B26" s="1555"/>
      <c r="C26" s="1600"/>
      <c r="D26" s="178" t="s">
        <v>415</v>
      </c>
      <c r="E26" s="1540" t="s">
        <v>413</v>
      </c>
      <c r="F26" s="1541"/>
      <c r="G26" s="1541"/>
      <c r="H26" s="1541"/>
      <c r="I26" s="1541"/>
      <c r="J26" s="1541"/>
      <c r="K26" s="1541"/>
      <c r="L26" s="1542"/>
    </row>
    <row r="27" spans="1:12" ht="30" customHeight="1">
      <c r="A27" s="1565"/>
      <c r="B27" s="1554">
        <v>5</v>
      </c>
      <c r="C27" s="1598" t="s">
        <v>118</v>
      </c>
      <c r="D27" s="178" t="s">
        <v>416</v>
      </c>
      <c r="E27" s="1540" t="s">
        <v>413</v>
      </c>
      <c r="F27" s="1541"/>
      <c r="G27" s="1541"/>
      <c r="H27" s="1541"/>
      <c r="I27" s="1541"/>
      <c r="J27" s="1541"/>
      <c r="K27" s="1541"/>
      <c r="L27" s="1542"/>
    </row>
    <row r="28" spans="1:12" ht="30" customHeight="1">
      <c r="A28" s="1565"/>
      <c r="B28" s="1597"/>
      <c r="C28" s="1599"/>
      <c r="D28" s="178" t="s">
        <v>404</v>
      </c>
      <c r="E28" s="1540" t="s">
        <v>413</v>
      </c>
      <c r="F28" s="1541"/>
      <c r="G28" s="1541"/>
      <c r="H28" s="1541"/>
      <c r="I28" s="1541"/>
      <c r="J28" s="1541"/>
      <c r="K28" s="1541"/>
      <c r="L28" s="1542"/>
    </row>
    <row r="29" spans="1:12" ht="30" customHeight="1">
      <c r="A29" s="1565"/>
      <c r="B29" s="1597"/>
      <c r="C29" s="1599"/>
      <c r="D29" s="178" t="s">
        <v>417</v>
      </c>
      <c r="E29" s="1540" t="s">
        <v>413</v>
      </c>
      <c r="F29" s="1541"/>
      <c r="G29" s="1541"/>
      <c r="H29" s="1541"/>
      <c r="I29" s="1541"/>
      <c r="J29" s="1541"/>
      <c r="K29" s="1541"/>
      <c r="L29" s="1542"/>
    </row>
    <row r="30" spans="1:12" ht="30" customHeight="1">
      <c r="A30" s="1565"/>
      <c r="B30" s="1597"/>
      <c r="C30" s="1599"/>
      <c r="D30" s="178" t="s">
        <v>408</v>
      </c>
      <c r="E30" s="1540" t="s">
        <v>418</v>
      </c>
      <c r="F30" s="1541"/>
      <c r="G30" s="1541"/>
      <c r="H30" s="1541"/>
      <c r="I30" s="1541"/>
      <c r="J30" s="1541"/>
      <c r="K30" s="1541"/>
      <c r="L30" s="1542"/>
    </row>
    <row r="31" spans="1:12" ht="30" customHeight="1">
      <c r="A31" s="1565"/>
      <c r="B31" s="1555"/>
      <c r="C31" s="1600"/>
      <c r="D31" s="178" t="s">
        <v>415</v>
      </c>
      <c r="E31" s="1540" t="s">
        <v>413</v>
      </c>
      <c r="F31" s="1541"/>
      <c r="G31" s="1541"/>
      <c r="H31" s="1541"/>
      <c r="I31" s="1541"/>
      <c r="J31" s="1541"/>
      <c r="K31" s="1541"/>
      <c r="L31" s="1542"/>
    </row>
    <row r="32" spans="1:12" ht="19.5" customHeight="1">
      <c r="A32" s="1565"/>
      <c r="B32" s="1560">
        <v>6</v>
      </c>
      <c r="C32" s="1587" t="s">
        <v>119</v>
      </c>
      <c r="D32" s="1548" t="s">
        <v>419</v>
      </c>
      <c r="E32" s="1549"/>
      <c r="F32" s="1549"/>
      <c r="G32" s="1549"/>
      <c r="H32" s="1549"/>
      <c r="I32" s="1549"/>
      <c r="J32" s="1549"/>
      <c r="K32" s="1549"/>
      <c r="L32" s="1550"/>
    </row>
    <row r="33" spans="1:12" ht="19.5" customHeight="1">
      <c r="A33" s="1565"/>
      <c r="B33" s="1560"/>
      <c r="C33" s="1587"/>
      <c r="D33" s="1588"/>
      <c r="E33" s="1589"/>
      <c r="F33" s="1589"/>
      <c r="G33" s="1589"/>
      <c r="H33" s="1589"/>
      <c r="I33" s="1589"/>
      <c r="J33" s="1589"/>
      <c r="K33" s="1589"/>
      <c r="L33" s="1590"/>
    </row>
    <row r="34" spans="1:12" ht="19.5" customHeight="1">
      <c r="A34" s="1565"/>
      <c r="B34" s="1591">
        <v>7</v>
      </c>
      <c r="C34" s="1592" t="s">
        <v>61</v>
      </c>
      <c r="D34" s="1594"/>
      <c r="E34" s="1595"/>
      <c r="F34" s="1595"/>
      <c r="G34" s="1595"/>
      <c r="H34" s="1595"/>
      <c r="I34" s="1595"/>
      <c r="J34" s="1595"/>
      <c r="K34" s="1595"/>
      <c r="L34" s="1596"/>
    </row>
    <row r="35" spans="1:12" ht="19.5" customHeight="1" thickBot="1">
      <c r="A35" s="1566"/>
      <c r="B35" s="1591"/>
      <c r="C35" s="1593"/>
      <c r="D35" s="1594"/>
      <c r="E35" s="1595"/>
      <c r="F35" s="1595"/>
      <c r="G35" s="1595"/>
      <c r="H35" s="1595"/>
      <c r="I35" s="1595"/>
      <c r="J35" s="1595"/>
      <c r="K35" s="1595"/>
      <c r="L35" s="1596"/>
    </row>
    <row r="36" spans="1:12" ht="36" customHeight="1">
      <c r="A36" s="1574" t="s">
        <v>120</v>
      </c>
      <c r="B36" s="29">
        <v>1</v>
      </c>
      <c r="C36" s="30" t="s">
        <v>121</v>
      </c>
      <c r="D36" s="1577" t="s">
        <v>420</v>
      </c>
      <c r="E36" s="1577"/>
      <c r="F36" s="1577" t="s">
        <v>421</v>
      </c>
      <c r="G36" s="1577"/>
      <c r="H36" s="1577" t="s">
        <v>422</v>
      </c>
      <c r="I36" s="1577"/>
      <c r="J36" s="1578"/>
      <c r="K36" s="1578"/>
      <c r="L36" s="1579"/>
    </row>
    <row r="37" spans="1:12" ht="36" customHeight="1">
      <c r="A37" s="1575"/>
      <c r="B37" s="31">
        <v>2</v>
      </c>
      <c r="C37" s="31" t="s">
        <v>423</v>
      </c>
      <c r="D37" s="1540" t="s">
        <v>424</v>
      </c>
      <c r="E37" s="1556"/>
      <c r="F37" s="1540" t="s">
        <v>425</v>
      </c>
      <c r="G37" s="1556"/>
      <c r="H37" s="1559"/>
      <c r="I37" s="1560"/>
      <c r="J37" s="1559"/>
      <c r="K37" s="1560"/>
      <c r="L37" s="1580"/>
    </row>
    <row r="38" spans="1:12" ht="36" customHeight="1">
      <c r="A38" s="1575"/>
      <c r="B38" s="31">
        <v>3</v>
      </c>
      <c r="C38" s="32" t="s">
        <v>122</v>
      </c>
      <c r="D38" s="1559"/>
      <c r="E38" s="1560"/>
      <c r="F38" s="1559"/>
      <c r="G38" s="1560"/>
      <c r="H38" s="1540" t="s">
        <v>426</v>
      </c>
      <c r="I38" s="1556"/>
      <c r="J38" s="1559"/>
      <c r="K38" s="1560"/>
      <c r="L38" s="1581"/>
    </row>
    <row r="39" spans="1:12" ht="36" customHeight="1" thickBot="1">
      <c r="A39" s="1576"/>
      <c r="B39" s="33">
        <v>4</v>
      </c>
      <c r="C39" s="33" t="s">
        <v>61</v>
      </c>
      <c r="D39" s="1561"/>
      <c r="E39" s="1562"/>
      <c r="F39" s="1562"/>
      <c r="G39" s="1562"/>
      <c r="H39" s="1562"/>
      <c r="I39" s="1562"/>
      <c r="J39" s="1562"/>
      <c r="K39" s="1562"/>
      <c r="L39" s="1563"/>
    </row>
    <row r="40" spans="1:12" ht="36" customHeight="1">
      <c r="A40" s="1564" t="s">
        <v>427</v>
      </c>
      <c r="B40" s="1567">
        <v>1</v>
      </c>
      <c r="C40" s="1570" t="s">
        <v>360</v>
      </c>
      <c r="D40" s="220"/>
      <c r="E40" s="1572" t="s">
        <v>121</v>
      </c>
      <c r="F40" s="1573"/>
      <c r="G40" s="221" t="s">
        <v>361</v>
      </c>
      <c r="H40" s="1572" t="s">
        <v>121</v>
      </c>
      <c r="I40" s="1573"/>
      <c r="J40" s="222" t="s">
        <v>362</v>
      </c>
      <c r="K40" s="223" t="s">
        <v>363</v>
      </c>
      <c r="L40" s="1551"/>
    </row>
    <row r="41" spans="1:12" ht="30" customHeight="1">
      <c r="A41" s="1565"/>
      <c r="B41" s="1568"/>
      <c r="C41" s="1547"/>
      <c r="D41" s="1554" t="s">
        <v>364</v>
      </c>
      <c r="E41" s="1540" t="s">
        <v>428</v>
      </c>
      <c r="F41" s="1556"/>
      <c r="G41" s="179" t="s">
        <v>429</v>
      </c>
      <c r="H41" s="1540" t="s">
        <v>430</v>
      </c>
      <c r="I41" s="1556"/>
      <c r="J41" s="180" t="s">
        <v>431</v>
      </c>
      <c r="K41" s="1557" t="s">
        <v>432</v>
      </c>
      <c r="L41" s="1552"/>
    </row>
    <row r="42" spans="1:12" ht="30" customHeight="1">
      <c r="A42" s="1565"/>
      <c r="B42" s="1568"/>
      <c r="C42" s="1547"/>
      <c r="D42" s="1555"/>
      <c r="E42" s="1540" t="s">
        <v>399</v>
      </c>
      <c r="F42" s="1556"/>
      <c r="G42" s="179" t="s">
        <v>433</v>
      </c>
      <c r="H42" s="1559"/>
      <c r="I42" s="1560"/>
      <c r="J42" s="224"/>
      <c r="K42" s="1558"/>
      <c r="L42" s="1552"/>
    </row>
    <row r="43" spans="1:12" ht="30" customHeight="1">
      <c r="A43" s="1565"/>
      <c r="B43" s="1568"/>
      <c r="C43" s="1547"/>
      <c r="D43" s="1554" t="s">
        <v>365</v>
      </c>
      <c r="E43" s="1540" t="s">
        <v>401</v>
      </c>
      <c r="F43" s="1556"/>
      <c r="G43" s="179" t="s">
        <v>434</v>
      </c>
      <c r="H43" s="1559"/>
      <c r="I43" s="1560"/>
      <c r="J43" s="224"/>
      <c r="K43" s="1557" t="s">
        <v>435</v>
      </c>
      <c r="L43" s="1552"/>
    </row>
    <row r="44" spans="1:12" ht="30" customHeight="1">
      <c r="A44" s="1565"/>
      <c r="B44" s="1569"/>
      <c r="C44" s="1571"/>
      <c r="D44" s="1555"/>
      <c r="E44" s="1559"/>
      <c r="F44" s="1560"/>
      <c r="G44" s="178"/>
      <c r="H44" s="1559"/>
      <c r="I44" s="1560"/>
      <c r="J44" s="224"/>
      <c r="K44" s="1558"/>
      <c r="L44" s="1553"/>
    </row>
    <row r="45" spans="1:12" ht="30" customHeight="1">
      <c r="A45" s="1565"/>
      <c r="B45" s="1536">
        <v>2</v>
      </c>
      <c r="C45" s="1538" t="s">
        <v>366</v>
      </c>
      <c r="D45" s="225" t="s">
        <v>367</v>
      </c>
      <c r="E45" s="1540" t="s">
        <v>398</v>
      </c>
      <c r="F45" s="1541"/>
      <c r="G45" s="1541"/>
      <c r="H45" s="1541"/>
      <c r="I45" s="1541"/>
      <c r="J45" s="1541"/>
      <c r="K45" s="1541"/>
      <c r="L45" s="1542"/>
    </row>
    <row r="46" spans="1:12" ht="30" customHeight="1">
      <c r="A46" s="1565"/>
      <c r="B46" s="1568"/>
      <c r="C46" s="1547"/>
      <c r="D46" s="226" t="s">
        <v>368</v>
      </c>
      <c r="E46" s="1548" t="s">
        <v>401</v>
      </c>
      <c r="F46" s="1549"/>
      <c r="G46" s="1549"/>
      <c r="H46" s="1549"/>
      <c r="I46" s="1549"/>
      <c r="J46" s="1549"/>
      <c r="K46" s="1549"/>
      <c r="L46" s="1550"/>
    </row>
    <row r="47" spans="1:12" ht="30" customHeight="1">
      <c r="A47" s="1565"/>
      <c r="B47" s="1536">
        <v>3</v>
      </c>
      <c r="C47" s="1538" t="s">
        <v>436</v>
      </c>
      <c r="D47" s="178" t="s">
        <v>367</v>
      </c>
      <c r="E47" s="1540" t="s">
        <v>437</v>
      </c>
      <c r="F47" s="1541"/>
      <c r="G47" s="1541"/>
      <c r="H47" s="1541"/>
      <c r="I47" s="1541"/>
      <c r="J47" s="1541"/>
      <c r="K47" s="1541"/>
      <c r="L47" s="1542"/>
    </row>
    <row r="48" spans="1:12" ht="30" customHeight="1" thickBot="1">
      <c r="A48" s="1566"/>
      <c r="B48" s="1537"/>
      <c r="C48" s="1539"/>
      <c r="D48" s="177" t="s">
        <v>368</v>
      </c>
      <c r="E48" s="1543" t="s">
        <v>434</v>
      </c>
      <c r="F48" s="1544"/>
      <c r="G48" s="1544"/>
      <c r="H48" s="1544"/>
      <c r="I48" s="1544"/>
      <c r="J48" s="1544"/>
      <c r="K48" s="1544"/>
      <c r="L48" s="1545"/>
    </row>
    <row r="49" spans="1:12" ht="21" customHeight="1">
      <c r="A49" s="1546" t="s">
        <v>123</v>
      </c>
      <c r="B49" s="1546"/>
      <c r="C49" s="1546"/>
      <c r="D49" s="1546"/>
      <c r="E49" s="1546"/>
      <c r="F49" s="1546"/>
      <c r="G49" s="1546"/>
      <c r="H49" s="1546"/>
      <c r="I49" s="1546"/>
      <c r="J49" s="1546"/>
      <c r="K49" s="1546"/>
      <c r="L49" s="1546"/>
    </row>
    <row r="50" spans="1:12" ht="25.5" customHeight="1">
      <c r="A50" s="1534" t="s">
        <v>370</v>
      </c>
      <c r="B50" s="1534"/>
      <c r="C50" s="1534"/>
      <c r="D50" s="1534"/>
      <c r="E50" s="1534"/>
      <c r="F50" s="1534"/>
      <c r="G50" s="1534"/>
      <c r="H50" s="1534"/>
      <c r="I50" s="1534"/>
      <c r="J50" s="1534"/>
      <c r="K50" s="1534"/>
      <c r="L50" s="1534"/>
    </row>
    <row r="51" spans="1:12" ht="39.75" customHeight="1">
      <c r="A51" s="1534" t="s">
        <v>371</v>
      </c>
      <c r="B51" s="1534"/>
      <c r="C51" s="1534"/>
      <c r="D51" s="1534"/>
      <c r="E51" s="1534"/>
      <c r="F51" s="1534"/>
      <c r="G51" s="1534"/>
      <c r="H51" s="1534"/>
      <c r="I51" s="1534"/>
      <c r="J51" s="1534"/>
      <c r="K51" s="1534"/>
      <c r="L51" s="1534"/>
    </row>
    <row r="52" spans="1:12" ht="35.25" customHeight="1">
      <c r="A52" s="1534" t="s">
        <v>372</v>
      </c>
      <c r="B52" s="1534"/>
      <c r="C52" s="1534"/>
      <c r="D52" s="1534"/>
      <c r="E52" s="1534"/>
      <c r="F52" s="1534"/>
      <c r="G52" s="1534"/>
      <c r="H52" s="1534"/>
      <c r="I52" s="1534"/>
      <c r="J52" s="1534"/>
      <c r="K52" s="1534"/>
      <c r="L52" s="1534"/>
    </row>
    <row r="53" spans="1:12" ht="24.75" customHeight="1">
      <c r="A53" s="1534" t="s">
        <v>373</v>
      </c>
      <c r="B53" s="1534"/>
      <c r="C53" s="1534"/>
      <c r="D53" s="1534"/>
      <c r="E53" s="1534"/>
      <c r="F53" s="1534"/>
      <c r="G53" s="1534"/>
      <c r="H53" s="1534"/>
      <c r="I53" s="1534"/>
      <c r="J53" s="1534"/>
      <c r="K53" s="1534"/>
      <c r="L53" s="1534"/>
    </row>
    <row r="54" spans="1:12" ht="21" customHeight="1">
      <c r="A54" s="1535" t="s">
        <v>124</v>
      </c>
      <c r="B54" s="1535"/>
      <c r="C54" s="1535"/>
      <c r="D54" s="1535"/>
      <c r="E54" s="1535"/>
      <c r="F54" s="1535"/>
      <c r="G54" s="1535"/>
      <c r="H54" s="1535"/>
      <c r="I54" s="1535"/>
      <c r="J54" s="1535"/>
      <c r="K54" s="1535"/>
      <c r="L54" s="1535"/>
    </row>
    <row r="55" spans="1:12" ht="13.5" customHeight="1">
      <c r="A55" s="1535" t="s">
        <v>125</v>
      </c>
      <c r="B55" s="1535"/>
      <c r="C55" s="1535"/>
      <c r="D55" s="1535"/>
      <c r="E55" s="1535"/>
      <c r="F55" s="1535"/>
      <c r="G55" s="1535"/>
      <c r="H55" s="1535"/>
      <c r="I55" s="1535"/>
      <c r="J55" s="1535"/>
      <c r="K55" s="1535"/>
      <c r="L55" s="1535"/>
    </row>
    <row r="56" spans="1:12">
      <c r="A56" s="1533" t="s">
        <v>374</v>
      </c>
      <c r="B56" s="1533"/>
      <c r="C56" s="1533"/>
      <c r="D56" s="1533"/>
      <c r="E56" s="1533"/>
      <c r="F56" s="1533"/>
      <c r="G56" s="1533"/>
      <c r="H56" s="1533"/>
      <c r="I56" s="1533"/>
      <c r="J56" s="1533"/>
      <c r="K56" s="1533"/>
      <c r="L56" s="1533"/>
    </row>
    <row r="57" spans="1:12" ht="13.5" customHeight="1">
      <c r="A57" s="1532" t="s">
        <v>375</v>
      </c>
      <c r="B57" s="1533"/>
      <c r="C57" s="1533"/>
      <c r="D57" s="1533"/>
      <c r="E57" s="1533"/>
      <c r="F57" s="1533"/>
      <c r="G57" s="1533"/>
      <c r="H57" s="1533"/>
      <c r="I57" s="1533"/>
      <c r="J57" s="1533"/>
      <c r="K57" s="1533"/>
      <c r="L57" s="1533"/>
    </row>
    <row r="58" spans="1:12">
      <c r="A58" s="227" t="s">
        <v>376</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2"/>
  <pageMargins left="0.7" right="0.7" top="0.75" bottom="0.75" header="0.3" footer="0.3"/>
  <pageSetup paperSize="9" scale="5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L58"/>
  <sheetViews>
    <sheetView view="pageBreakPreview" topLeftCell="A34" zoomScale="70" zoomScaleNormal="100" zoomScaleSheetLayoutView="70" workbookViewId="0">
      <selection activeCell="P22" sqref="P22"/>
    </sheetView>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3.5" customHeight="1">
      <c r="A1" s="1656" t="s">
        <v>438</v>
      </c>
      <c r="B1" s="1656"/>
      <c r="C1" s="1656"/>
      <c r="D1" s="1656"/>
      <c r="E1" s="1656"/>
      <c r="F1" s="1656"/>
      <c r="G1" s="1656"/>
      <c r="H1" s="1656"/>
      <c r="I1" s="1656"/>
      <c r="J1" s="1656"/>
      <c r="K1" s="1656"/>
      <c r="L1" s="1656"/>
    </row>
    <row r="2" spans="1:12" ht="19.5" thickBot="1">
      <c r="A2" s="1646" t="s">
        <v>107</v>
      </c>
      <c r="B2" s="1646"/>
      <c r="C2" s="1646"/>
      <c r="D2" s="1646"/>
      <c r="E2" s="1646"/>
      <c r="F2" s="1646"/>
      <c r="G2" s="1646"/>
      <c r="H2" s="1646"/>
      <c r="I2" s="1646"/>
      <c r="J2" s="1646"/>
      <c r="K2" s="1646"/>
      <c r="L2" s="1646"/>
    </row>
    <row r="3" spans="1:12" ht="30" customHeight="1" thickBot="1">
      <c r="A3" s="1647" t="s">
        <v>108</v>
      </c>
      <c r="B3" s="1648"/>
      <c r="C3" s="1649"/>
      <c r="D3" s="1650" t="s">
        <v>439</v>
      </c>
      <c r="E3" s="1651"/>
      <c r="F3" s="1651"/>
      <c r="G3" s="1651"/>
      <c r="H3" s="1651"/>
      <c r="I3" s="1651"/>
      <c r="J3" s="1651"/>
      <c r="K3" s="1651"/>
      <c r="L3" s="1652"/>
    </row>
    <row r="4" spans="1:12" ht="30" customHeight="1">
      <c r="A4" s="1653" t="s">
        <v>109</v>
      </c>
      <c r="B4" s="1654"/>
      <c r="C4" s="1655"/>
      <c r="D4" s="1628" t="s">
        <v>440</v>
      </c>
      <c r="E4" s="1629"/>
      <c r="F4" s="1629"/>
      <c r="G4" s="1629"/>
      <c r="H4" s="1629"/>
      <c r="I4" s="1629"/>
      <c r="J4" s="1629"/>
      <c r="K4" s="1629"/>
      <c r="L4" s="1630"/>
    </row>
    <row r="5" spans="1:12" ht="30" customHeight="1">
      <c r="A5" s="1625" t="s">
        <v>103</v>
      </c>
      <c r="B5" s="1626"/>
      <c r="C5" s="1627"/>
      <c r="D5" s="1628" t="s">
        <v>381</v>
      </c>
      <c r="E5" s="1629"/>
      <c r="F5" s="1629"/>
      <c r="G5" s="1629"/>
      <c r="H5" s="1629"/>
      <c r="I5" s="1629"/>
      <c r="J5" s="1629"/>
      <c r="K5" s="1629"/>
      <c r="L5" s="1630"/>
    </row>
    <row r="6" spans="1:12" ht="30" customHeight="1">
      <c r="A6" s="1631" t="s">
        <v>0</v>
      </c>
      <c r="B6" s="1632"/>
      <c r="C6" s="25" t="s">
        <v>1</v>
      </c>
      <c r="D6" s="1635" t="s">
        <v>383</v>
      </c>
      <c r="E6" s="1636"/>
      <c r="F6" s="1636"/>
      <c r="G6" s="1637"/>
      <c r="H6" s="1638" t="s">
        <v>110</v>
      </c>
      <c r="I6" s="1640" t="s">
        <v>441</v>
      </c>
      <c r="J6" s="1641"/>
      <c r="K6" s="1641"/>
      <c r="L6" s="1642"/>
    </row>
    <row r="7" spans="1:12" ht="30" customHeight="1" thickBot="1">
      <c r="A7" s="1633"/>
      <c r="B7" s="1634"/>
      <c r="C7" s="198" t="s">
        <v>2</v>
      </c>
      <c r="D7" s="1643" t="s">
        <v>442</v>
      </c>
      <c r="E7" s="1644"/>
      <c r="F7" s="1644"/>
      <c r="G7" s="1645"/>
      <c r="H7" s="1639"/>
      <c r="I7" s="1640"/>
      <c r="J7" s="1641"/>
      <c r="K7" s="1641"/>
      <c r="L7" s="1642"/>
    </row>
    <row r="8" spans="1:12" ht="30" customHeight="1" thickTop="1" thickBot="1">
      <c r="A8" s="1601" t="s">
        <v>111</v>
      </c>
      <c r="B8" s="26">
        <v>1</v>
      </c>
      <c r="C8" s="199" t="s">
        <v>443</v>
      </c>
      <c r="D8" s="1602" t="s">
        <v>444</v>
      </c>
      <c r="E8" s="1603"/>
      <c r="F8" s="1603"/>
      <c r="G8" s="1603"/>
      <c r="H8" s="1603"/>
      <c r="I8" s="1603"/>
      <c r="J8" s="1603"/>
      <c r="K8" s="1603"/>
      <c r="L8" s="1604"/>
    </row>
    <row r="9" spans="1:12" ht="30" customHeight="1">
      <c r="A9" s="1565"/>
      <c r="B9" s="1560">
        <v>2</v>
      </c>
      <c r="C9" s="1605" t="s">
        <v>112</v>
      </c>
      <c r="D9" s="1606" t="s">
        <v>445</v>
      </c>
      <c r="E9" s="1607"/>
      <c r="F9" s="1610" t="s">
        <v>446</v>
      </c>
      <c r="G9" s="1612" t="s">
        <v>113</v>
      </c>
      <c r="H9" s="1613"/>
      <c r="I9" s="1613"/>
      <c r="J9" s="1613"/>
      <c r="K9" s="1614"/>
      <c r="L9" s="1615" t="s">
        <v>342</v>
      </c>
    </row>
    <row r="10" spans="1:12" ht="30" customHeight="1">
      <c r="A10" s="1565"/>
      <c r="B10" s="1560"/>
      <c r="C10" s="1605"/>
      <c r="D10" s="1608"/>
      <c r="E10" s="1609"/>
      <c r="F10" s="1611"/>
      <c r="G10" s="27" t="s">
        <v>114</v>
      </c>
      <c r="H10" s="28" t="s">
        <v>115</v>
      </c>
      <c r="I10" s="200" t="s">
        <v>447</v>
      </c>
      <c r="J10" s="201" t="s">
        <v>448</v>
      </c>
      <c r="K10" s="202" t="s">
        <v>449</v>
      </c>
      <c r="L10" s="1616"/>
    </row>
    <row r="11" spans="1:12" ht="27.95" customHeight="1">
      <c r="A11" s="1565"/>
      <c r="B11" s="1560"/>
      <c r="C11" s="1605"/>
      <c r="D11" s="1617" t="s">
        <v>450</v>
      </c>
      <c r="E11" s="1618"/>
      <c r="F11" s="34">
        <v>5</v>
      </c>
      <c r="G11" s="35">
        <v>5</v>
      </c>
      <c r="H11" s="36"/>
      <c r="I11" s="203"/>
      <c r="J11" s="204"/>
      <c r="K11" s="205"/>
      <c r="L11" s="206" t="s">
        <v>126</v>
      </c>
    </row>
    <row r="12" spans="1:12" ht="27.95" customHeight="1">
      <c r="A12" s="1565"/>
      <c r="B12" s="1560"/>
      <c r="C12" s="1605"/>
      <c r="D12" s="1617" t="s">
        <v>451</v>
      </c>
      <c r="E12" s="1618"/>
      <c r="F12" s="34">
        <v>6</v>
      </c>
      <c r="G12" s="35"/>
      <c r="H12" s="36">
        <v>6</v>
      </c>
      <c r="I12" s="203"/>
      <c r="J12" s="204"/>
      <c r="K12" s="205"/>
      <c r="L12" s="206" t="s">
        <v>127</v>
      </c>
    </row>
    <row r="13" spans="1:12" ht="27.95" customHeight="1">
      <c r="A13" s="1565"/>
      <c r="B13" s="1560"/>
      <c r="C13" s="1605"/>
      <c r="D13" s="1617" t="s">
        <v>452</v>
      </c>
      <c r="E13" s="1618"/>
      <c r="F13" s="34">
        <v>4</v>
      </c>
      <c r="G13" s="35"/>
      <c r="H13" s="36"/>
      <c r="I13" s="203">
        <v>4</v>
      </c>
      <c r="J13" s="204"/>
      <c r="K13" s="205"/>
      <c r="L13" s="206" t="s">
        <v>127</v>
      </c>
    </row>
    <row r="14" spans="1:12" ht="27.95" customHeight="1">
      <c r="A14" s="1565"/>
      <c r="B14" s="1560"/>
      <c r="C14" s="1605"/>
      <c r="D14" s="1617" t="s">
        <v>128</v>
      </c>
      <c r="E14" s="1619"/>
      <c r="F14" s="207">
        <v>5</v>
      </c>
      <c r="G14" s="208"/>
      <c r="H14" s="209"/>
      <c r="I14" s="210"/>
      <c r="J14" s="211">
        <v>5</v>
      </c>
      <c r="K14" s="205"/>
      <c r="L14" s="206" t="s">
        <v>127</v>
      </c>
    </row>
    <row r="15" spans="1:12" ht="27.95" customHeight="1">
      <c r="A15" s="1565"/>
      <c r="B15" s="1560"/>
      <c r="C15" s="1605"/>
      <c r="D15" s="1617" t="s">
        <v>400</v>
      </c>
      <c r="E15" s="1619"/>
      <c r="F15" s="207">
        <v>4</v>
      </c>
      <c r="G15" s="208"/>
      <c r="H15" s="209"/>
      <c r="I15" s="210"/>
      <c r="J15" s="211">
        <v>1</v>
      </c>
      <c r="K15" s="212">
        <v>3</v>
      </c>
      <c r="L15" s="206" t="s">
        <v>127</v>
      </c>
    </row>
    <row r="16" spans="1:12" ht="30" customHeight="1" thickBot="1">
      <c r="A16" s="1565"/>
      <c r="B16" s="1560"/>
      <c r="C16" s="1605"/>
      <c r="D16" s="1620" t="s">
        <v>101</v>
      </c>
      <c r="E16" s="1621"/>
      <c r="F16" s="213">
        <v>24</v>
      </c>
      <c r="G16" s="214">
        <v>5</v>
      </c>
      <c r="H16" s="215">
        <v>5</v>
      </c>
      <c r="I16" s="216">
        <v>5</v>
      </c>
      <c r="J16" s="217">
        <v>5</v>
      </c>
      <c r="K16" s="218">
        <v>4</v>
      </c>
      <c r="L16" s="219"/>
    </row>
    <row r="17" spans="1:12" ht="30" customHeight="1">
      <c r="A17" s="1565"/>
      <c r="B17" s="1554">
        <v>3</v>
      </c>
      <c r="C17" s="1622" t="s">
        <v>349</v>
      </c>
      <c r="D17" s="178" t="s">
        <v>453</v>
      </c>
      <c r="E17" s="1584" t="s">
        <v>395</v>
      </c>
      <c r="F17" s="1585"/>
      <c r="G17" s="1585"/>
      <c r="H17" s="1585"/>
      <c r="I17" s="1585"/>
      <c r="J17" s="1585"/>
      <c r="K17" s="1585"/>
      <c r="L17" s="1586"/>
    </row>
    <row r="18" spans="1:12" ht="30" customHeight="1">
      <c r="A18" s="1565"/>
      <c r="B18" s="1597"/>
      <c r="C18" s="1623"/>
      <c r="D18" s="178" t="s">
        <v>116</v>
      </c>
      <c r="E18" s="1540" t="s">
        <v>451</v>
      </c>
      <c r="F18" s="1541"/>
      <c r="G18" s="1541"/>
      <c r="H18" s="1541"/>
      <c r="I18" s="1541"/>
      <c r="J18" s="1541"/>
      <c r="K18" s="1541"/>
      <c r="L18" s="1542"/>
    </row>
    <row r="19" spans="1:12" ht="30" customHeight="1">
      <c r="A19" s="1565"/>
      <c r="B19" s="1597"/>
      <c r="C19" s="1623"/>
      <c r="D19" s="178" t="s">
        <v>454</v>
      </c>
      <c r="E19" s="1540" t="s">
        <v>455</v>
      </c>
      <c r="F19" s="1541"/>
      <c r="G19" s="1541"/>
      <c r="H19" s="1541"/>
      <c r="I19" s="1541"/>
      <c r="J19" s="1541"/>
      <c r="K19" s="1541"/>
      <c r="L19" s="1542"/>
    </row>
    <row r="20" spans="1:12" ht="30" customHeight="1">
      <c r="A20" s="1565"/>
      <c r="B20" s="1597"/>
      <c r="C20" s="1623"/>
      <c r="D20" s="178" t="s">
        <v>456</v>
      </c>
      <c r="E20" s="1540" t="s">
        <v>399</v>
      </c>
      <c r="F20" s="1541"/>
      <c r="G20" s="1541"/>
      <c r="H20" s="1541"/>
      <c r="I20" s="1541"/>
      <c r="J20" s="1541"/>
      <c r="K20" s="1541"/>
      <c r="L20" s="1542"/>
    </row>
    <row r="21" spans="1:12" ht="30" customHeight="1">
      <c r="A21" s="1565"/>
      <c r="B21" s="1555"/>
      <c r="C21" s="1624"/>
      <c r="D21" s="178" t="s">
        <v>457</v>
      </c>
      <c r="E21" s="1540" t="s">
        <v>400</v>
      </c>
      <c r="F21" s="1541"/>
      <c r="G21" s="1541"/>
      <c r="H21" s="1541"/>
      <c r="I21" s="1541"/>
      <c r="J21" s="1541"/>
      <c r="K21" s="1541"/>
      <c r="L21" s="1542"/>
    </row>
    <row r="22" spans="1:12" ht="30" customHeight="1">
      <c r="A22" s="1565"/>
      <c r="B22" s="1554">
        <v>4</v>
      </c>
      <c r="C22" s="1598" t="s">
        <v>117</v>
      </c>
      <c r="D22" s="178" t="s">
        <v>350</v>
      </c>
      <c r="E22" s="1540" t="s">
        <v>412</v>
      </c>
      <c r="F22" s="1541"/>
      <c r="G22" s="1541"/>
      <c r="H22" s="1541"/>
      <c r="I22" s="1541"/>
      <c r="J22" s="1541"/>
      <c r="K22" s="1541"/>
      <c r="L22" s="1542"/>
    </row>
    <row r="23" spans="1:12" ht="30" customHeight="1">
      <c r="A23" s="1565"/>
      <c r="B23" s="1597"/>
      <c r="C23" s="1599"/>
      <c r="D23" s="178" t="s">
        <v>458</v>
      </c>
      <c r="E23" s="1540" t="s">
        <v>413</v>
      </c>
      <c r="F23" s="1541"/>
      <c r="G23" s="1541"/>
      <c r="H23" s="1541"/>
      <c r="I23" s="1541"/>
      <c r="J23" s="1541"/>
      <c r="K23" s="1541"/>
      <c r="L23" s="1542"/>
    </row>
    <row r="24" spans="1:12" ht="30" customHeight="1">
      <c r="A24" s="1565"/>
      <c r="B24" s="1597"/>
      <c r="C24" s="1599"/>
      <c r="D24" s="178" t="s">
        <v>459</v>
      </c>
      <c r="E24" s="1540" t="s">
        <v>460</v>
      </c>
      <c r="F24" s="1541"/>
      <c r="G24" s="1541"/>
      <c r="H24" s="1541"/>
      <c r="I24" s="1541"/>
      <c r="J24" s="1541"/>
      <c r="K24" s="1541"/>
      <c r="L24" s="1542"/>
    </row>
    <row r="25" spans="1:12" ht="30" customHeight="1">
      <c r="A25" s="1565"/>
      <c r="B25" s="1597"/>
      <c r="C25" s="1599"/>
      <c r="D25" s="178" t="s">
        <v>461</v>
      </c>
      <c r="E25" s="1540" t="s">
        <v>462</v>
      </c>
      <c r="F25" s="1541"/>
      <c r="G25" s="1541"/>
      <c r="H25" s="1541"/>
      <c r="I25" s="1541"/>
      <c r="J25" s="1541"/>
      <c r="K25" s="1541"/>
      <c r="L25" s="1542"/>
    </row>
    <row r="26" spans="1:12" ht="30" customHeight="1">
      <c r="A26" s="1565"/>
      <c r="B26" s="1555"/>
      <c r="C26" s="1600"/>
      <c r="D26" s="178" t="s">
        <v>463</v>
      </c>
      <c r="E26" s="1540" t="s">
        <v>460</v>
      </c>
      <c r="F26" s="1541"/>
      <c r="G26" s="1541"/>
      <c r="H26" s="1541"/>
      <c r="I26" s="1541"/>
      <c r="J26" s="1541"/>
      <c r="K26" s="1541"/>
      <c r="L26" s="1542"/>
    </row>
    <row r="27" spans="1:12" ht="30" customHeight="1">
      <c r="A27" s="1565"/>
      <c r="B27" s="1554">
        <v>5</v>
      </c>
      <c r="C27" s="1598" t="s">
        <v>118</v>
      </c>
      <c r="D27" s="178" t="s">
        <v>416</v>
      </c>
      <c r="E27" s="1540" t="s">
        <v>464</v>
      </c>
      <c r="F27" s="1541"/>
      <c r="G27" s="1541"/>
      <c r="H27" s="1541"/>
      <c r="I27" s="1541"/>
      <c r="J27" s="1541"/>
      <c r="K27" s="1541"/>
      <c r="L27" s="1542"/>
    </row>
    <row r="28" spans="1:12" ht="30" customHeight="1">
      <c r="A28" s="1565"/>
      <c r="B28" s="1597"/>
      <c r="C28" s="1599"/>
      <c r="D28" s="178" t="s">
        <v>465</v>
      </c>
      <c r="E28" s="1540" t="s">
        <v>466</v>
      </c>
      <c r="F28" s="1541"/>
      <c r="G28" s="1541"/>
      <c r="H28" s="1541"/>
      <c r="I28" s="1541"/>
      <c r="J28" s="1541"/>
      <c r="K28" s="1541"/>
      <c r="L28" s="1542"/>
    </row>
    <row r="29" spans="1:12" ht="30" customHeight="1">
      <c r="A29" s="1565"/>
      <c r="B29" s="1597"/>
      <c r="C29" s="1599"/>
      <c r="D29" s="178" t="s">
        <v>459</v>
      </c>
      <c r="E29" s="1540" t="s">
        <v>467</v>
      </c>
      <c r="F29" s="1541"/>
      <c r="G29" s="1541"/>
      <c r="H29" s="1541"/>
      <c r="I29" s="1541"/>
      <c r="J29" s="1541"/>
      <c r="K29" s="1541"/>
      <c r="L29" s="1542"/>
    </row>
    <row r="30" spans="1:12" ht="30" customHeight="1">
      <c r="A30" s="1565"/>
      <c r="B30" s="1597"/>
      <c r="C30" s="1599"/>
      <c r="D30" s="178" t="s">
        <v>468</v>
      </c>
      <c r="E30" s="1540" t="s">
        <v>469</v>
      </c>
      <c r="F30" s="1541"/>
      <c r="G30" s="1541"/>
      <c r="H30" s="1541"/>
      <c r="I30" s="1541"/>
      <c r="J30" s="1541"/>
      <c r="K30" s="1541"/>
      <c r="L30" s="1542"/>
    </row>
    <row r="31" spans="1:12" ht="30" customHeight="1">
      <c r="A31" s="1565"/>
      <c r="B31" s="1555"/>
      <c r="C31" s="1600"/>
      <c r="D31" s="178" t="s">
        <v>463</v>
      </c>
      <c r="E31" s="1540" t="s">
        <v>466</v>
      </c>
      <c r="F31" s="1541"/>
      <c r="G31" s="1541"/>
      <c r="H31" s="1541"/>
      <c r="I31" s="1541"/>
      <c r="J31" s="1541"/>
      <c r="K31" s="1541"/>
      <c r="L31" s="1542"/>
    </row>
    <row r="32" spans="1:12" ht="19.5" customHeight="1">
      <c r="A32" s="1565"/>
      <c r="B32" s="1560">
        <v>6</v>
      </c>
      <c r="C32" s="1587" t="s">
        <v>119</v>
      </c>
      <c r="D32" s="1548" t="s">
        <v>437</v>
      </c>
      <c r="E32" s="1549"/>
      <c r="F32" s="1549"/>
      <c r="G32" s="1549"/>
      <c r="H32" s="1549"/>
      <c r="I32" s="1549"/>
      <c r="J32" s="1549"/>
      <c r="K32" s="1549"/>
      <c r="L32" s="1550"/>
    </row>
    <row r="33" spans="1:12" ht="19.5" customHeight="1">
      <c r="A33" s="1565"/>
      <c r="B33" s="1560"/>
      <c r="C33" s="1587"/>
      <c r="D33" s="1588"/>
      <c r="E33" s="1589"/>
      <c r="F33" s="1589"/>
      <c r="G33" s="1589"/>
      <c r="H33" s="1589"/>
      <c r="I33" s="1589"/>
      <c r="J33" s="1589"/>
      <c r="K33" s="1589"/>
      <c r="L33" s="1590"/>
    </row>
    <row r="34" spans="1:12" ht="19.5" customHeight="1">
      <c r="A34" s="1565"/>
      <c r="B34" s="1591">
        <v>7</v>
      </c>
      <c r="C34" s="1592" t="s">
        <v>61</v>
      </c>
      <c r="D34" s="1594"/>
      <c r="E34" s="1595"/>
      <c r="F34" s="1595"/>
      <c r="G34" s="1595"/>
      <c r="H34" s="1595"/>
      <c r="I34" s="1595"/>
      <c r="J34" s="1595"/>
      <c r="K34" s="1595"/>
      <c r="L34" s="1596"/>
    </row>
    <row r="35" spans="1:12" ht="19.5" customHeight="1" thickBot="1">
      <c r="A35" s="1566"/>
      <c r="B35" s="1591"/>
      <c r="C35" s="1593"/>
      <c r="D35" s="1594"/>
      <c r="E35" s="1595"/>
      <c r="F35" s="1595"/>
      <c r="G35" s="1595"/>
      <c r="H35" s="1595"/>
      <c r="I35" s="1595"/>
      <c r="J35" s="1595"/>
      <c r="K35" s="1595"/>
      <c r="L35" s="1596"/>
    </row>
    <row r="36" spans="1:12" ht="36" customHeight="1">
      <c r="A36" s="1574" t="s">
        <v>120</v>
      </c>
      <c r="B36" s="29">
        <v>1</v>
      </c>
      <c r="C36" s="30" t="s">
        <v>121</v>
      </c>
      <c r="D36" s="1577" t="s">
        <v>470</v>
      </c>
      <c r="E36" s="1577"/>
      <c r="F36" s="1577" t="s">
        <v>421</v>
      </c>
      <c r="G36" s="1577"/>
      <c r="H36" s="1577" t="s">
        <v>422</v>
      </c>
      <c r="I36" s="1577"/>
      <c r="J36" s="1578"/>
      <c r="K36" s="1578"/>
      <c r="L36" s="1579"/>
    </row>
    <row r="37" spans="1:12" ht="36" customHeight="1">
      <c r="A37" s="1575"/>
      <c r="B37" s="31">
        <v>2</v>
      </c>
      <c r="C37" s="31" t="s">
        <v>471</v>
      </c>
      <c r="D37" s="1540" t="s">
        <v>472</v>
      </c>
      <c r="E37" s="1556"/>
      <c r="F37" s="1540" t="s">
        <v>425</v>
      </c>
      <c r="G37" s="1556"/>
      <c r="H37" s="1559"/>
      <c r="I37" s="1560"/>
      <c r="J37" s="1559"/>
      <c r="K37" s="1560"/>
      <c r="L37" s="1580"/>
    </row>
    <row r="38" spans="1:12" ht="36" customHeight="1">
      <c r="A38" s="1575"/>
      <c r="B38" s="31">
        <v>3</v>
      </c>
      <c r="C38" s="32" t="s">
        <v>122</v>
      </c>
      <c r="D38" s="1559"/>
      <c r="E38" s="1560"/>
      <c r="F38" s="1559"/>
      <c r="G38" s="1560"/>
      <c r="H38" s="1540" t="s">
        <v>473</v>
      </c>
      <c r="I38" s="1556"/>
      <c r="J38" s="1559"/>
      <c r="K38" s="1560"/>
      <c r="L38" s="1581"/>
    </row>
    <row r="39" spans="1:12" ht="36" customHeight="1" thickBot="1">
      <c r="A39" s="1576"/>
      <c r="B39" s="33">
        <v>4</v>
      </c>
      <c r="C39" s="33" t="s">
        <v>61</v>
      </c>
      <c r="D39" s="1561"/>
      <c r="E39" s="1562"/>
      <c r="F39" s="1562"/>
      <c r="G39" s="1562"/>
      <c r="H39" s="1562"/>
      <c r="I39" s="1562"/>
      <c r="J39" s="1562"/>
      <c r="K39" s="1562"/>
      <c r="L39" s="1563"/>
    </row>
    <row r="40" spans="1:12" ht="36" customHeight="1">
      <c r="A40" s="1564" t="s">
        <v>474</v>
      </c>
      <c r="B40" s="1567">
        <v>1</v>
      </c>
      <c r="C40" s="1570" t="s">
        <v>360</v>
      </c>
      <c r="D40" s="220"/>
      <c r="E40" s="1572" t="s">
        <v>121</v>
      </c>
      <c r="F40" s="1573"/>
      <c r="G40" s="221" t="s">
        <v>361</v>
      </c>
      <c r="H40" s="1572" t="s">
        <v>121</v>
      </c>
      <c r="I40" s="1573"/>
      <c r="J40" s="222" t="s">
        <v>361</v>
      </c>
      <c r="K40" s="223" t="s">
        <v>363</v>
      </c>
      <c r="L40" s="1551"/>
    </row>
    <row r="41" spans="1:12" ht="30" customHeight="1">
      <c r="A41" s="1565"/>
      <c r="B41" s="1568"/>
      <c r="C41" s="1547"/>
      <c r="D41" s="1554" t="s">
        <v>364</v>
      </c>
      <c r="E41" s="1540" t="s">
        <v>405</v>
      </c>
      <c r="F41" s="1556"/>
      <c r="G41" s="179" t="s">
        <v>475</v>
      </c>
      <c r="H41" s="1540" t="s">
        <v>476</v>
      </c>
      <c r="I41" s="1556"/>
      <c r="J41" s="180" t="s">
        <v>477</v>
      </c>
      <c r="K41" s="1557" t="s">
        <v>432</v>
      </c>
      <c r="L41" s="1552"/>
    </row>
    <row r="42" spans="1:12" ht="30" customHeight="1">
      <c r="A42" s="1565"/>
      <c r="B42" s="1568"/>
      <c r="C42" s="1547"/>
      <c r="D42" s="1555"/>
      <c r="E42" s="1540" t="s">
        <v>478</v>
      </c>
      <c r="F42" s="1556"/>
      <c r="G42" s="179" t="s">
        <v>479</v>
      </c>
      <c r="H42" s="1559"/>
      <c r="I42" s="1560"/>
      <c r="J42" s="224"/>
      <c r="K42" s="1558"/>
      <c r="L42" s="1552"/>
    </row>
    <row r="43" spans="1:12" ht="30" customHeight="1">
      <c r="A43" s="1565"/>
      <c r="B43" s="1568"/>
      <c r="C43" s="1547"/>
      <c r="D43" s="1554" t="s">
        <v>365</v>
      </c>
      <c r="E43" s="1540" t="s">
        <v>401</v>
      </c>
      <c r="F43" s="1556"/>
      <c r="G43" s="179" t="s">
        <v>480</v>
      </c>
      <c r="H43" s="1559"/>
      <c r="I43" s="1560"/>
      <c r="J43" s="224"/>
      <c r="K43" s="1557" t="s">
        <v>435</v>
      </c>
      <c r="L43" s="1552"/>
    </row>
    <row r="44" spans="1:12" ht="30" customHeight="1">
      <c r="A44" s="1565"/>
      <c r="B44" s="1569"/>
      <c r="C44" s="1571"/>
      <c r="D44" s="1555"/>
      <c r="E44" s="1559"/>
      <c r="F44" s="1560"/>
      <c r="G44" s="178"/>
      <c r="H44" s="1559"/>
      <c r="I44" s="1560"/>
      <c r="J44" s="224"/>
      <c r="K44" s="1558"/>
      <c r="L44" s="1553"/>
    </row>
    <row r="45" spans="1:12" ht="30" customHeight="1">
      <c r="A45" s="1565"/>
      <c r="B45" s="1536">
        <v>2</v>
      </c>
      <c r="C45" s="1538" t="s">
        <v>366</v>
      </c>
      <c r="D45" s="225" t="s">
        <v>367</v>
      </c>
      <c r="E45" s="1540" t="s">
        <v>481</v>
      </c>
      <c r="F45" s="1541"/>
      <c r="G45" s="1541"/>
      <c r="H45" s="1541"/>
      <c r="I45" s="1541"/>
      <c r="J45" s="1541"/>
      <c r="K45" s="1541"/>
      <c r="L45" s="1542"/>
    </row>
    <row r="46" spans="1:12" ht="30" customHeight="1">
      <c r="A46" s="1565"/>
      <c r="B46" s="1568"/>
      <c r="C46" s="1547"/>
      <c r="D46" s="226" t="s">
        <v>368</v>
      </c>
      <c r="E46" s="1548" t="s">
        <v>482</v>
      </c>
      <c r="F46" s="1549"/>
      <c r="G46" s="1549"/>
      <c r="H46" s="1549"/>
      <c r="I46" s="1549"/>
      <c r="J46" s="1549"/>
      <c r="K46" s="1549"/>
      <c r="L46" s="1550"/>
    </row>
    <row r="47" spans="1:12" ht="30" customHeight="1">
      <c r="A47" s="1565"/>
      <c r="B47" s="1536">
        <v>3</v>
      </c>
      <c r="C47" s="1538" t="s">
        <v>436</v>
      </c>
      <c r="D47" s="178" t="s">
        <v>367</v>
      </c>
      <c r="E47" s="1540" t="s">
        <v>483</v>
      </c>
      <c r="F47" s="1541"/>
      <c r="G47" s="1541"/>
      <c r="H47" s="1541"/>
      <c r="I47" s="1541"/>
      <c r="J47" s="1541"/>
      <c r="K47" s="1541"/>
      <c r="L47" s="1542"/>
    </row>
    <row r="48" spans="1:12" ht="30" customHeight="1" thickBot="1">
      <c r="A48" s="1566"/>
      <c r="B48" s="1537"/>
      <c r="C48" s="1539"/>
      <c r="D48" s="177" t="s">
        <v>368</v>
      </c>
      <c r="E48" s="1543" t="s">
        <v>484</v>
      </c>
      <c r="F48" s="1544"/>
      <c r="G48" s="1544"/>
      <c r="H48" s="1544"/>
      <c r="I48" s="1544"/>
      <c r="J48" s="1544"/>
      <c r="K48" s="1544"/>
      <c r="L48" s="1545"/>
    </row>
    <row r="49" spans="1:12" ht="21" customHeight="1">
      <c r="A49" s="1546" t="s">
        <v>123</v>
      </c>
      <c r="B49" s="1546"/>
      <c r="C49" s="1546"/>
      <c r="D49" s="1546"/>
      <c r="E49" s="1546"/>
      <c r="F49" s="1546"/>
      <c r="G49" s="1546"/>
      <c r="H49" s="1546"/>
      <c r="I49" s="1546"/>
      <c r="J49" s="1546"/>
      <c r="K49" s="1546"/>
      <c r="L49" s="1546"/>
    </row>
    <row r="50" spans="1:12" ht="25.5" customHeight="1">
      <c r="A50" s="1534" t="s">
        <v>370</v>
      </c>
      <c r="B50" s="1534"/>
      <c r="C50" s="1534"/>
      <c r="D50" s="1534"/>
      <c r="E50" s="1534"/>
      <c r="F50" s="1534"/>
      <c r="G50" s="1534"/>
      <c r="H50" s="1534"/>
      <c r="I50" s="1534"/>
      <c r="J50" s="1534"/>
      <c r="K50" s="1534"/>
      <c r="L50" s="1534"/>
    </row>
    <row r="51" spans="1:12" ht="39.75" customHeight="1">
      <c r="A51" s="1534" t="s">
        <v>371</v>
      </c>
      <c r="B51" s="1534"/>
      <c r="C51" s="1534"/>
      <c r="D51" s="1534"/>
      <c r="E51" s="1534"/>
      <c r="F51" s="1534"/>
      <c r="G51" s="1534"/>
      <c r="H51" s="1534"/>
      <c r="I51" s="1534"/>
      <c r="J51" s="1534"/>
      <c r="K51" s="1534"/>
      <c r="L51" s="1534"/>
    </row>
    <row r="52" spans="1:12" ht="35.25" customHeight="1">
      <c r="A52" s="1534" t="s">
        <v>372</v>
      </c>
      <c r="B52" s="1534"/>
      <c r="C52" s="1534"/>
      <c r="D52" s="1534"/>
      <c r="E52" s="1534"/>
      <c r="F52" s="1534"/>
      <c r="G52" s="1534"/>
      <c r="H52" s="1534"/>
      <c r="I52" s="1534"/>
      <c r="J52" s="1534"/>
      <c r="K52" s="1534"/>
      <c r="L52" s="1534"/>
    </row>
    <row r="53" spans="1:12" ht="24.75" customHeight="1">
      <c r="A53" s="1534" t="s">
        <v>373</v>
      </c>
      <c r="B53" s="1534"/>
      <c r="C53" s="1534"/>
      <c r="D53" s="1534"/>
      <c r="E53" s="1534"/>
      <c r="F53" s="1534"/>
      <c r="G53" s="1534"/>
      <c r="H53" s="1534"/>
      <c r="I53" s="1534"/>
      <c r="J53" s="1534"/>
      <c r="K53" s="1534"/>
      <c r="L53" s="1534"/>
    </row>
    <row r="54" spans="1:12" ht="21" customHeight="1">
      <c r="A54" s="1535" t="s">
        <v>124</v>
      </c>
      <c r="B54" s="1535"/>
      <c r="C54" s="1535"/>
      <c r="D54" s="1535"/>
      <c r="E54" s="1535"/>
      <c r="F54" s="1535"/>
      <c r="G54" s="1535"/>
      <c r="H54" s="1535"/>
      <c r="I54" s="1535"/>
      <c r="J54" s="1535"/>
      <c r="K54" s="1535"/>
      <c r="L54" s="1535"/>
    </row>
    <row r="55" spans="1:12" ht="13.5" customHeight="1">
      <c r="A55" s="1535" t="s">
        <v>125</v>
      </c>
      <c r="B55" s="1535"/>
      <c r="C55" s="1535"/>
      <c r="D55" s="1535"/>
      <c r="E55" s="1535"/>
      <c r="F55" s="1535"/>
      <c r="G55" s="1535"/>
      <c r="H55" s="1535"/>
      <c r="I55" s="1535"/>
      <c r="J55" s="1535"/>
      <c r="K55" s="1535"/>
      <c r="L55" s="1535"/>
    </row>
    <row r="56" spans="1:12">
      <c r="A56" s="1533" t="s">
        <v>374</v>
      </c>
      <c r="B56" s="1533"/>
      <c r="C56" s="1533"/>
      <c r="D56" s="1533"/>
      <c r="E56" s="1533"/>
      <c r="F56" s="1533"/>
      <c r="G56" s="1533"/>
      <c r="H56" s="1533"/>
      <c r="I56" s="1533"/>
      <c r="J56" s="1533"/>
      <c r="K56" s="1533"/>
      <c r="L56" s="1533"/>
    </row>
    <row r="57" spans="1:12">
      <c r="A57" s="1532" t="s">
        <v>375</v>
      </c>
      <c r="B57" s="1533"/>
      <c r="C57" s="1533"/>
      <c r="D57" s="1533"/>
      <c r="E57" s="1533"/>
      <c r="F57" s="1533"/>
      <c r="G57" s="1533"/>
      <c r="H57" s="1533"/>
      <c r="I57" s="1533"/>
      <c r="J57" s="1533"/>
      <c r="K57" s="1533"/>
      <c r="L57" s="1533"/>
    </row>
    <row r="58" spans="1:12">
      <c r="A58" s="227" t="s">
        <v>376</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2"/>
  <pageMargins left="0.7" right="0.7" top="0.75" bottom="0.75" header="0.3" footer="0.3"/>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N138"/>
  <sheetViews>
    <sheetView showGridLines="0" view="pageBreakPreview" zoomScale="85" zoomScaleNormal="100" zoomScaleSheetLayoutView="85" workbookViewId="0">
      <selection activeCell="P28" sqref="M28:Z45"/>
    </sheetView>
  </sheetViews>
  <sheetFormatPr defaultColWidth="9" defaultRowHeight="21" customHeight="1"/>
  <cols>
    <col min="1" max="29" width="2.625" style="343" customWidth="1"/>
    <col min="30" max="30" width="2.625" style="365" customWidth="1"/>
    <col min="31" max="32" width="2.625" style="343" customWidth="1"/>
    <col min="33" max="33" width="2.625" style="365" customWidth="1"/>
    <col min="34" max="35" width="2.625" style="343" customWidth="1"/>
    <col min="36" max="36" width="2.625" style="365" customWidth="1"/>
    <col min="37" max="40" width="2.625" style="343" customWidth="1"/>
    <col min="41" max="16384" width="9" style="343"/>
  </cols>
  <sheetData>
    <row r="1" spans="1:40" s="22" customFormat="1" ht="24.95" customHeight="1">
      <c r="A1" s="311"/>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3" t="s">
        <v>529</v>
      </c>
      <c r="AK1" s="312"/>
      <c r="AL1" s="312"/>
      <c r="AM1" s="312"/>
      <c r="AN1" s="312"/>
    </row>
    <row r="2" spans="1:40" s="22" customFormat="1" ht="15.95" customHeight="1">
      <c r="A2" s="921" t="s">
        <v>13</v>
      </c>
      <c r="B2" s="921"/>
      <c r="C2" s="921"/>
      <c r="D2" s="921"/>
      <c r="E2" s="921"/>
      <c r="F2" s="921"/>
      <c r="G2" s="921"/>
      <c r="H2" s="921"/>
      <c r="I2" s="921"/>
      <c r="J2" s="921"/>
      <c r="K2" s="921"/>
      <c r="L2" s="921"/>
      <c r="M2" s="921"/>
      <c r="N2" s="921"/>
      <c r="O2" s="921"/>
      <c r="P2" s="921"/>
      <c r="Q2" s="921"/>
      <c r="R2" s="921"/>
      <c r="S2" s="921"/>
      <c r="T2" s="921"/>
      <c r="U2" s="921"/>
      <c r="V2" s="921"/>
      <c r="W2" s="921"/>
      <c r="X2" s="921"/>
      <c r="Y2" s="921"/>
      <c r="Z2" s="921"/>
      <c r="AA2" s="921"/>
      <c r="AB2" s="921"/>
      <c r="AC2" s="921"/>
      <c r="AD2" s="921"/>
      <c r="AE2" s="921"/>
      <c r="AF2" s="921"/>
      <c r="AG2" s="921"/>
      <c r="AH2" s="921"/>
      <c r="AI2" s="921"/>
      <c r="AJ2" s="921"/>
      <c r="AK2" s="314"/>
      <c r="AL2" s="314"/>
      <c r="AM2" s="314"/>
      <c r="AN2" s="314"/>
    </row>
    <row r="3" spans="1:40" s="22" customFormat="1" ht="9" customHeight="1"/>
    <row r="4" spans="1:40" s="311" customFormat="1" ht="15" customHeight="1">
      <c r="A4" s="922" t="s">
        <v>530</v>
      </c>
      <c r="B4" s="922"/>
      <c r="C4" s="922"/>
      <c r="D4" s="922"/>
      <c r="E4" s="922"/>
      <c r="F4" s="922"/>
      <c r="G4" s="922"/>
      <c r="H4" s="922"/>
      <c r="I4" s="922"/>
      <c r="J4" s="922"/>
      <c r="K4" s="315"/>
      <c r="L4" s="315"/>
      <c r="M4" s="315"/>
      <c r="N4" s="315"/>
      <c r="O4" s="315"/>
      <c r="P4" s="315"/>
      <c r="Q4" s="315"/>
      <c r="R4" s="315"/>
      <c r="S4" s="315"/>
      <c r="T4" s="315"/>
      <c r="U4" s="315"/>
      <c r="V4" s="315"/>
      <c r="W4" s="315"/>
      <c r="Y4" s="923" t="s">
        <v>330</v>
      </c>
      <c r="Z4" s="923"/>
      <c r="AA4" s="924"/>
      <c r="AB4" s="924"/>
      <c r="AC4" s="316" t="s">
        <v>97</v>
      </c>
      <c r="AD4" s="925"/>
      <c r="AE4" s="925"/>
      <c r="AF4" s="316" t="s">
        <v>98</v>
      </c>
      <c r="AG4" s="925"/>
      <c r="AH4" s="925"/>
      <c r="AI4" s="316" t="s">
        <v>58</v>
      </c>
      <c r="AJ4" s="317"/>
    </row>
    <row r="5" spans="1:40" s="22" customFormat="1" ht="12.75" customHeight="1">
      <c r="A5" s="922"/>
      <c r="B5" s="922"/>
      <c r="C5" s="922"/>
      <c r="D5" s="922"/>
      <c r="E5" s="922"/>
      <c r="F5" s="922"/>
      <c r="G5" s="922"/>
      <c r="H5" s="922"/>
      <c r="I5" s="922"/>
      <c r="J5" s="922"/>
      <c r="Y5" s="318"/>
      <c r="Z5" s="318"/>
      <c r="AA5" s="318"/>
      <c r="AB5" s="318"/>
    </row>
    <row r="6" spans="1:40" s="311" customFormat="1" ht="14.25" customHeight="1">
      <c r="A6" s="922"/>
      <c r="B6" s="922"/>
      <c r="C6" s="922"/>
      <c r="D6" s="922"/>
      <c r="E6" s="922"/>
      <c r="F6" s="922"/>
      <c r="G6" s="922"/>
      <c r="H6" s="922"/>
      <c r="I6" s="922"/>
      <c r="J6" s="922"/>
      <c r="K6" s="319"/>
      <c r="L6" s="319"/>
      <c r="AD6" s="317"/>
      <c r="AG6" s="317"/>
      <c r="AJ6" s="317"/>
    </row>
    <row r="7" spans="1:40" s="320" customFormat="1" ht="12" customHeight="1">
      <c r="A7" s="922"/>
      <c r="B7" s="922"/>
      <c r="C7" s="922"/>
      <c r="D7" s="922"/>
      <c r="E7" s="922"/>
      <c r="F7" s="922"/>
      <c r="G7" s="922"/>
      <c r="H7" s="922"/>
      <c r="I7" s="922"/>
      <c r="J7" s="922"/>
      <c r="K7" s="319"/>
      <c r="L7" s="319"/>
      <c r="M7" s="926" t="s">
        <v>531</v>
      </c>
      <c r="N7" s="926"/>
      <c r="O7" s="926"/>
      <c r="P7" s="927" t="s">
        <v>532</v>
      </c>
      <c r="Q7" s="927"/>
      <c r="R7" s="927"/>
      <c r="S7" s="927"/>
      <c r="T7" s="927"/>
      <c r="U7" s="917" t="s">
        <v>534</v>
      </c>
      <c r="V7" s="918"/>
      <c r="W7" s="918"/>
      <c r="X7" s="918"/>
      <c r="Y7" s="918"/>
      <c r="Z7" s="918"/>
      <c r="AA7" s="918"/>
      <c r="AB7" s="918"/>
      <c r="AC7" s="918"/>
      <c r="AD7" s="918"/>
      <c r="AE7" s="918"/>
      <c r="AF7" s="918"/>
      <c r="AG7" s="918"/>
      <c r="AH7" s="918"/>
      <c r="AI7" s="918"/>
      <c r="AJ7" s="918"/>
    </row>
    <row r="8" spans="1:40" s="320" customFormat="1" ht="12" customHeight="1">
      <c r="A8" s="922"/>
      <c r="B8" s="922"/>
      <c r="C8" s="922"/>
      <c r="D8" s="922"/>
      <c r="E8" s="922"/>
      <c r="F8" s="922"/>
      <c r="G8" s="922"/>
      <c r="H8" s="922"/>
      <c r="I8" s="922"/>
      <c r="J8" s="922"/>
      <c r="K8" s="319"/>
      <c r="L8" s="319"/>
      <c r="M8" s="926"/>
      <c r="N8" s="926"/>
      <c r="O8" s="926"/>
      <c r="P8" s="927"/>
      <c r="Q8" s="927"/>
      <c r="R8" s="927"/>
      <c r="S8" s="927"/>
      <c r="T8" s="927"/>
      <c r="U8" s="917"/>
      <c r="V8" s="918"/>
      <c r="W8" s="918"/>
      <c r="X8" s="918"/>
      <c r="Y8" s="918"/>
      <c r="Z8" s="918"/>
      <c r="AA8" s="918"/>
      <c r="AB8" s="918"/>
      <c r="AC8" s="918"/>
      <c r="AD8" s="918"/>
      <c r="AE8" s="918"/>
      <c r="AF8" s="918"/>
      <c r="AG8" s="918"/>
      <c r="AH8" s="918"/>
      <c r="AI8" s="918"/>
      <c r="AJ8" s="918"/>
    </row>
    <row r="9" spans="1:40" s="320" customFormat="1" ht="12" customHeight="1">
      <c r="M9" s="926"/>
      <c r="N9" s="926"/>
      <c r="O9" s="926"/>
      <c r="P9" s="916" t="s">
        <v>535</v>
      </c>
      <c r="Q9" s="916"/>
      <c r="R9" s="916"/>
      <c r="S9" s="916"/>
      <c r="T9" s="916"/>
      <c r="U9" s="917" t="s">
        <v>536</v>
      </c>
      <c r="V9" s="918"/>
      <c r="W9" s="918"/>
      <c r="X9" s="918"/>
      <c r="Y9" s="918"/>
      <c r="Z9" s="918"/>
      <c r="AA9" s="918"/>
      <c r="AB9" s="918"/>
      <c r="AC9" s="918"/>
      <c r="AD9" s="918"/>
      <c r="AE9" s="918"/>
      <c r="AF9" s="918"/>
      <c r="AG9" s="918"/>
      <c r="AH9" s="918"/>
      <c r="AI9" s="918"/>
      <c r="AJ9" s="918"/>
    </row>
    <row r="10" spans="1:40" s="320" customFormat="1" ht="12" customHeight="1">
      <c r="M10" s="926"/>
      <c r="N10" s="926"/>
      <c r="O10" s="926"/>
      <c r="P10" s="916"/>
      <c r="Q10" s="916"/>
      <c r="R10" s="916"/>
      <c r="S10" s="916"/>
      <c r="T10" s="916"/>
      <c r="U10" s="917"/>
      <c r="V10" s="918"/>
      <c r="W10" s="918"/>
      <c r="X10" s="918"/>
      <c r="Y10" s="918"/>
      <c r="Z10" s="918"/>
      <c r="AA10" s="918"/>
      <c r="AB10" s="918"/>
      <c r="AC10" s="918"/>
      <c r="AD10" s="918"/>
      <c r="AE10" s="918"/>
      <c r="AF10" s="918"/>
      <c r="AG10" s="918"/>
      <c r="AH10" s="918"/>
      <c r="AI10" s="918"/>
      <c r="AJ10" s="918"/>
    </row>
    <row r="11" spans="1:40" s="320" customFormat="1" ht="21.75" customHeight="1">
      <c r="M11" s="926"/>
      <c r="N11" s="926"/>
      <c r="O11" s="926"/>
      <c r="P11" s="916" t="s">
        <v>15</v>
      </c>
      <c r="Q11" s="916"/>
      <c r="R11" s="916"/>
      <c r="S11" s="916"/>
      <c r="T11" s="916"/>
      <c r="U11" s="321" t="s">
        <v>537</v>
      </c>
      <c r="V11" s="918"/>
      <c r="W11" s="918"/>
      <c r="X11" s="918"/>
      <c r="Y11" s="918"/>
      <c r="Z11" s="918"/>
      <c r="AA11" s="918"/>
      <c r="AB11" s="918"/>
      <c r="AC11" s="918"/>
      <c r="AD11" s="918"/>
      <c r="AE11" s="918"/>
      <c r="AF11" s="918"/>
      <c r="AG11" s="918"/>
      <c r="AH11" s="918"/>
      <c r="AI11" s="918"/>
      <c r="AJ11" s="918"/>
    </row>
    <row r="12" spans="1:40" s="320" customFormat="1" ht="21.75" customHeight="1">
      <c r="M12" s="322"/>
      <c r="N12" s="322"/>
      <c r="O12" s="322"/>
      <c r="P12" s="323"/>
      <c r="Q12" s="323"/>
      <c r="R12" s="323"/>
      <c r="S12" s="323"/>
      <c r="T12" s="323"/>
      <c r="U12" s="321"/>
      <c r="V12" s="918"/>
      <c r="W12" s="918"/>
      <c r="X12" s="918"/>
      <c r="Y12" s="918"/>
      <c r="Z12" s="918"/>
      <c r="AA12" s="918"/>
      <c r="AB12" s="918"/>
      <c r="AC12" s="918"/>
      <c r="AD12" s="918"/>
      <c r="AE12" s="918"/>
      <c r="AF12" s="918"/>
      <c r="AG12" s="918"/>
      <c r="AH12" s="918"/>
      <c r="AI12" s="918"/>
      <c r="AJ12" s="918"/>
    </row>
    <row r="13" spans="1:40" s="311" customFormat="1" ht="14.1" customHeight="1">
      <c r="M13" s="919" t="s">
        <v>538</v>
      </c>
      <c r="N13" s="919"/>
      <c r="O13" s="919"/>
      <c r="P13" s="916" t="s">
        <v>539</v>
      </c>
      <c r="Q13" s="916"/>
      <c r="R13" s="916"/>
      <c r="S13" s="916"/>
      <c r="T13" s="916"/>
      <c r="U13" s="321" t="s">
        <v>540</v>
      </c>
      <c r="V13" s="920"/>
      <c r="W13" s="920"/>
      <c r="X13" s="920"/>
      <c r="Y13" s="920"/>
      <c r="Z13" s="920"/>
      <c r="AA13" s="920"/>
      <c r="AB13" s="920"/>
      <c r="AC13" s="920"/>
      <c r="AD13" s="920"/>
      <c r="AE13" s="920"/>
      <c r="AF13" s="920"/>
      <c r="AG13" s="920"/>
      <c r="AH13" s="920"/>
      <c r="AI13" s="920"/>
      <c r="AJ13" s="324"/>
      <c r="AK13" s="321"/>
    </row>
    <row r="14" spans="1:40" s="311" customFormat="1" ht="14.1" customHeight="1">
      <c r="P14" s="916" t="s">
        <v>541</v>
      </c>
      <c r="Q14" s="916"/>
      <c r="R14" s="916"/>
      <c r="S14" s="916"/>
      <c r="T14" s="916"/>
      <c r="U14" s="321" t="s">
        <v>540</v>
      </c>
      <c r="V14" s="920"/>
      <c r="W14" s="920"/>
      <c r="X14" s="920"/>
      <c r="Y14" s="920"/>
      <c r="Z14" s="920"/>
      <c r="AA14" s="920"/>
      <c r="AB14" s="920"/>
      <c r="AC14" s="920"/>
      <c r="AD14" s="920"/>
      <c r="AE14" s="920"/>
      <c r="AF14" s="920"/>
      <c r="AG14" s="920"/>
      <c r="AH14" s="920"/>
      <c r="AI14" s="920"/>
      <c r="AJ14" s="325"/>
      <c r="AK14" s="321"/>
    </row>
    <row r="15" spans="1:40" s="311" customFormat="1" ht="14.1" customHeight="1">
      <c r="A15" s="928" t="s">
        <v>14</v>
      </c>
      <c r="B15" s="928"/>
      <c r="C15" s="928"/>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28"/>
      <c r="AB15" s="928"/>
      <c r="AC15" s="928"/>
      <c r="AD15" s="928"/>
      <c r="AE15" s="928"/>
      <c r="AF15" s="928"/>
      <c r="AG15" s="928"/>
      <c r="AH15" s="928"/>
      <c r="AI15" s="928"/>
      <c r="AJ15" s="928"/>
      <c r="AK15" s="321"/>
    </row>
    <row r="16" spans="1:40" s="22" customFormat="1" ht="10.5" customHeight="1" thickBot="1">
      <c r="A16" s="928"/>
      <c r="B16" s="928"/>
      <c r="C16" s="928"/>
      <c r="D16" s="928"/>
      <c r="E16" s="928"/>
      <c r="F16" s="928"/>
      <c r="G16" s="928"/>
      <c r="H16" s="928"/>
      <c r="I16" s="928"/>
      <c r="J16" s="928"/>
      <c r="K16" s="928"/>
      <c r="L16" s="928"/>
      <c r="M16" s="928"/>
      <c r="N16" s="928"/>
      <c r="O16" s="928"/>
      <c r="P16" s="928"/>
      <c r="Q16" s="928"/>
      <c r="R16" s="928"/>
      <c r="S16" s="928"/>
      <c r="T16" s="928"/>
      <c r="U16" s="928"/>
      <c r="V16" s="928"/>
      <c r="W16" s="928"/>
      <c r="X16" s="928"/>
      <c r="Y16" s="928"/>
      <c r="Z16" s="928"/>
      <c r="AA16" s="928"/>
      <c r="AB16" s="928"/>
      <c r="AC16" s="928"/>
      <c r="AD16" s="928"/>
      <c r="AE16" s="928"/>
      <c r="AF16" s="928"/>
      <c r="AG16" s="928"/>
      <c r="AH16" s="928"/>
      <c r="AI16" s="928"/>
      <c r="AJ16" s="928"/>
    </row>
    <row r="17" spans="1:36" s="22" customFormat="1" ht="21" customHeight="1" thickBot="1">
      <c r="A17" s="929" t="s">
        <v>99</v>
      </c>
      <c r="B17" s="930"/>
      <c r="C17" s="930"/>
      <c r="D17" s="930"/>
      <c r="E17" s="930"/>
      <c r="F17" s="931"/>
      <c r="G17" s="932"/>
      <c r="H17" s="933"/>
      <c r="I17" s="933"/>
      <c r="J17" s="933"/>
      <c r="K17" s="934"/>
      <c r="L17" s="934"/>
      <c r="M17" s="934"/>
      <c r="N17" s="934"/>
      <c r="O17" s="934"/>
      <c r="P17" s="934"/>
      <c r="Q17" s="934"/>
      <c r="R17" s="934"/>
      <c r="S17" s="934"/>
      <c r="T17" s="934"/>
      <c r="U17" s="934"/>
      <c r="V17" s="934"/>
      <c r="W17" s="934"/>
      <c r="X17" s="934"/>
      <c r="Y17" s="934"/>
      <c r="Z17" s="950"/>
      <c r="AA17" s="326"/>
      <c r="AB17" s="951"/>
      <c r="AC17" s="951"/>
      <c r="AD17" s="327"/>
      <c r="AE17" s="327"/>
      <c r="AF17" s="327"/>
      <c r="AG17" s="327"/>
      <c r="AH17" s="327"/>
      <c r="AI17" s="327"/>
      <c r="AJ17" s="327"/>
    </row>
    <row r="18" spans="1:36" s="311" customFormat="1" ht="15" customHeight="1">
      <c r="A18" s="952" t="s">
        <v>542</v>
      </c>
      <c r="B18" s="953"/>
      <c r="C18" s="953"/>
      <c r="D18" s="953"/>
      <c r="E18" s="953"/>
      <c r="F18" s="953"/>
      <c r="G18" s="328" t="s">
        <v>543</v>
      </c>
      <c r="H18" s="329"/>
      <c r="I18" s="329"/>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7"/>
    </row>
    <row r="19" spans="1:36" s="311" customFormat="1" ht="24" customHeight="1">
      <c r="A19" s="954"/>
      <c r="B19" s="955"/>
      <c r="C19" s="955"/>
      <c r="D19" s="955"/>
      <c r="E19" s="955"/>
      <c r="F19" s="955"/>
      <c r="G19" s="958"/>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60"/>
    </row>
    <row r="20" spans="1:36" s="311" customFormat="1" ht="15" customHeight="1">
      <c r="A20" s="935" t="s">
        <v>544</v>
      </c>
      <c r="B20" s="936"/>
      <c r="C20" s="936"/>
      <c r="D20" s="936"/>
      <c r="E20" s="936"/>
      <c r="F20" s="937"/>
      <c r="G20" s="944" t="s">
        <v>545</v>
      </c>
      <c r="H20" s="945"/>
      <c r="I20" s="945"/>
      <c r="J20" s="945"/>
      <c r="K20" s="946"/>
      <c r="L20" s="946"/>
      <c r="M20" s="946"/>
      <c r="N20" s="946"/>
      <c r="O20" s="946"/>
      <c r="P20" s="330" t="s">
        <v>546</v>
      </c>
      <c r="Q20" s="331"/>
      <c r="R20" s="332"/>
      <c r="S20" s="332"/>
      <c r="T20" s="332"/>
      <c r="U20" s="332"/>
      <c r="V20" s="332"/>
      <c r="W20" s="332"/>
      <c r="X20" s="332"/>
      <c r="Y20" s="332"/>
      <c r="Z20" s="332"/>
      <c r="AA20" s="332"/>
      <c r="AB20" s="332"/>
      <c r="AC20" s="332"/>
      <c r="AD20" s="332"/>
      <c r="AE20" s="332"/>
      <c r="AF20" s="332"/>
      <c r="AG20" s="332"/>
      <c r="AH20" s="332"/>
      <c r="AI20" s="332"/>
      <c r="AJ20" s="333"/>
    </row>
    <row r="21" spans="1:36" s="311" customFormat="1" ht="15" customHeight="1">
      <c r="A21" s="938"/>
      <c r="B21" s="939"/>
      <c r="C21" s="939"/>
      <c r="D21" s="939"/>
      <c r="E21" s="939"/>
      <c r="F21" s="940"/>
      <c r="G21" s="947"/>
      <c r="H21" s="948"/>
      <c r="I21" s="948"/>
      <c r="J21" s="948"/>
      <c r="K21" s="948"/>
      <c r="L21" s="948"/>
      <c r="M21" s="948"/>
      <c r="N21" s="948"/>
      <c r="O21" s="948"/>
      <c r="P21" s="948"/>
      <c r="Q21" s="948"/>
      <c r="R21" s="948"/>
      <c r="S21" s="948"/>
      <c r="T21" s="948"/>
      <c r="U21" s="948"/>
      <c r="V21" s="948"/>
      <c r="W21" s="948"/>
      <c r="X21" s="948"/>
      <c r="Y21" s="948"/>
      <c r="Z21" s="948"/>
      <c r="AA21" s="948"/>
      <c r="AB21" s="948"/>
      <c r="AC21" s="948"/>
      <c r="AD21" s="948"/>
      <c r="AE21" s="948"/>
      <c r="AF21" s="948"/>
      <c r="AG21" s="948"/>
      <c r="AH21" s="948"/>
      <c r="AI21" s="948"/>
      <c r="AJ21" s="949"/>
    </row>
    <row r="22" spans="1:36" s="311" customFormat="1" ht="15" customHeight="1">
      <c r="A22" s="938"/>
      <c r="B22" s="939"/>
      <c r="C22" s="939"/>
      <c r="D22" s="939"/>
      <c r="E22" s="939"/>
      <c r="F22" s="940"/>
      <c r="G22" s="947"/>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9"/>
    </row>
    <row r="23" spans="1:36" s="49" customFormat="1" ht="3.95" customHeight="1" thickBot="1">
      <c r="A23" s="941"/>
      <c r="B23" s="942"/>
      <c r="C23" s="942"/>
      <c r="D23" s="942"/>
      <c r="E23" s="942"/>
      <c r="F23" s="943"/>
      <c r="G23" s="334"/>
      <c r="H23" s="335"/>
      <c r="I23" s="335"/>
      <c r="J23" s="335"/>
      <c r="K23" s="335"/>
      <c r="L23" s="336"/>
      <c r="M23" s="336"/>
      <c r="N23" s="336"/>
      <c r="O23" s="336"/>
      <c r="P23" s="336"/>
      <c r="Q23" s="337"/>
      <c r="R23" s="338"/>
      <c r="S23" s="338"/>
      <c r="T23" s="338"/>
      <c r="U23" s="338"/>
      <c r="V23" s="338"/>
      <c r="W23" s="338"/>
      <c r="X23" s="338"/>
      <c r="Y23" s="338"/>
      <c r="Z23" s="338"/>
      <c r="AA23" s="338"/>
      <c r="AB23" s="338"/>
      <c r="AC23" s="338"/>
      <c r="AD23" s="338"/>
      <c r="AE23" s="338"/>
      <c r="AF23" s="339"/>
      <c r="AG23" s="339"/>
      <c r="AH23" s="338"/>
      <c r="AI23" s="338"/>
      <c r="AJ23" s="340"/>
    </row>
    <row r="24" spans="1:36" ht="12" customHeight="1">
      <c r="A24" s="341"/>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2"/>
      <c r="AG24" s="342"/>
      <c r="AH24" s="341"/>
      <c r="AI24" s="341"/>
      <c r="AJ24" s="342"/>
    </row>
    <row r="25" spans="1:36" ht="20.100000000000001" customHeight="1">
      <c r="A25" s="961" t="s">
        <v>547</v>
      </c>
      <c r="B25" s="961"/>
      <c r="C25" s="961"/>
      <c r="D25" s="961"/>
      <c r="E25" s="961"/>
      <c r="F25" s="961"/>
      <c r="G25" s="961"/>
      <c r="H25" s="961"/>
      <c r="I25" s="961"/>
      <c r="J25" s="962" t="s">
        <v>548</v>
      </c>
      <c r="K25" s="962"/>
      <c r="L25" s="962"/>
      <c r="M25" s="962" t="s">
        <v>17</v>
      </c>
      <c r="N25" s="962"/>
      <c r="O25" s="962"/>
      <c r="P25" s="962" t="s">
        <v>18</v>
      </c>
      <c r="Q25" s="963"/>
      <c r="R25" s="963"/>
      <c r="S25" s="963"/>
      <c r="T25" s="963"/>
      <c r="U25" s="963"/>
      <c r="V25" s="963"/>
      <c r="W25" s="963"/>
      <c r="X25" s="963"/>
      <c r="Y25" s="963"/>
      <c r="Z25" s="963"/>
      <c r="AA25" s="962" t="s">
        <v>549</v>
      </c>
      <c r="AB25" s="962"/>
      <c r="AC25" s="962"/>
      <c r="AD25" s="962"/>
      <c r="AE25" s="962"/>
      <c r="AF25" s="962"/>
      <c r="AG25" s="962"/>
      <c r="AH25" s="962"/>
      <c r="AI25" s="962"/>
      <c r="AJ25" s="962"/>
    </row>
    <row r="26" spans="1:36" ht="20.100000000000001" customHeight="1">
      <c r="A26" s="961"/>
      <c r="B26" s="961"/>
      <c r="C26" s="961"/>
      <c r="D26" s="961"/>
      <c r="E26" s="961"/>
      <c r="F26" s="961"/>
      <c r="G26" s="961"/>
      <c r="H26" s="961"/>
      <c r="I26" s="961"/>
      <c r="J26" s="962"/>
      <c r="K26" s="962"/>
      <c r="L26" s="962"/>
      <c r="M26" s="962"/>
      <c r="N26" s="962"/>
      <c r="O26" s="962"/>
      <c r="P26" s="963"/>
      <c r="Q26" s="963"/>
      <c r="R26" s="963"/>
      <c r="S26" s="963"/>
      <c r="T26" s="963"/>
      <c r="U26" s="963"/>
      <c r="V26" s="963"/>
      <c r="W26" s="963"/>
      <c r="X26" s="963"/>
      <c r="Y26" s="963"/>
      <c r="Z26" s="963"/>
      <c r="AA26" s="962"/>
      <c r="AB26" s="962"/>
      <c r="AC26" s="962"/>
      <c r="AD26" s="962"/>
      <c r="AE26" s="962"/>
      <c r="AF26" s="962"/>
      <c r="AG26" s="962"/>
      <c r="AH26" s="962"/>
      <c r="AI26" s="962"/>
      <c r="AJ26" s="962"/>
    </row>
    <row r="27" spans="1:36" ht="3" customHeight="1">
      <c r="A27" s="964" t="s">
        <v>550</v>
      </c>
      <c r="B27" s="965" t="s">
        <v>19</v>
      </c>
      <c r="C27" s="966"/>
      <c r="D27" s="966"/>
      <c r="E27" s="966"/>
      <c r="F27" s="966"/>
      <c r="G27" s="966"/>
      <c r="H27" s="966"/>
      <c r="I27" s="967"/>
      <c r="J27" s="344"/>
      <c r="K27" s="345"/>
      <c r="L27" s="346"/>
      <c r="M27" s="344"/>
      <c r="N27" s="345"/>
      <c r="O27" s="346"/>
      <c r="P27" s="974"/>
      <c r="Q27" s="974"/>
      <c r="R27" s="974"/>
      <c r="S27" s="974"/>
      <c r="T27" s="974"/>
      <c r="U27" s="974"/>
      <c r="V27" s="974"/>
      <c r="W27" s="974"/>
      <c r="X27" s="974"/>
      <c r="Y27" s="974"/>
      <c r="Z27" s="974"/>
      <c r="AA27" s="975"/>
      <c r="AB27" s="976"/>
      <c r="AC27" s="976"/>
      <c r="AD27" s="976"/>
      <c r="AE27" s="976"/>
      <c r="AF27" s="976"/>
      <c r="AG27" s="976"/>
      <c r="AH27" s="976"/>
      <c r="AI27" s="976"/>
      <c r="AJ27" s="977"/>
    </row>
    <row r="28" spans="1:36" ht="9.9499999999999993" customHeight="1">
      <c r="A28" s="964"/>
      <c r="B28" s="968"/>
      <c r="C28" s="969"/>
      <c r="D28" s="969"/>
      <c r="E28" s="969"/>
      <c r="F28" s="969"/>
      <c r="G28" s="969"/>
      <c r="H28" s="969"/>
      <c r="I28" s="970"/>
      <c r="J28" s="984"/>
      <c r="K28" s="985"/>
      <c r="L28" s="986"/>
      <c r="M28" s="984"/>
      <c r="N28" s="985"/>
      <c r="O28" s="986"/>
      <c r="P28" s="994" t="s">
        <v>551</v>
      </c>
      <c r="Q28" s="995"/>
      <c r="R28" s="996"/>
      <c r="S28" s="996"/>
      <c r="T28" s="988" t="s">
        <v>97</v>
      </c>
      <c r="U28" s="996"/>
      <c r="V28" s="996"/>
      <c r="W28" s="988" t="s">
        <v>98</v>
      </c>
      <c r="X28" s="987"/>
      <c r="Y28" s="987"/>
      <c r="Z28" s="988" t="s">
        <v>58</v>
      </c>
      <c r="AA28" s="978"/>
      <c r="AB28" s="979"/>
      <c r="AC28" s="979"/>
      <c r="AD28" s="979"/>
      <c r="AE28" s="979"/>
      <c r="AF28" s="979"/>
      <c r="AG28" s="979"/>
      <c r="AH28" s="979"/>
      <c r="AI28" s="979"/>
      <c r="AJ28" s="980"/>
    </row>
    <row r="29" spans="1:36" ht="9.9499999999999993" customHeight="1">
      <c r="A29" s="964"/>
      <c r="B29" s="968"/>
      <c r="C29" s="969"/>
      <c r="D29" s="969"/>
      <c r="E29" s="969"/>
      <c r="F29" s="969"/>
      <c r="G29" s="969"/>
      <c r="H29" s="969"/>
      <c r="I29" s="970"/>
      <c r="J29" s="984"/>
      <c r="K29" s="985"/>
      <c r="L29" s="986"/>
      <c r="M29" s="984"/>
      <c r="N29" s="985"/>
      <c r="O29" s="986"/>
      <c r="P29" s="995"/>
      <c r="Q29" s="995"/>
      <c r="R29" s="996"/>
      <c r="S29" s="996"/>
      <c r="T29" s="988"/>
      <c r="U29" s="996"/>
      <c r="V29" s="996"/>
      <c r="W29" s="988"/>
      <c r="X29" s="987"/>
      <c r="Y29" s="987"/>
      <c r="Z29" s="988"/>
      <c r="AA29" s="978"/>
      <c r="AB29" s="979"/>
      <c r="AC29" s="979"/>
      <c r="AD29" s="979"/>
      <c r="AE29" s="979"/>
      <c r="AF29" s="979"/>
      <c r="AG29" s="979"/>
      <c r="AH29" s="979"/>
      <c r="AI29" s="979"/>
      <c r="AJ29" s="980"/>
    </row>
    <row r="30" spans="1:36" ht="3" customHeight="1">
      <c r="A30" s="964"/>
      <c r="B30" s="971"/>
      <c r="C30" s="972"/>
      <c r="D30" s="972"/>
      <c r="E30" s="972"/>
      <c r="F30" s="972"/>
      <c r="G30" s="972"/>
      <c r="H30" s="972"/>
      <c r="I30" s="973"/>
      <c r="J30" s="347"/>
      <c r="K30" s="348"/>
      <c r="L30" s="349"/>
      <c r="M30" s="347"/>
      <c r="N30" s="348"/>
      <c r="O30" s="349"/>
      <c r="P30" s="989"/>
      <c r="Q30" s="989"/>
      <c r="R30" s="989"/>
      <c r="S30" s="989"/>
      <c r="T30" s="989"/>
      <c r="U30" s="989"/>
      <c r="V30" s="989"/>
      <c r="W30" s="989"/>
      <c r="X30" s="989"/>
      <c r="Y30" s="989"/>
      <c r="Z30" s="989"/>
      <c r="AA30" s="978"/>
      <c r="AB30" s="979"/>
      <c r="AC30" s="979"/>
      <c r="AD30" s="979"/>
      <c r="AE30" s="979"/>
      <c r="AF30" s="979"/>
      <c r="AG30" s="979"/>
      <c r="AH30" s="979"/>
      <c r="AI30" s="979"/>
      <c r="AJ30" s="980"/>
    </row>
    <row r="31" spans="1:36" ht="3" customHeight="1">
      <c r="A31" s="964"/>
      <c r="B31" s="990" t="s">
        <v>20</v>
      </c>
      <c r="C31" s="991"/>
      <c r="D31" s="991"/>
      <c r="E31" s="991"/>
      <c r="F31" s="991"/>
      <c r="G31" s="991"/>
      <c r="H31" s="991"/>
      <c r="I31" s="992"/>
      <c r="J31" s="350"/>
      <c r="K31" s="351"/>
      <c r="L31" s="352"/>
      <c r="M31" s="350"/>
      <c r="N31" s="351"/>
      <c r="O31" s="352"/>
      <c r="P31" s="993"/>
      <c r="Q31" s="993"/>
      <c r="R31" s="993"/>
      <c r="S31" s="993"/>
      <c r="T31" s="993"/>
      <c r="U31" s="993"/>
      <c r="V31" s="993"/>
      <c r="W31" s="993"/>
      <c r="X31" s="993"/>
      <c r="Y31" s="993"/>
      <c r="Z31" s="993"/>
      <c r="AA31" s="978"/>
      <c r="AB31" s="979"/>
      <c r="AC31" s="979"/>
      <c r="AD31" s="979"/>
      <c r="AE31" s="979"/>
      <c r="AF31" s="979"/>
      <c r="AG31" s="979"/>
      <c r="AH31" s="979"/>
      <c r="AI31" s="979"/>
      <c r="AJ31" s="980"/>
    </row>
    <row r="32" spans="1:36" ht="9.9499999999999993" customHeight="1">
      <c r="A32" s="964"/>
      <c r="B32" s="968"/>
      <c r="C32" s="969"/>
      <c r="D32" s="969"/>
      <c r="E32" s="969"/>
      <c r="F32" s="969"/>
      <c r="G32" s="969"/>
      <c r="H32" s="969"/>
      <c r="I32" s="970"/>
      <c r="J32" s="984"/>
      <c r="K32" s="985"/>
      <c r="L32" s="986"/>
      <c r="M32" s="984"/>
      <c r="N32" s="985"/>
      <c r="O32" s="986"/>
      <c r="P32" s="994" t="s">
        <v>551</v>
      </c>
      <c r="Q32" s="995"/>
      <c r="R32" s="996"/>
      <c r="S32" s="996"/>
      <c r="T32" s="988" t="s">
        <v>97</v>
      </c>
      <c r="U32" s="996"/>
      <c r="V32" s="996"/>
      <c r="W32" s="988" t="s">
        <v>98</v>
      </c>
      <c r="X32" s="987"/>
      <c r="Y32" s="987"/>
      <c r="Z32" s="988" t="s">
        <v>58</v>
      </c>
      <c r="AA32" s="978"/>
      <c r="AB32" s="979"/>
      <c r="AC32" s="979"/>
      <c r="AD32" s="979"/>
      <c r="AE32" s="979"/>
      <c r="AF32" s="979"/>
      <c r="AG32" s="979"/>
      <c r="AH32" s="979"/>
      <c r="AI32" s="979"/>
      <c r="AJ32" s="980"/>
    </row>
    <row r="33" spans="1:36" ht="9.9499999999999993" customHeight="1">
      <c r="A33" s="964"/>
      <c r="B33" s="968"/>
      <c r="C33" s="969"/>
      <c r="D33" s="969"/>
      <c r="E33" s="969"/>
      <c r="F33" s="969"/>
      <c r="G33" s="969"/>
      <c r="H33" s="969"/>
      <c r="I33" s="970"/>
      <c r="J33" s="984"/>
      <c r="K33" s="985"/>
      <c r="L33" s="986"/>
      <c r="M33" s="984"/>
      <c r="N33" s="985"/>
      <c r="O33" s="986"/>
      <c r="P33" s="995"/>
      <c r="Q33" s="995"/>
      <c r="R33" s="996"/>
      <c r="S33" s="996"/>
      <c r="T33" s="988"/>
      <c r="U33" s="996"/>
      <c r="V33" s="996"/>
      <c r="W33" s="988"/>
      <c r="X33" s="987"/>
      <c r="Y33" s="987"/>
      <c r="Z33" s="988"/>
      <c r="AA33" s="978"/>
      <c r="AB33" s="979"/>
      <c r="AC33" s="979"/>
      <c r="AD33" s="979"/>
      <c r="AE33" s="979"/>
      <c r="AF33" s="979"/>
      <c r="AG33" s="979"/>
      <c r="AH33" s="979"/>
      <c r="AI33" s="979"/>
      <c r="AJ33" s="980"/>
    </row>
    <row r="34" spans="1:36" ht="3" customHeight="1">
      <c r="A34" s="964"/>
      <c r="B34" s="971"/>
      <c r="C34" s="972"/>
      <c r="D34" s="972"/>
      <c r="E34" s="972"/>
      <c r="F34" s="972"/>
      <c r="G34" s="972"/>
      <c r="H34" s="972"/>
      <c r="I34" s="973"/>
      <c r="J34" s="347"/>
      <c r="K34" s="348"/>
      <c r="L34" s="349"/>
      <c r="M34" s="347"/>
      <c r="N34" s="348"/>
      <c r="O34" s="349"/>
      <c r="P34" s="989"/>
      <c r="Q34" s="989"/>
      <c r="R34" s="989"/>
      <c r="S34" s="989"/>
      <c r="T34" s="989"/>
      <c r="U34" s="989"/>
      <c r="V34" s="989"/>
      <c r="W34" s="989"/>
      <c r="X34" s="989"/>
      <c r="Y34" s="989"/>
      <c r="Z34" s="989"/>
      <c r="AA34" s="978"/>
      <c r="AB34" s="979"/>
      <c r="AC34" s="979"/>
      <c r="AD34" s="979"/>
      <c r="AE34" s="979"/>
      <c r="AF34" s="979"/>
      <c r="AG34" s="979"/>
      <c r="AH34" s="979"/>
      <c r="AI34" s="979"/>
      <c r="AJ34" s="980"/>
    </row>
    <row r="35" spans="1:36" ht="3" customHeight="1">
      <c r="A35" s="964"/>
      <c r="B35" s="990" t="s">
        <v>21</v>
      </c>
      <c r="C35" s="991"/>
      <c r="D35" s="991"/>
      <c r="E35" s="991"/>
      <c r="F35" s="991"/>
      <c r="G35" s="991"/>
      <c r="H35" s="991"/>
      <c r="I35" s="992"/>
      <c r="J35" s="350"/>
      <c r="K35" s="351"/>
      <c r="L35" s="352"/>
      <c r="M35" s="350"/>
      <c r="N35" s="351"/>
      <c r="O35" s="352"/>
      <c r="P35" s="993"/>
      <c r="Q35" s="993"/>
      <c r="R35" s="993"/>
      <c r="S35" s="993"/>
      <c r="T35" s="993"/>
      <c r="U35" s="993"/>
      <c r="V35" s="993"/>
      <c r="W35" s="993"/>
      <c r="X35" s="993"/>
      <c r="Y35" s="993"/>
      <c r="Z35" s="993"/>
      <c r="AA35" s="978"/>
      <c r="AB35" s="979"/>
      <c r="AC35" s="979"/>
      <c r="AD35" s="979"/>
      <c r="AE35" s="979"/>
      <c r="AF35" s="979"/>
      <c r="AG35" s="979"/>
      <c r="AH35" s="979"/>
      <c r="AI35" s="979"/>
      <c r="AJ35" s="980"/>
    </row>
    <row r="36" spans="1:36" ht="9.9499999999999993" customHeight="1">
      <c r="A36" s="964"/>
      <c r="B36" s="968"/>
      <c r="C36" s="969"/>
      <c r="D36" s="969"/>
      <c r="E36" s="969"/>
      <c r="F36" s="969"/>
      <c r="G36" s="969"/>
      <c r="H36" s="969"/>
      <c r="I36" s="970"/>
      <c r="J36" s="984"/>
      <c r="K36" s="985"/>
      <c r="L36" s="986"/>
      <c r="M36" s="984"/>
      <c r="N36" s="985"/>
      <c r="O36" s="986"/>
      <c r="P36" s="994" t="s">
        <v>551</v>
      </c>
      <c r="Q36" s="995"/>
      <c r="R36" s="996"/>
      <c r="S36" s="996"/>
      <c r="T36" s="988" t="s">
        <v>97</v>
      </c>
      <c r="U36" s="996"/>
      <c r="V36" s="996"/>
      <c r="W36" s="988" t="s">
        <v>98</v>
      </c>
      <c r="X36" s="987"/>
      <c r="Y36" s="987"/>
      <c r="Z36" s="988" t="s">
        <v>58</v>
      </c>
      <c r="AA36" s="978"/>
      <c r="AB36" s="979"/>
      <c r="AC36" s="979"/>
      <c r="AD36" s="979"/>
      <c r="AE36" s="979"/>
      <c r="AF36" s="979"/>
      <c r="AG36" s="979"/>
      <c r="AH36" s="979"/>
      <c r="AI36" s="979"/>
      <c r="AJ36" s="980"/>
    </row>
    <row r="37" spans="1:36" ht="9.9499999999999993" customHeight="1">
      <c r="A37" s="964"/>
      <c r="B37" s="968"/>
      <c r="C37" s="969"/>
      <c r="D37" s="969"/>
      <c r="E37" s="969"/>
      <c r="F37" s="969"/>
      <c r="G37" s="969"/>
      <c r="H37" s="969"/>
      <c r="I37" s="970"/>
      <c r="J37" s="984"/>
      <c r="K37" s="985"/>
      <c r="L37" s="986"/>
      <c r="M37" s="984"/>
      <c r="N37" s="985"/>
      <c r="O37" s="986"/>
      <c r="P37" s="995"/>
      <c r="Q37" s="995"/>
      <c r="R37" s="996"/>
      <c r="S37" s="996"/>
      <c r="T37" s="988"/>
      <c r="U37" s="996"/>
      <c r="V37" s="996"/>
      <c r="W37" s="988"/>
      <c r="X37" s="987"/>
      <c r="Y37" s="987"/>
      <c r="Z37" s="988"/>
      <c r="AA37" s="978"/>
      <c r="AB37" s="979"/>
      <c r="AC37" s="979"/>
      <c r="AD37" s="979"/>
      <c r="AE37" s="979"/>
      <c r="AF37" s="979"/>
      <c r="AG37" s="979"/>
      <c r="AH37" s="979"/>
      <c r="AI37" s="979"/>
      <c r="AJ37" s="980"/>
    </row>
    <row r="38" spans="1:36" ht="3" customHeight="1">
      <c r="A38" s="964"/>
      <c r="B38" s="971"/>
      <c r="C38" s="972"/>
      <c r="D38" s="972"/>
      <c r="E38" s="972"/>
      <c r="F38" s="972"/>
      <c r="G38" s="972"/>
      <c r="H38" s="972"/>
      <c r="I38" s="973"/>
      <c r="J38" s="347"/>
      <c r="K38" s="348"/>
      <c r="L38" s="349"/>
      <c r="M38" s="347"/>
      <c r="N38" s="348"/>
      <c r="O38" s="349"/>
      <c r="P38" s="989"/>
      <c r="Q38" s="989"/>
      <c r="R38" s="989"/>
      <c r="S38" s="989"/>
      <c r="T38" s="989"/>
      <c r="U38" s="989"/>
      <c r="V38" s="989"/>
      <c r="W38" s="989"/>
      <c r="X38" s="989"/>
      <c r="Y38" s="989"/>
      <c r="Z38" s="989"/>
      <c r="AA38" s="978"/>
      <c r="AB38" s="979"/>
      <c r="AC38" s="979"/>
      <c r="AD38" s="979"/>
      <c r="AE38" s="979"/>
      <c r="AF38" s="979"/>
      <c r="AG38" s="979"/>
      <c r="AH38" s="979"/>
      <c r="AI38" s="979"/>
      <c r="AJ38" s="980"/>
    </row>
    <row r="39" spans="1:36" ht="3" customHeight="1">
      <c r="A39" s="964"/>
      <c r="B39" s="990" t="s">
        <v>22</v>
      </c>
      <c r="C39" s="991"/>
      <c r="D39" s="991"/>
      <c r="E39" s="991"/>
      <c r="F39" s="991"/>
      <c r="G39" s="991"/>
      <c r="H39" s="991"/>
      <c r="I39" s="992"/>
      <c r="J39" s="350"/>
      <c r="K39" s="351"/>
      <c r="L39" s="352"/>
      <c r="M39" s="350"/>
      <c r="N39" s="351"/>
      <c r="O39" s="352"/>
      <c r="P39" s="993"/>
      <c r="Q39" s="993"/>
      <c r="R39" s="993"/>
      <c r="S39" s="993"/>
      <c r="T39" s="993"/>
      <c r="U39" s="993"/>
      <c r="V39" s="993"/>
      <c r="W39" s="993"/>
      <c r="X39" s="993"/>
      <c r="Y39" s="993"/>
      <c r="Z39" s="1000"/>
      <c r="AA39" s="978"/>
      <c r="AB39" s="979"/>
      <c r="AC39" s="979"/>
      <c r="AD39" s="979"/>
      <c r="AE39" s="979"/>
      <c r="AF39" s="979"/>
      <c r="AG39" s="979"/>
      <c r="AH39" s="979"/>
      <c r="AI39" s="979"/>
      <c r="AJ39" s="980"/>
    </row>
    <row r="40" spans="1:36" ht="9.9499999999999993" customHeight="1">
      <c r="A40" s="964"/>
      <c r="B40" s="968"/>
      <c r="C40" s="969"/>
      <c r="D40" s="969"/>
      <c r="E40" s="969"/>
      <c r="F40" s="969"/>
      <c r="G40" s="969"/>
      <c r="H40" s="969"/>
      <c r="I40" s="970"/>
      <c r="J40" s="984"/>
      <c r="K40" s="985"/>
      <c r="L40" s="986"/>
      <c r="M40" s="984"/>
      <c r="N40" s="985"/>
      <c r="O40" s="986"/>
      <c r="P40" s="994" t="s">
        <v>551</v>
      </c>
      <c r="Q40" s="995"/>
      <c r="R40" s="996"/>
      <c r="S40" s="996"/>
      <c r="T40" s="988" t="s">
        <v>97</v>
      </c>
      <c r="U40" s="996"/>
      <c r="V40" s="996"/>
      <c r="W40" s="988" t="s">
        <v>98</v>
      </c>
      <c r="X40" s="987"/>
      <c r="Y40" s="987"/>
      <c r="Z40" s="1001" t="s">
        <v>58</v>
      </c>
      <c r="AA40" s="978"/>
      <c r="AB40" s="979"/>
      <c r="AC40" s="979"/>
      <c r="AD40" s="979"/>
      <c r="AE40" s="979"/>
      <c r="AF40" s="979"/>
      <c r="AG40" s="979"/>
      <c r="AH40" s="979"/>
      <c r="AI40" s="979"/>
      <c r="AJ40" s="980"/>
    </row>
    <row r="41" spans="1:36" ht="9.9499999999999993" customHeight="1">
      <c r="A41" s="964"/>
      <c r="B41" s="968"/>
      <c r="C41" s="969"/>
      <c r="D41" s="969"/>
      <c r="E41" s="969"/>
      <c r="F41" s="969"/>
      <c r="G41" s="969"/>
      <c r="H41" s="969"/>
      <c r="I41" s="970"/>
      <c r="J41" s="984"/>
      <c r="K41" s="985"/>
      <c r="L41" s="986"/>
      <c r="M41" s="984"/>
      <c r="N41" s="985"/>
      <c r="O41" s="986"/>
      <c r="P41" s="995"/>
      <c r="Q41" s="995"/>
      <c r="R41" s="996"/>
      <c r="S41" s="996"/>
      <c r="T41" s="988"/>
      <c r="U41" s="996"/>
      <c r="V41" s="996"/>
      <c r="W41" s="988"/>
      <c r="X41" s="987"/>
      <c r="Y41" s="987"/>
      <c r="Z41" s="1001"/>
      <c r="AA41" s="978"/>
      <c r="AB41" s="979"/>
      <c r="AC41" s="979"/>
      <c r="AD41" s="979"/>
      <c r="AE41" s="979"/>
      <c r="AF41" s="979"/>
      <c r="AG41" s="979"/>
      <c r="AH41" s="979"/>
      <c r="AI41" s="979"/>
      <c r="AJ41" s="980"/>
    </row>
    <row r="42" spans="1:36" ht="3" customHeight="1">
      <c r="A42" s="964"/>
      <c r="B42" s="997"/>
      <c r="C42" s="998"/>
      <c r="D42" s="998"/>
      <c r="E42" s="998"/>
      <c r="F42" s="998"/>
      <c r="G42" s="998"/>
      <c r="H42" s="998"/>
      <c r="I42" s="999"/>
      <c r="J42" s="353"/>
      <c r="K42" s="354"/>
      <c r="L42" s="355"/>
      <c r="M42" s="353"/>
      <c r="N42" s="354"/>
      <c r="O42" s="355"/>
      <c r="P42" s="1002"/>
      <c r="Q42" s="1002"/>
      <c r="R42" s="1002"/>
      <c r="S42" s="1002"/>
      <c r="T42" s="1002"/>
      <c r="U42" s="1002"/>
      <c r="V42" s="1002"/>
      <c r="W42" s="1002"/>
      <c r="X42" s="1002"/>
      <c r="Y42" s="1002"/>
      <c r="Z42" s="1003"/>
      <c r="AA42" s="978"/>
      <c r="AB42" s="979"/>
      <c r="AC42" s="979"/>
      <c r="AD42" s="979"/>
      <c r="AE42" s="979"/>
      <c r="AF42" s="979"/>
      <c r="AG42" s="979"/>
      <c r="AH42" s="979"/>
      <c r="AI42" s="979"/>
      <c r="AJ42" s="980"/>
    </row>
    <row r="43" spans="1:36" ht="3" customHeight="1">
      <c r="A43" s="964"/>
      <c r="B43" s="968" t="s">
        <v>23</v>
      </c>
      <c r="C43" s="969"/>
      <c r="D43" s="969"/>
      <c r="E43" s="969"/>
      <c r="F43" s="969"/>
      <c r="G43" s="969"/>
      <c r="H43" s="969"/>
      <c r="I43" s="970"/>
      <c r="J43" s="356"/>
      <c r="K43" s="357"/>
      <c r="L43" s="358"/>
      <c r="M43" s="356"/>
      <c r="N43" s="357"/>
      <c r="O43" s="358"/>
      <c r="P43" s="974"/>
      <c r="Q43" s="974"/>
      <c r="R43" s="974"/>
      <c r="S43" s="974"/>
      <c r="T43" s="974"/>
      <c r="U43" s="974"/>
      <c r="V43" s="974"/>
      <c r="W43" s="974"/>
      <c r="X43" s="974"/>
      <c r="Y43" s="974"/>
      <c r="Z43" s="974"/>
      <c r="AA43" s="978"/>
      <c r="AB43" s="979"/>
      <c r="AC43" s="979"/>
      <c r="AD43" s="979"/>
      <c r="AE43" s="979"/>
      <c r="AF43" s="979"/>
      <c r="AG43" s="979"/>
      <c r="AH43" s="979"/>
      <c r="AI43" s="979"/>
      <c r="AJ43" s="980"/>
    </row>
    <row r="44" spans="1:36" ht="9.9499999999999993" customHeight="1">
      <c r="A44" s="964"/>
      <c r="B44" s="968"/>
      <c r="C44" s="969"/>
      <c r="D44" s="969"/>
      <c r="E44" s="969"/>
      <c r="F44" s="969"/>
      <c r="G44" s="969"/>
      <c r="H44" s="969"/>
      <c r="I44" s="970"/>
      <c r="J44" s="984"/>
      <c r="K44" s="985"/>
      <c r="L44" s="986"/>
      <c r="M44" s="984"/>
      <c r="N44" s="985"/>
      <c r="O44" s="986"/>
      <c r="P44" s="994" t="s">
        <v>551</v>
      </c>
      <c r="Q44" s="995"/>
      <c r="R44" s="996"/>
      <c r="S44" s="996"/>
      <c r="T44" s="988" t="s">
        <v>97</v>
      </c>
      <c r="U44" s="996"/>
      <c r="V44" s="996"/>
      <c r="W44" s="988" t="s">
        <v>98</v>
      </c>
      <c r="X44" s="987"/>
      <c r="Y44" s="987"/>
      <c r="Z44" s="988" t="s">
        <v>58</v>
      </c>
      <c r="AA44" s="978"/>
      <c r="AB44" s="979"/>
      <c r="AC44" s="979"/>
      <c r="AD44" s="979"/>
      <c r="AE44" s="979"/>
      <c r="AF44" s="979"/>
      <c r="AG44" s="979"/>
      <c r="AH44" s="979"/>
      <c r="AI44" s="979"/>
      <c r="AJ44" s="980"/>
    </row>
    <row r="45" spans="1:36" ht="9.9499999999999993" customHeight="1">
      <c r="A45" s="964"/>
      <c r="B45" s="968"/>
      <c r="C45" s="969"/>
      <c r="D45" s="969"/>
      <c r="E45" s="969"/>
      <c r="F45" s="969"/>
      <c r="G45" s="969"/>
      <c r="H45" s="969"/>
      <c r="I45" s="970"/>
      <c r="J45" s="984"/>
      <c r="K45" s="985"/>
      <c r="L45" s="986"/>
      <c r="M45" s="984"/>
      <c r="N45" s="985"/>
      <c r="O45" s="986"/>
      <c r="P45" s="995"/>
      <c r="Q45" s="995"/>
      <c r="R45" s="996"/>
      <c r="S45" s="996"/>
      <c r="T45" s="988"/>
      <c r="U45" s="996"/>
      <c r="V45" s="996"/>
      <c r="W45" s="988"/>
      <c r="X45" s="987"/>
      <c r="Y45" s="987"/>
      <c r="Z45" s="988"/>
      <c r="AA45" s="978"/>
      <c r="AB45" s="979"/>
      <c r="AC45" s="979"/>
      <c r="AD45" s="979"/>
      <c r="AE45" s="979"/>
      <c r="AF45" s="979"/>
      <c r="AG45" s="979"/>
      <c r="AH45" s="979"/>
      <c r="AI45" s="979"/>
      <c r="AJ45" s="980"/>
    </row>
    <row r="46" spans="1:36" ht="3" customHeight="1">
      <c r="A46" s="964"/>
      <c r="B46" s="971"/>
      <c r="C46" s="972"/>
      <c r="D46" s="972"/>
      <c r="E46" s="972"/>
      <c r="F46" s="972"/>
      <c r="G46" s="972"/>
      <c r="H46" s="972"/>
      <c r="I46" s="973"/>
      <c r="J46" s="347"/>
      <c r="K46" s="348"/>
      <c r="L46" s="349"/>
      <c r="M46" s="347"/>
      <c r="N46" s="348"/>
      <c r="O46" s="349"/>
      <c r="P46" s="989"/>
      <c r="Q46" s="989"/>
      <c r="R46" s="989"/>
      <c r="S46" s="989"/>
      <c r="T46" s="989"/>
      <c r="U46" s="989"/>
      <c r="V46" s="989"/>
      <c r="W46" s="989"/>
      <c r="X46" s="989"/>
      <c r="Y46" s="989"/>
      <c r="Z46" s="989"/>
      <c r="AA46" s="978"/>
      <c r="AB46" s="979"/>
      <c r="AC46" s="979"/>
      <c r="AD46" s="979"/>
      <c r="AE46" s="979"/>
      <c r="AF46" s="979"/>
      <c r="AG46" s="979"/>
      <c r="AH46" s="979"/>
      <c r="AI46" s="979"/>
      <c r="AJ46" s="980"/>
    </row>
    <row r="47" spans="1:36" ht="3" customHeight="1">
      <c r="A47" s="964"/>
      <c r="B47" s="990" t="s">
        <v>24</v>
      </c>
      <c r="C47" s="991"/>
      <c r="D47" s="991"/>
      <c r="E47" s="991"/>
      <c r="F47" s="991"/>
      <c r="G47" s="991"/>
      <c r="H47" s="991"/>
      <c r="I47" s="992"/>
      <c r="J47" s="350"/>
      <c r="K47" s="351"/>
      <c r="L47" s="352"/>
      <c r="M47" s="350"/>
      <c r="N47" s="351"/>
      <c r="O47" s="352"/>
      <c r="P47" s="993"/>
      <c r="Q47" s="993"/>
      <c r="R47" s="993"/>
      <c r="S47" s="993"/>
      <c r="T47" s="993"/>
      <c r="U47" s="993"/>
      <c r="V47" s="993"/>
      <c r="W47" s="993"/>
      <c r="X47" s="993"/>
      <c r="Y47" s="993"/>
      <c r="Z47" s="993"/>
      <c r="AA47" s="978"/>
      <c r="AB47" s="979"/>
      <c r="AC47" s="979"/>
      <c r="AD47" s="979"/>
      <c r="AE47" s="979"/>
      <c r="AF47" s="979"/>
      <c r="AG47" s="979"/>
      <c r="AH47" s="979"/>
      <c r="AI47" s="979"/>
      <c r="AJ47" s="980"/>
    </row>
    <row r="48" spans="1:36" ht="9.9499999999999993" customHeight="1">
      <c r="A48" s="964"/>
      <c r="B48" s="968"/>
      <c r="C48" s="969"/>
      <c r="D48" s="969"/>
      <c r="E48" s="969"/>
      <c r="F48" s="969"/>
      <c r="G48" s="969"/>
      <c r="H48" s="969"/>
      <c r="I48" s="970"/>
      <c r="J48" s="984"/>
      <c r="K48" s="985"/>
      <c r="L48" s="986"/>
      <c r="M48" s="984"/>
      <c r="N48" s="985"/>
      <c r="O48" s="986"/>
      <c r="P48" s="994" t="s">
        <v>551</v>
      </c>
      <c r="Q48" s="995"/>
      <c r="R48" s="996"/>
      <c r="S48" s="996"/>
      <c r="T48" s="988" t="s">
        <v>97</v>
      </c>
      <c r="U48" s="996"/>
      <c r="V48" s="996"/>
      <c r="W48" s="988" t="s">
        <v>98</v>
      </c>
      <c r="X48" s="987"/>
      <c r="Y48" s="987"/>
      <c r="Z48" s="988" t="s">
        <v>58</v>
      </c>
      <c r="AA48" s="978"/>
      <c r="AB48" s="979"/>
      <c r="AC48" s="979"/>
      <c r="AD48" s="979"/>
      <c r="AE48" s="979"/>
      <c r="AF48" s="979"/>
      <c r="AG48" s="979"/>
      <c r="AH48" s="979"/>
      <c r="AI48" s="979"/>
      <c r="AJ48" s="980"/>
    </row>
    <row r="49" spans="1:36" ht="9.9499999999999993" customHeight="1">
      <c r="A49" s="964"/>
      <c r="B49" s="968"/>
      <c r="C49" s="969"/>
      <c r="D49" s="969"/>
      <c r="E49" s="969"/>
      <c r="F49" s="969"/>
      <c r="G49" s="969"/>
      <c r="H49" s="969"/>
      <c r="I49" s="970"/>
      <c r="J49" s="984"/>
      <c r="K49" s="985"/>
      <c r="L49" s="986"/>
      <c r="M49" s="984"/>
      <c r="N49" s="985"/>
      <c r="O49" s="986"/>
      <c r="P49" s="995"/>
      <c r="Q49" s="995"/>
      <c r="R49" s="996"/>
      <c r="S49" s="996"/>
      <c r="T49" s="988"/>
      <c r="U49" s="996"/>
      <c r="V49" s="996"/>
      <c r="W49" s="988"/>
      <c r="X49" s="987"/>
      <c r="Y49" s="987"/>
      <c r="Z49" s="988"/>
      <c r="AA49" s="978"/>
      <c r="AB49" s="979"/>
      <c r="AC49" s="979"/>
      <c r="AD49" s="979"/>
      <c r="AE49" s="979"/>
      <c r="AF49" s="979"/>
      <c r="AG49" s="979"/>
      <c r="AH49" s="979"/>
      <c r="AI49" s="979"/>
      <c r="AJ49" s="980"/>
    </row>
    <row r="50" spans="1:36" ht="3" customHeight="1">
      <c r="A50" s="964"/>
      <c r="B50" s="971"/>
      <c r="C50" s="972"/>
      <c r="D50" s="972"/>
      <c r="E50" s="972"/>
      <c r="F50" s="972"/>
      <c r="G50" s="972"/>
      <c r="H50" s="972"/>
      <c r="I50" s="973"/>
      <c r="J50" s="347"/>
      <c r="K50" s="348"/>
      <c r="L50" s="349"/>
      <c r="M50" s="347"/>
      <c r="N50" s="348"/>
      <c r="O50" s="349"/>
      <c r="P50" s="989"/>
      <c r="Q50" s="989"/>
      <c r="R50" s="989"/>
      <c r="S50" s="989"/>
      <c r="T50" s="989"/>
      <c r="U50" s="989"/>
      <c r="V50" s="989"/>
      <c r="W50" s="989"/>
      <c r="X50" s="989"/>
      <c r="Y50" s="989"/>
      <c r="Z50" s="989"/>
      <c r="AA50" s="978"/>
      <c r="AB50" s="979"/>
      <c r="AC50" s="979"/>
      <c r="AD50" s="979"/>
      <c r="AE50" s="979"/>
      <c r="AF50" s="979"/>
      <c r="AG50" s="979"/>
      <c r="AH50" s="979"/>
      <c r="AI50" s="979"/>
      <c r="AJ50" s="980"/>
    </row>
    <row r="51" spans="1:36" ht="3" customHeight="1">
      <c r="A51" s="964"/>
      <c r="B51" s="990" t="s">
        <v>25</v>
      </c>
      <c r="C51" s="991"/>
      <c r="D51" s="991"/>
      <c r="E51" s="991"/>
      <c r="F51" s="991"/>
      <c r="G51" s="991"/>
      <c r="H51" s="991"/>
      <c r="I51" s="992"/>
      <c r="J51" s="350"/>
      <c r="K51" s="351"/>
      <c r="L51" s="352"/>
      <c r="M51" s="350"/>
      <c r="N51" s="351"/>
      <c r="O51" s="352"/>
      <c r="P51" s="993"/>
      <c r="Q51" s="993"/>
      <c r="R51" s="993"/>
      <c r="S51" s="993"/>
      <c r="T51" s="993"/>
      <c r="U51" s="993"/>
      <c r="V51" s="993"/>
      <c r="W51" s="993"/>
      <c r="X51" s="993"/>
      <c r="Y51" s="993"/>
      <c r="Z51" s="993"/>
      <c r="AA51" s="978"/>
      <c r="AB51" s="979"/>
      <c r="AC51" s="979"/>
      <c r="AD51" s="979"/>
      <c r="AE51" s="979"/>
      <c r="AF51" s="979"/>
      <c r="AG51" s="979"/>
      <c r="AH51" s="979"/>
      <c r="AI51" s="979"/>
      <c r="AJ51" s="980"/>
    </row>
    <row r="52" spans="1:36" ht="9.9499999999999993" customHeight="1">
      <c r="A52" s="964"/>
      <c r="B52" s="968"/>
      <c r="C52" s="969"/>
      <c r="D52" s="969"/>
      <c r="E52" s="969"/>
      <c r="F52" s="969"/>
      <c r="G52" s="969"/>
      <c r="H52" s="969"/>
      <c r="I52" s="970"/>
      <c r="J52" s="984"/>
      <c r="K52" s="985"/>
      <c r="L52" s="986"/>
      <c r="M52" s="984"/>
      <c r="N52" s="985"/>
      <c r="O52" s="986"/>
      <c r="P52" s="994" t="s">
        <v>551</v>
      </c>
      <c r="Q52" s="995"/>
      <c r="R52" s="996"/>
      <c r="S52" s="996"/>
      <c r="T52" s="988" t="s">
        <v>97</v>
      </c>
      <c r="U52" s="996"/>
      <c r="V52" s="996"/>
      <c r="W52" s="988" t="s">
        <v>98</v>
      </c>
      <c r="X52" s="987"/>
      <c r="Y52" s="987"/>
      <c r="Z52" s="988" t="s">
        <v>58</v>
      </c>
      <c r="AA52" s="978"/>
      <c r="AB52" s="979"/>
      <c r="AC52" s="979"/>
      <c r="AD52" s="979"/>
      <c r="AE52" s="979"/>
      <c r="AF52" s="979"/>
      <c r="AG52" s="979"/>
      <c r="AH52" s="979"/>
      <c r="AI52" s="979"/>
      <c r="AJ52" s="980"/>
    </row>
    <row r="53" spans="1:36" ht="9.9499999999999993" customHeight="1">
      <c r="A53" s="964"/>
      <c r="B53" s="968"/>
      <c r="C53" s="969"/>
      <c r="D53" s="969"/>
      <c r="E53" s="969"/>
      <c r="F53" s="969"/>
      <c r="G53" s="969"/>
      <c r="H53" s="969"/>
      <c r="I53" s="970"/>
      <c r="J53" s="984"/>
      <c r="K53" s="985"/>
      <c r="L53" s="986"/>
      <c r="M53" s="984"/>
      <c r="N53" s="985"/>
      <c r="O53" s="986"/>
      <c r="P53" s="995"/>
      <c r="Q53" s="995"/>
      <c r="R53" s="996"/>
      <c r="S53" s="996"/>
      <c r="T53" s="988"/>
      <c r="U53" s="996"/>
      <c r="V53" s="996"/>
      <c r="W53" s="988"/>
      <c r="X53" s="987"/>
      <c r="Y53" s="987"/>
      <c r="Z53" s="988"/>
      <c r="AA53" s="978"/>
      <c r="AB53" s="979"/>
      <c r="AC53" s="979"/>
      <c r="AD53" s="979"/>
      <c r="AE53" s="979"/>
      <c r="AF53" s="979"/>
      <c r="AG53" s="979"/>
      <c r="AH53" s="979"/>
      <c r="AI53" s="979"/>
      <c r="AJ53" s="980"/>
    </row>
    <row r="54" spans="1:36" ht="3" customHeight="1">
      <c r="A54" s="964"/>
      <c r="B54" s="971"/>
      <c r="C54" s="972"/>
      <c r="D54" s="972"/>
      <c r="E54" s="972"/>
      <c r="F54" s="972"/>
      <c r="G54" s="972"/>
      <c r="H54" s="972"/>
      <c r="I54" s="973"/>
      <c r="J54" s="347"/>
      <c r="K54" s="348"/>
      <c r="L54" s="349"/>
      <c r="M54" s="347"/>
      <c r="N54" s="348"/>
      <c r="O54" s="349"/>
      <c r="P54" s="989"/>
      <c r="Q54" s="989"/>
      <c r="R54" s="989"/>
      <c r="S54" s="989"/>
      <c r="T54" s="989"/>
      <c r="U54" s="989"/>
      <c r="V54" s="989"/>
      <c r="W54" s="989"/>
      <c r="X54" s="989"/>
      <c r="Y54" s="989"/>
      <c r="Z54" s="989"/>
      <c r="AA54" s="978"/>
      <c r="AB54" s="979"/>
      <c r="AC54" s="979"/>
      <c r="AD54" s="979"/>
      <c r="AE54" s="979"/>
      <c r="AF54" s="979"/>
      <c r="AG54" s="979"/>
      <c r="AH54" s="979"/>
      <c r="AI54" s="979"/>
      <c r="AJ54" s="980"/>
    </row>
    <row r="55" spans="1:36" ht="3" customHeight="1">
      <c r="A55" s="964"/>
      <c r="B55" s="990" t="s">
        <v>26</v>
      </c>
      <c r="C55" s="991"/>
      <c r="D55" s="991"/>
      <c r="E55" s="991"/>
      <c r="F55" s="991"/>
      <c r="G55" s="991"/>
      <c r="H55" s="991"/>
      <c r="I55" s="992"/>
      <c r="J55" s="350"/>
      <c r="K55" s="351"/>
      <c r="L55" s="352"/>
      <c r="M55" s="350"/>
      <c r="N55" s="351"/>
      <c r="O55" s="352"/>
      <c r="P55" s="993"/>
      <c r="Q55" s="993"/>
      <c r="R55" s="993"/>
      <c r="S55" s="993"/>
      <c r="T55" s="993"/>
      <c r="U55" s="993"/>
      <c r="V55" s="993"/>
      <c r="W55" s="993"/>
      <c r="X55" s="993"/>
      <c r="Y55" s="993"/>
      <c r="Z55" s="993"/>
      <c r="AA55" s="978"/>
      <c r="AB55" s="979"/>
      <c r="AC55" s="979"/>
      <c r="AD55" s="979"/>
      <c r="AE55" s="979"/>
      <c r="AF55" s="979"/>
      <c r="AG55" s="979"/>
      <c r="AH55" s="979"/>
      <c r="AI55" s="979"/>
      <c r="AJ55" s="980"/>
    </row>
    <row r="56" spans="1:36" ht="9.9499999999999993" customHeight="1">
      <c r="A56" s="964"/>
      <c r="B56" s="968"/>
      <c r="C56" s="969"/>
      <c r="D56" s="969"/>
      <c r="E56" s="969"/>
      <c r="F56" s="969"/>
      <c r="G56" s="969"/>
      <c r="H56" s="969"/>
      <c r="I56" s="970"/>
      <c r="J56" s="984"/>
      <c r="K56" s="985"/>
      <c r="L56" s="986"/>
      <c r="M56" s="984"/>
      <c r="N56" s="985"/>
      <c r="O56" s="986"/>
      <c r="P56" s="994" t="s">
        <v>551</v>
      </c>
      <c r="Q56" s="995"/>
      <c r="R56" s="996"/>
      <c r="S56" s="996"/>
      <c r="T56" s="988" t="s">
        <v>97</v>
      </c>
      <c r="U56" s="996"/>
      <c r="V56" s="996"/>
      <c r="W56" s="988" t="s">
        <v>98</v>
      </c>
      <c r="X56" s="987"/>
      <c r="Y56" s="987"/>
      <c r="Z56" s="988" t="s">
        <v>58</v>
      </c>
      <c r="AA56" s="978"/>
      <c r="AB56" s="979"/>
      <c r="AC56" s="979"/>
      <c r="AD56" s="979"/>
      <c r="AE56" s="979"/>
      <c r="AF56" s="979"/>
      <c r="AG56" s="979"/>
      <c r="AH56" s="979"/>
      <c r="AI56" s="979"/>
      <c r="AJ56" s="980"/>
    </row>
    <row r="57" spans="1:36" ht="9.9499999999999993" customHeight="1">
      <c r="A57" s="964"/>
      <c r="B57" s="968"/>
      <c r="C57" s="969"/>
      <c r="D57" s="969"/>
      <c r="E57" s="969"/>
      <c r="F57" s="969"/>
      <c r="G57" s="969"/>
      <c r="H57" s="969"/>
      <c r="I57" s="970"/>
      <c r="J57" s="984"/>
      <c r="K57" s="985"/>
      <c r="L57" s="986"/>
      <c r="M57" s="984"/>
      <c r="N57" s="985"/>
      <c r="O57" s="986"/>
      <c r="P57" s="995"/>
      <c r="Q57" s="995"/>
      <c r="R57" s="996"/>
      <c r="S57" s="996"/>
      <c r="T57" s="988"/>
      <c r="U57" s="996"/>
      <c r="V57" s="996"/>
      <c r="W57" s="988"/>
      <c r="X57" s="987"/>
      <c r="Y57" s="987"/>
      <c r="Z57" s="988"/>
      <c r="AA57" s="978"/>
      <c r="AB57" s="979"/>
      <c r="AC57" s="979"/>
      <c r="AD57" s="979"/>
      <c r="AE57" s="979"/>
      <c r="AF57" s="979"/>
      <c r="AG57" s="979"/>
      <c r="AH57" s="979"/>
      <c r="AI57" s="979"/>
      <c r="AJ57" s="980"/>
    </row>
    <row r="58" spans="1:36" ht="3" customHeight="1">
      <c r="A58" s="964"/>
      <c r="B58" s="971"/>
      <c r="C58" s="972"/>
      <c r="D58" s="972"/>
      <c r="E58" s="972"/>
      <c r="F58" s="972"/>
      <c r="G58" s="972"/>
      <c r="H58" s="972"/>
      <c r="I58" s="973"/>
      <c r="J58" s="347"/>
      <c r="K58" s="348"/>
      <c r="L58" s="349"/>
      <c r="M58" s="347"/>
      <c r="N58" s="348"/>
      <c r="O58" s="349"/>
      <c r="P58" s="989"/>
      <c r="Q58" s="989"/>
      <c r="R58" s="989"/>
      <c r="S58" s="989"/>
      <c r="T58" s="989"/>
      <c r="U58" s="989"/>
      <c r="V58" s="989"/>
      <c r="W58" s="989"/>
      <c r="X58" s="989"/>
      <c r="Y58" s="989"/>
      <c r="Z58" s="989"/>
      <c r="AA58" s="978"/>
      <c r="AB58" s="979"/>
      <c r="AC58" s="979"/>
      <c r="AD58" s="979"/>
      <c r="AE58" s="979"/>
      <c r="AF58" s="979"/>
      <c r="AG58" s="979"/>
      <c r="AH58" s="979"/>
      <c r="AI58" s="979"/>
      <c r="AJ58" s="980"/>
    </row>
    <row r="59" spans="1:36" ht="3" customHeight="1">
      <c r="A59" s="964"/>
      <c r="B59" s="990" t="s">
        <v>27</v>
      </c>
      <c r="C59" s="991"/>
      <c r="D59" s="991"/>
      <c r="E59" s="991"/>
      <c r="F59" s="991"/>
      <c r="G59" s="991"/>
      <c r="H59" s="991"/>
      <c r="I59" s="992"/>
      <c r="J59" s="350"/>
      <c r="K59" s="351"/>
      <c r="L59" s="352"/>
      <c r="M59" s="350"/>
      <c r="N59" s="351"/>
      <c r="O59" s="352"/>
      <c r="P59" s="993"/>
      <c r="Q59" s="993"/>
      <c r="R59" s="993"/>
      <c r="S59" s="993"/>
      <c r="T59" s="993"/>
      <c r="U59" s="993"/>
      <c r="V59" s="993"/>
      <c r="W59" s="993"/>
      <c r="X59" s="993"/>
      <c r="Y59" s="993"/>
      <c r="Z59" s="1000"/>
      <c r="AA59" s="978"/>
      <c r="AB59" s="979"/>
      <c r="AC59" s="979"/>
      <c r="AD59" s="979"/>
      <c r="AE59" s="979"/>
      <c r="AF59" s="979"/>
      <c r="AG59" s="979"/>
      <c r="AH59" s="979"/>
      <c r="AI59" s="979"/>
      <c r="AJ59" s="980"/>
    </row>
    <row r="60" spans="1:36" ht="9.9499999999999993" customHeight="1">
      <c r="A60" s="964"/>
      <c r="B60" s="968"/>
      <c r="C60" s="969"/>
      <c r="D60" s="969"/>
      <c r="E60" s="969"/>
      <c r="F60" s="969"/>
      <c r="G60" s="969"/>
      <c r="H60" s="969"/>
      <c r="I60" s="970"/>
      <c r="J60" s="984"/>
      <c r="K60" s="985"/>
      <c r="L60" s="986"/>
      <c r="M60" s="984"/>
      <c r="N60" s="985"/>
      <c r="O60" s="986"/>
      <c r="P60" s="994" t="s">
        <v>551</v>
      </c>
      <c r="Q60" s="995"/>
      <c r="R60" s="996"/>
      <c r="S60" s="996"/>
      <c r="T60" s="988" t="s">
        <v>97</v>
      </c>
      <c r="U60" s="996"/>
      <c r="V60" s="996"/>
      <c r="W60" s="988" t="s">
        <v>98</v>
      </c>
      <c r="X60" s="987"/>
      <c r="Y60" s="987"/>
      <c r="Z60" s="1001" t="s">
        <v>58</v>
      </c>
      <c r="AA60" s="978"/>
      <c r="AB60" s="979"/>
      <c r="AC60" s="979"/>
      <c r="AD60" s="979"/>
      <c r="AE60" s="979"/>
      <c r="AF60" s="979"/>
      <c r="AG60" s="979"/>
      <c r="AH60" s="979"/>
      <c r="AI60" s="979"/>
      <c r="AJ60" s="980"/>
    </row>
    <row r="61" spans="1:36" ht="9.9499999999999993" customHeight="1">
      <c r="A61" s="964"/>
      <c r="B61" s="968"/>
      <c r="C61" s="969"/>
      <c r="D61" s="969"/>
      <c r="E61" s="969"/>
      <c r="F61" s="969"/>
      <c r="G61" s="969"/>
      <c r="H61" s="969"/>
      <c r="I61" s="970"/>
      <c r="J61" s="984"/>
      <c r="K61" s="985"/>
      <c r="L61" s="986"/>
      <c r="M61" s="984"/>
      <c r="N61" s="985"/>
      <c r="O61" s="986"/>
      <c r="P61" s="995"/>
      <c r="Q61" s="995"/>
      <c r="R61" s="996"/>
      <c r="S61" s="996"/>
      <c r="T61" s="988"/>
      <c r="U61" s="996"/>
      <c r="V61" s="996"/>
      <c r="W61" s="988"/>
      <c r="X61" s="987"/>
      <c r="Y61" s="987"/>
      <c r="Z61" s="1001"/>
      <c r="AA61" s="978"/>
      <c r="AB61" s="979"/>
      <c r="AC61" s="979"/>
      <c r="AD61" s="979"/>
      <c r="AE61" s="979"/>
      <c r="AF61" s="979"/>
      <c r="AG61" s="979"/>
      <c r="AH61" s="979"/>
      <c r="AI61" s="979"/>
      <c r="AJ61" s="980"/>
    </row>
    <row r="62" spans="1:36" ht="3" customHeight="1">
      <c r="A62" s="964"/>
      <c r="B62" s="997"/>
      <c r="C62" s="998"/>
      <c r="D62" s="998"/>
      <c r="E62" s="998"/>
      <c r="F62" s="998"/>
      <c r="G62" s="998"/>
      <c r="H62" s="998"/>
      <c r="I62" s="999"/>
      <c r="J62" s="353"/>
      <c r="K62" s="354"/>
      <c r="L62" s="355"/>
      <c r="M62" s="353"/>
      <c r="N62" s="354"/>
      <c r="O62" s="355"/>
      <c r="P62" s="1002"/>
      <c r="Q62" s="1002"/>
      <c r="R62" s="1002"/>
      <c r="S62" s="1002"/>
      <c r="T62" s="1002"/>
      <c r="U62" s="1002"/>
      <c r="V62" s="1002"/>
      <c r="W62" s="1002"/>
      <c r="X62" s="1002"/>
      <c r="Y62" s="1002"/>
      <c r="Z62" s="1003"/>
      <c r="AA62" s="978"/>
      <c r="AB62" s="979"/>
      <c r="AC62" s="979"/>
      <c r="AD62" s="979"/>
      <c r="AE62" s="979"/>
      <c r="AF62" s="979"/>
      <c r="AG62" s="979"/>
      <c r="AH62" s="979"/>
      <c r="AI62" s="979"/>
      <c r="AJ62" s="980"/>
    </row>
    <row r="63" spans="1:36" ht="3" customHeight="1">
      <c r="A63" s="1004" t="s">
        <v>28</v>
      </c>
      <c r="B63" s="968" t="s">
        <v>552</v>
      </c>
      <c r="C63" s="969"/>
      <c r="D63" s="969"/>
      <c r="E63" s="969"/>
      <c r="F63" s="969"/>
      <c r="G63" s="969"/>
      <c r="H63" s="969"/>
      <c r="I63" s="970"/>
      <c r="J63" s="356"/>
      <c r="K63" s="357"/>
      <c r="L63" s="358"/>
      <c r="M63" s="356"/>
      <c r="N63" s="357"/>
      <c r="O63" s="358"/>
      <c r="P63" s="974"/>
      <c r="Q63" s="974"/>
      <c r="R63" s="974"/>
      <c r="S63" s="974"/>
      <c r="T63" s="974"/>
      <c r="U63" s="974"/>
      <c r="V63" s="974"/>
      <c r="W63" s="974"/>
      <c r="X63" s="974"/>
      <c r="Y63" s="974"/>
      <c r="Z63" s="974"/>
      <c r="AA63" s="978"/>
      <c r="AB63" s="979"/>
      <c r="AC63" s="979"/>
      <c r="AD63" s="979"/>
      <c r="AE63" s="979"/>
      <c r="AF63" s="979"/>
      <c r="AG63" s="979"/>
      <c r="AH63" s="979"/>
      <c r="AI63" s="979"/>
      <c r="AJ63" s="980"/>
    </row>
    <row r="64" spans="1:36" ht="9.9499999999999993" customHeight="1">
      <c r="A64" s="1004"/>
      <c r="B64" s="968"/>
      <c r="C64" s="969"/>
      <c r="D64" s="969"/>
      <c r="E64" s="969"/>
      <c r="F64" s="969"/>
      <c r="G64" s="969"/>
      <c r="H64" s="969"/>
      <c r="I64" s="970"/>
      <c r="J64" s="984"/>
      <c r="K64" s="985"/>
      <c r="L64" s="986"/>
      <c r="M64" s="984"/>
      <c r="N64" s="985"/>
      <c r="O64" s="986"/>
      <c r="P64" s="994" t="s">
        <v>551</v>
      </c>
      <c r="Q64" s="995"/>
      <c r="R64" s="996"/>
      <c r="S64" s="996"/>
      <c r="T64" s="988" t="s">
        <v>97</v>
      </c>
      <c r="U64" s="996"/>
      <c r="V64" s="996"/>
      <c r="W64" s="988" t="s">
        <v>98</v>
      </c>
      <c r="X64" s="987"/>
      <c r="Y64" s="987"/>
      <c r="Z64" s="988" t="s">
        <v>58</v>
      </c>
      <c r="AA64" s="978"/>
      <c r="AB64" s="979"/>
      <c r="AC64" s="979"/>
      <c r="AD64" s="979"/>
      <c r="AE64" s="979"/>
      <c r="AF64" s="979"/>
      <c r="AG64" s="979"/>
      <c r="AH64" s="979"/>
      <c r="AI64" s="979"/>
      <c r="AJ64" s="980"/>
    </row>
    <row r="65" spans="1:36" ht="9.9499999999999993" customHeight="1">
      <c r="A65" s="1004"/>
      <c r="B65" s="968"/>
      <c r="C65" s="969"/>
      <c r="D65" s="969"/>
      <c r="E65" s="969"/>
      <c r="F65" s="969"/>
      <c r="G65" s="969"/>
      <c r="H65" s="969"/>
      <c r="I65" s="970"/>
      <c r="J65" s="984"/>
      <c r="K65" s="985"/>
      <c r="L65" s="986"/>
      <c r="M65" s="984"/>
      <c r="N65" s="985"/>
      <c r="O65" s="986"/>
      <c r="P65" s="995"/>
      <c r="Q65" s="995"/>
      <c r="R65" s="996"/>
      <c r="S65" s="996"/>
      <c r="T65" s="988"/>
      <c r="U65" s="996"/>
      <c r="V65" s="996"/>
      <c r="W65" s="988"/>
      <c r="X65" s="987"/>
      <c r="Y65" s="987"/>
      <c r="Z65" s="988"/>
      <c r="AA65" s="978"/>
      <c r="AB65" s="979"/>
      <c r="AC65" s="979"/>
      <c r="AD65" s="979"/>
      <c r="AE65" s="979"/>
      <c r="AF65" s="979"/>
      <c r="AG65" s="979"/>
      <c r="AH65" s="979"/>
      <c r="AI65" s="979"/>
      <c r="AJ65" s="980"/>
    </row>
    <row r="66" spans="1:36" ht="3" customHeight="1">
      <c r="A66" s="1004"/>
      <c r="B66" s="971"/>
      <c r="C66" s="972"/>
      <c r="D66" s="972"/>
      <c r="E66" s="972"/>
      <c r="F66" s="972"/>
      <c r="G66" s="972"/>
      <c r="H66" s="972"/>
      <c r="I66" s="973"/>
      <c r="J66" s="347"/>
      <c r="K66" s="348"/>
      <c r="L66" s="349"/>
      <c r="M66" s="347"/>
      <c r="N66" s="348"/>
      <c r="O66" s="349"/>
      <c r="P66" s="989"/>
      <c r="Q66" s="989"/>
      <c r="R66" s="989"/>
      <c r="S66" s="989"/>
      <c r="T66" s="989"/>
      <c r="U66" s="989"/>
      <c r="V66" s="989"/>
      <c r="W66" s="989"/>
      <c r="X66" s="989"/>
      <c r="Y66" s="989"/>
      <c r="Z66" s="989"/>
      <c r="AA66" s="978"/>
      <c r="AB66" s="979"/>
      <c r="AC66" s="979"/>
      <c r="AD66" s="979"/>
      <c r="AE66" s="979"/>
      <c r="AF66" s="979"/>
      <c r="AG66" s="979"/>
      <c r="AH66" s="979"/>
      <c r="AI66" s="979"/>
      <c r="AJ66" s="980"/>
    </row>
    <row r="67" spans="1:36" ht="3" customHeight="1">
      <c r="A67" s="1004"/>
      <c r="B67" s="990" t="s">
        <v>553</v>
      </c>
      <c r="C67" s="991"/>
      <c r="D67" s="991"/>
      <c r="E67" s="991"/>
      <c r="F67" s="991"/>
      <c r="G67" s="991"/>
      <c r="H67" s="991"/>
      <c r="I67" s="992"/>
      <c r="J67" s="350"/>
      <c r="K67" s="351"/>
      <c r="L67" s="352"/>
      <c r="M67" s="350"/>
      <c r="N67" s="351"/>
      <c r="O67" s="352"/>
      <c r="P67" s="993"/>
      <c r="Q67" s="993"/>
      <c r="R67" s="993"/>
      <c r="S67" s="993"/>
      <c r="T67" s="993"/>
      <c r="U67" s="993"/>
      <c r="V67" s="993"/>
      <c r="W67" s="993"/>
      <c r="X67" s="993"/>
      <c r="Y67" s="993"/>
      <c r="Z67" s="993"/>
      <c r="AA67" s="978"/>
      <c r="AB67" s="979"/>
      <c r="AC67" s="979"/>
      <c r="AD67" s="979"/>
      <c r="AE67" s="979"/>
      <c r="AF67" s="979"/>
      <c r="AG67" s="979"/>
      <c r="AH67" s="979"/>
      <c r="AI67" s="979"/>
      <c r="AJ67" s="980"/>
    </row>
    <row r="68" spans="1:36" ht="9.9499999999999993" customHeight="1">
      <c r="A68" s="1004"/>
      <c r="B68" s="968"/>
      <c r="C68" s="969"/>
      <c r="D68" s="969"/>
      <c r="E68" s="969"/>
      <c r="F68" s="969"/>
      <c r="G68" s="969"/>
      <c r="H68" s="969"/>
      <c r="I68" s="970"/>
      <c r="J68" s="984"/>
      <c r="K68" s="985"/>
      <c r="L68" s="986"/>
      <c r="M68" s="984"/>
      <c r="N68" s="985"/>
      <c r="O68" s="986"/>
      <c r="P68" s="994" t="s">
        <v>551</v>
      </c>
      <c r="Q68" s="995"/>
      <c r="R68" s="996"/>
      <c r="S68" s="996"/>
      <c r="T68" s="988" t="s">
        <v>97</v>
      </c>
      <c r="U68" s="996"/>
      <c r="V68" s="996"/>
      <c r="W68" s="988" t="s">
        <v>98</v>
      </c>
      <c r="X68" s="987"/>
      <c r="Y68" s="987"/>
      <c r="Z68" s="988" t="s">
        <v>58</v>
      </c>
      <c r="AA68" s="978"/>
      <c r="AB68" s="979"/>
      <c r="AC68" s="979"/>
      <c r="AD68" s="979"/>
      <c r="AE68" s="979"/>
      <c r="AF68" s="979"/>
      <c r="AG68" s="979"/>
      <c r="AH68" s="979"/>
      <c r="AI68" s="979"/>
      <c r="AJ68" s="980"/>
    </row>
    <row r="69" spans="1:36" ht="9.9499999999999993" customHeight="1">
      <c r="A69" s="1004"/>
      <c r="B69" s="968"/>
      <c r="C69" s="969"/>
      <c r="D69" s="969"/>
      <c r="E69" s="969"/>
      <c r="F69" s="969"/>
      <c r="G69" s="969"/>
      <c r="H69" s="969"/>
      <c r="I69" s="970"/>
      <c r="J69" s="984"/>
      <c r="K69" s="985"/>
      <c r="L69" s="986"/>
      <c r="M69" s="984"/>
      <c r="N69" s="985"/>
      <c r="O69" s="986"/>
      <c r="P69" s="995"/>
      <c r="Q69" s="995"/>
      <c r="R69" s="996"/>
      <c r="S69" s="996"/>
      <c r="T69" s="988"/>
      <c r="U69" s="996"/>
      <c r="V69" s="996"/>
      <c r="W69" s="988"/>
      <c r="X69" s="987"/>
      <c r="Y69" s="987"/>
      <c r="Z69" s="988"/>
      <c r="AA69" s="978"/>
      <c r="AB69" s="979"/>
      <c r="AC69" s="979"/>
      <c r="AD69" s="979"/>
      <c r="AE69" s="979"/>
      <c r="AF69" s="979"/>
      <c r="AG69" s="979"/>
      <c r="AH69" s="979"/>
      <c r="AI69" s="979"/>
      <c r="AJ69" s="980"/>
    </row>
    <row r="70" spans="1:36" ht="3" customHeight="1">
      <c r="A70" s="1004"/>
      <c r="B70" s="971"/>
      <c r="C70" s="972"/>
      <c r="D70" s="972"/>
      <c r="E70" s="972"/>
      <c r="F70" s="972"/>
      <c r="G70" s="972"/>
      <c r="H70" s="972"/>
      <c r="I70" s="973"/>
      <c r="J70" s="347"/>
      <c r="K70" s="348"/>
      <c r="L70" s="349"/>
      <c r="M70" s="347"/>
      <c r="N70" s="348"/>
      <c r="O70" s="349"/>
      <c r="P70" s="989"/>
      <c r="Q70" s="989"/>
      <c r="R70" s="989"/>
      <c r="S70" s="989"/>
      <c r="T70" s="989"/>
      <c r="U70" s="989"/>
      <c r="V70" s="989"/>
      <c r="W70" s="989"/>
      <c r="X70" s="989"/>
      <c r="Y70" s="989"/>
      <c r="Z70" s="989"/>
      <c r="AA70" s="978"/>
      <c r="AB70" s="979"/>
      <c r="AC70" s="979"/>
      <c r="AD70" s="979"/>
      <c r="AE70" s="979"/>
      <c r="AF70" s="979"/>
      <c r="AG70" s="979"/>
      <c r="AH70" s="979"/>
      <c r="AI70" s="979"/>
      <c r="AJ70" s="980"/>
    </row>
    <row r="71" spans="1:36" ht="3" customHeight="1">
      <c r="A71" s="1004"/>
      <c r="B71" s="990" t="s">
        <v>554</v>
      </c>
      <c r="C71" s="991"/>
      <c r="D71" s="991"/>
      <c r="E71" s="991"/>
      <c r="F71" s="991"/>
      <c r="G71" s="991"/>
      <c r="H71" s="991"/>
      <c r="I71" s="992"/>
      <c r="J71" s="350"/>
      <c r="K71" s="351"/>
      <c r="L71" s="352"/>
      <c r="M71" s="350"/>
      <c r="N71" s="351"/>
      <c r="O71" s="352"/>
      <c r="P71" s="993"/>
      <c r="Q71" s="993"/>
      <c r="R71" s="993"/>
      <c r="S71" s="993"/>
      <c r="T71" s="993"/>
      <c r="U71" s="993"/>
      <c r="V71" s="993"/>
      <c r="W71" s="993"/>
      <c r="X71" s="993"/>
      <c r="Y71" s="993"/>
      <c r="Z71" s="993"/>
      <c r="AA71" s="978"/>
      <c r="AB71" s="979"/>
      <c r="AC71" s="979"/>
      <c r="AD71" s="979"/>
      <c r="AE71" s="979"/>
      <c r="AF71" s="979"/>
      <c r="AG71" s="979"/>
      <c r="AH71" s="979"/>
      <c r="AI71" s="979"/>
      <c r="AJ71" s="980"/>
    </row>
    <row r="72" spans="1:36" ht="9.9499999999999993" customHeight="1">
      <c r="A72" s="1004"/>
      <c r="B72" s="968"/>
      <c r="C72" s="969"/>
      <c r="D72" s="969"/>
      <c r="E72" s="969"/>
      <c r="F72" s="969"/>
      <c r="G72" s="969"/>
      <c r="H72" s="969"/>
      <c r="I72" s="970"/>
      <c r="J72" s="984"/>
      <c r="K72" s="985"/>
      <c r="L72" s="986"/>
      <c r="M72" s="984"/>
      <c r="N72" s="985"/>
      <c r="O72" s="986"/>
      <c r="P72" s="994" t="s">
        <v>551</v>
      </c>
      <c r="Q72" s="995"/>
      <c r="R72" s="996"/>
      <c r="S72" s="996"/>
      <c r="T72" s="988" t="s">
        <v>97</v>
      </c>
      <c r="U72" s="996"/>
      <c r="V72" s="996"/>
      <c r="W72" s="988" t="s">
        <v>98</v>
      </c>
      <c r="X72" s="987"/>
      <c r="Y72" s="987"/>
      <c r="Z72" s="988" t="s">
        <v>58</v>
      </c>
      <c r="AA72" s="978"/>
      <c r="AB72" s="979"/>
      <c r="AC72" s="979"/>
      <c r="AD72" s="979"/>
      <c r="AE72" s="979"/>
      <c r="AF72" s="979"/>
      <c r="AG72" s="979"/>
      <c r="AH72" s="979"/>
      <c r="AI72" s="979"/>
      <c r="AJ72" s="980"/>
    </row>
    <row r="73" spans="1:36" ht="9.9499999999999993" customHeight="1">
      <c r="A73" s="1004"/>
      <c r="B73" s="968"/>
      <c r="C73" s="969"/>
      <c r="D73" s="969"/>
      <c r="E73" s="969"/>
      <c r="F73" s="969"/>
      <c r="G73" s="969"/>
      <c r="H73" s="969"/>
      <c r="I73" s="970"/>
      <c r="J73" s="984"/>
      <c r="K73" s="985"/>
      <c r="L73" s="986"/>
      <c r="M73" s="984"/>
      <c r="N73" s="985"/>
      <c r="O73" s="986"/>
      <c r="P73" s="995"/>
      <c r="Q73" s="995"/>
      <c r="R73" s="996"/>
      <c r="S73" s="996"/>
      <c r="T73" s="988"/>
      <c r="U73" s="996"/>
      <c r="V73" s="996"/>
      <c r="W73" s="988"/>
      <c r="X73" s="987"/>
      <c r="Y73" s="987"/>
      <c r="Z73" s="988"/>
      <c r="AA73" s="978"/>
      <c r="AB73" s="979"/>
      <c r="AC73" s="979"/>
      <c r="AD73" s="979"/>
      <c r="AE73" s="979"/>
      <c r="AF73" s="979"/>
      <c r="AG73" s="979"/>
      <c r="AH73" s="979"/>
      <c r="AI73" s="979"/>
      <c r="AJ73" s="980"/>
    </row>
    <row r="74" spans="1:36" ht="3" customHeight="1">
      <c r="A74" s="1004"/>
      <c r="B74" s="971"/>
      <c r="C74" s="972"/>
      <c r="D74" s="972"/>
      <c r="E74" s="972"/>
      <c r="F74" s="972"/>
      <c r="G74" s="972"/>
      <c r="H74" s="972"/>
      <c r="I74" s="973"/>
      <c r="J74" s="347"/>
      <c r="K74" s="348"/>
      <c r="L74" s="349"/>
      <c r="M74" s="347"/>
      <c r="N74" s="348"/>
      <c r="O74" s="349"/>
      <c r="P74" s="989"/>
      <c r="Q74" s="989"/>
      <c r="R74" s="989"/>
      <c r="S74" s="989"/>
      <c r="T74" s="989"/>
      <c r="U74" s="989"/>
      <c r="V74" s="989"/>
      <c r="W74" s="989"/>
      <c r="X74" s="989"/>
      <c r="Y74" s="989"/>
      <c r="Z74" s="989"/>
      <c r="AA74" s="978"/>
      <c r="AB74" s="979"/>
      <c r="AC74" s="979"/>
      <c r="AD74" s="979"/>
      <c r="AE74" s="979"/>
      <c r="AF74" s="979"/>
      <c r="AG74" s="979"/>
      <c r="AH74" s="979"/>
      <c r="AI74" s="979"/>
      <c r="AJ74" s="980"/>
    </row>
    <row r="75" spans="1:36" ht="3" customHeight="1">
      <c r="A75" s="1004"/>
      <c r="B75" s="990" t="s">
        <v>29</v>
      </c>
      <c r="C75" s="991"/>
      <c r="D75" s="991"/>
      <c r="E75" s="991"/>
      <c r="F75" s="991"/>
      <c r="G75" s="991"/>
      <c r="H75" s="991"/>
      <c r="I75" s="992"/>
      <c r="J75" s="350"/>
      <c r="K75" s="351"/>
      <c r="L75" s="352"/>
      <c r="M75" s="350"/>
      <c r="N75" s="351"/>
      <c r="O75" s="352"/>
      <c r="P75" s="993"/>
      <c r="Q75" s="993"/>
      <c r="R75" s="993"/>
      <c r="S75" s="993"/>
      <c r="T75" s="993"/>
      <c r="U75" s="993"/>
      <c r="V75" s="993"/>
      <c r="W75" s="993"/>
      <c r="X75" s="993"/>
      <c r="Y75" s="993"/>
      <c r="Z75" s="993"/>
      <c r="AA75" s="978"/>
      <c r="AB75" s="979"/>
      <c r="AC75" s="979"/>
      <c r="AD75" s="979"/>
      <c r="AE75" s="979"/>
      <c r="AF75" s="979"/>
      <c r="AG75" s="979"/>
      <c r="AH75" s="979"/>
      <c r="AI75" s="979"/>
      <c r="AJ75" s="980"/>
    </row>
    <row r="76" spans="1:36" ht="9.9499999999999993" customHeight="1">
      <c r="A76" s="1004"/>
      <c r="B76" s="968"/>
      <c r="C76" s="969"/>
      <c r="D76" s="969"/>
      <c r="E76" s="969"/>
      <c r="F76" s="969"/>
      <c r="G76" s="969"/>
      <c r="H76" s="969"/>
      <c r="I76" s="970"/>
      <c r="J76" s="984"/>
      <c r="K76" s="985"/>
      <c r="L76" s="986"/>
      <c r="M76" s="984"/>
      <c r="N76" s="985"/>
      <c r="O76" s="986"/>
      <c r="P76" s="994" t="s">
        <v>551</v>
      </c>
      <c r="Q76" s="995"/>
      <c r="R76" s="996"/>
      <c r="S76" s="996"/>
      <c r="T76" s="988" t="s">
        <v>97</v>
      </c>
      <c r="U76" s="996"/>
      <c r="V76" s="996"/>
      <c r="W76" s="988" t="s">
        <v>98</v>
      </c>
      <c r="X76" s="987"/>
      <c r="Y76" s="987"/>
      <c r="Z76" s="988" t="s">
        <v>58</v>
      </c>
      <c r="AA76" s="978"/>
      <c r="AB76" s="979"/>
      <c r="AC76" s="979"/>
      <c r="AD76" s="979"/>
      <c r="AE76" s="979"/>
      <c r="AF76" s="979"/>
      <c r="AG76" s="979"/>
      <c r="AH76" s="979"/>
      <c r="AI76" s="979"/>
      <c r="AJ76" s="980"/>
    </row>
    <row r="77" spans="1:36" ht="9.9499999999999993" customHeight="1">
      <c r="A77" s="1004"/>
      <c r="B77" s="968"/>
      <c r="C77" s="969"/>
      <c r="D77" s="969"/>
      <c r="E77" s="969"/>
      <c r="F77" s="969"/>
      <c r="G77" s="969"/>
      <c r="H77" s="969"/>
      <c r="I77" s="970"/>
      <c r="J77" s="984"/>
      <c r="K77" s="985"/>
      <c r="L77" s="986"/>
      <c r="M77" s="984"/>
      <c r="N77" s="985"/>
      <c r="O77" s="986"/>
      <c r="P77" s="995"/>
      <c r="Q77" s="995"/>
      <c r="R77" s="996"/>
      <c r="S77" s="996"/>
      <c r="T77" s="988"/>
      <c r="U77" s="996"/>
      <c r="V77" s="996"/>
      <c r="W77" s="988"/>
      <c r="X77" s="987"/>
      <c r="Y77" s="987"/>
      <c r="Z77" s="988"/>
      <c r="AA77" s="978"/>
      <c r="AB77" s="979"/>
      <c r="AC77" s="979"/>
      <c r="AD77" s="979"/>
      <c r="AE77" s="979"/>
      <c r="AF77" s="979"/>
      <c r="AG77" s="979"/>
      <c r="AH77" s="979"/>
      <c r="AI77" s="979"/>
      <c r="AJ77" s="980"/>
    </row>
    <row r="78" spans="1:36" ht="3" customHeight="1">
      <c r="A78" s="1004"/>
      <c r="B78" s="971"/>
      <c r="C78" s="972"/>
      <c r="D78" s="972"/>
      <c r="E78" s="972"/>
      <c r="F78" s="972"/>
      <c r="G78" s="972"/>
      <c r="H78" s="972"/>
      <c r="I78" s="973"/>
      <c r="J78" s="347"/>
      <c r="K78" s="348"/>
      <c r="L78" s="349"/>
      <c r="M78" s="347"/>
      <c r="N78" s="348"/>
      <c r="O78" s="349"/>
      <c r="P78" s="989"/>
      <c r="Q78" s="989"/>
      <c r="R78" s="989"/>
      <c r="S78" s="989"/>
      <c r="T78" s="989"/>
      <c r="U78" s="989"/>
      <c r="V78" s="989"/>
      <c r="W78" s="989"/>
      <c r="X78" s="989"/>
      <c r="Y78" s="989"/>
      <c r="Z78" s="989"/>
      <c r="AA78" s="978"/>
      <c r="AB78" s="979"/>
      <c r="AC78" s="979"/>
      <c r="AD78" s="979"/>
      <c r="AE78" s="979"/>
      <c r="AF78" s="979"/>
      <c r="AG78" s="979"/>
      <c r="AH78" s="979"/>
      <c r="AI78" s="979"/>
      <c r="AJ78" s="980"/>
    </row>
    <row r="79" spans="1:36" ht="3" customHeight="1">
      <c r="A79" s="1004"/>
      <c r="B79" s="990" t="s">
        <v>555</v>
      </c>
      <c r="C79" s="991"/>
      <c r="D79" s="991"/>
      <c r="E79" s="991"/>
      <c r="F79" s="991"/>
      <c r="G79" s="991"/>
      <c r="H79" s="991"/>
      <c r="I79" s="992"/>
      <c r="J79" s="350"/>
      <c r="K79" s="351"/>
      <c r="L79" s="352"/>
      <c r="M79" s="350"/>
      <c r="N79" s="351"/>
      <c r="O79" s="352"/>
      <c r="P79" s="993"/>
      <c r="Q79" s="993"/>
      <c r="R79" s="993"/>
      <c r="S79" s="993"/>
      <c r="T79" s="993"/>
      <c r="U79" s="993"/>
      <c r="V79" s="993"/>
      <c r="W79" s="993"/>
      <c r="X79" s="993"/>
      <c r="Y79" s="993"/>
      <c r="Z79" s="993"/>
      <c r="AA79" s="978"/>
      <c r="AB79" s="979"/>
      <c r="AC79" s="979"/>
      <c r="AD79" s="979"/>
      <c r="AE79" s="979"/>
      <c r="AF79" s="979"/>
      <c r="AG79" s="979"/>
      <c r="AH79" s="979"/>
      <c r="AI79" s="979"/>
      <c r="AJ79" s="980"/>
    </row>
    <row r="80" spans="1:36" ht="9.9499999999999993" customHeight="1">
      <c r="A80" s="1004"/>
      <c r="B80" s="968"/>
      <c r="C80" s="969"/>
      <c r="D80" s="969"/>
      <c r="E80" s="969"/>
      <c r="F80" s="969"/>
      <c r="G80" s="969"/>
      <c r="H80" s="969"/>
      <c r="I80" s="970"/>
      <c r="J80" s="984"/>
      <c r="K80" s="985"/>
      <c r="L80" s="986"/>
      <c r="M80" s="984"/>
      <c r="N80" s="985"/>
      <c r="O80" s="986"/>
      <c r="P80" s="994" t="s">
        <v>551</v>
      </c>
      <c r="Q80" s="995"/>
      <c r="R80" s="996"/>
      <c r="S80" s="996"/>
      <c r="T80" s="988" t="s">
        <v>97</v>
      </c>
      <c r="U80" s="996"/>
      <c r="V80" s="996"/>
      <c r="W80" s="988" t="s">
        <v>98</v>
      </c>
      <c r="X80" s="987"/>
      <c r="Y80" s="987"/>
      <c r="Z80" s="988" t="s">
        <v>58</v>
      </c>
      <c r="AA80" s="978"/>
      <c r="AB80" s="979"/>
      <c r="AC80" s="979"/>
      <c r="AD80" s="979"/>
      <c r="AE80" s="979"/>
      <c r="AF80" s="979"/>
      <c r="AG80" s="979"/>
      <c r="AH80" s="979"/>
      <c r="AI80" s="979"/>
      <c r="AJ80" s="980"/>
    </row>
    <row r="81" spans="1:36" ht="9.9499999999999993" customHeight="1">
      <c r="A81" s="1004"/>
      <c r="B81" s="968"/>
      <c r="C81" s="969"/>
      <c r="D81" s="969"/>
      <c r="E81" s="969"/>
      <c r="F81" s="969"/>
      <c r="G81" s="969"/>
      <c r="H81" s="969"/>
      <c r="I81" s="970"/>
      <c r="J81" s="984"/>
      <c r="K81" s="985"/>
      <c r="L81" s="986"/>
      <c r="M81" s="984"/>
      <c r="N81" s="985"/>
      <c r="O81" s="986"/>
      <c r="P81" s="995"/>
      <c r="Q81" s="995"/>
      <c r="R81" s="996"/>
      <c r="S81" s="996"/>
      <c r="T81" s="988"/>
      <c r="U81" s="996"/>
      <c r="V81" s="996"/>
      <c r="W81" s="988"/>
      <c r="X81" s="987"/>
      <c r="Y81" s="987"/>
      <c r="Z81" s="988"/>
      <c r="AA81" s="978"/>
      <c r="AB81" s="979"/>
      <c r="AC81" s="979"/>
      <c r="AD81" s="979"/>
      <c r="AE81" s="979"/>
      <c r="AF81" s="979"/>
      <c r="AG81" s="979"/>
      <c r="AH81" s="979"/>
      <c r="AI81" s="979"/>
      <c r="AJ81" s="980"/>
    </row>
    <row r="82" spans="1:36" ht="3" customHeight="1">
      <c r="A82" s="1004"/>
      <c r="B82" s="971"/>
      <c r="C82" s="972"/>
      <c r="D82" s="972"/>
      <c r="E82" s="972"/>
      <c r="F82" s="972"/>
      <c r="G82" s="972"/>
      <c r="H82" s="972"/>
      <c r="I82" s="973"/>
      <c r="J82" s="347"/>
      <c r="K82" s="348"/>
      <c r="L82" s="349"/>
      <c r="M82" s="347"/>
      <c r="N82" s="348"/>
      <c r="O82" s="349"/>
      <c r="P82" s="989"/>
      <c r="Q82" s="989"/>
      <c r="R82" s="989"/>
      <c r="S82" s="989"/>
      <c r="T82" s="989"/>
      <c r="U82" s="989"/>
      <c r="V82" s="989"/>
      <c r="W82" s="989"/>
      <c r="X82" s="989"/>
      <c r="Y82" s="989"/>
      <c r="Z82" s="989"/>
      <c r="AA82" s="978"/>
      <c r="AB82" s="979"/>
      <c r="AC82" s="979"/>
      <c r="AD82" s="979"/>
      <c r="AE82" s="979"/>
      <c r="AF82" s="979"/>
      <c r="AG82" s="979"/>
      <c r="AH82" s="979"/>
      <c r="AI82" s="979"/>
      <c r="AJ82" s="980"/>
    </row>
    <row r="83" spans="1:36" ht="3" customHeight="1">
      <c r="A83" s="1004"/>
      <c r="B83" s="990" t="s">
        <v>556</v>
      </c>
      <c r="C83" s="991"/>
      <c r="D83" s="991"/>
      <c r="E83" s="991"/>
      <c r="F83" s="991"/>
      <c r="G83" s="991"/>
      <c r="H83" s="991"/>
      <c r="I83" s="992"/>
      <c r="J83" s="350"/>
      <c r="K83" s="351"/>
      <c r="L83" s="352"/>
      <c r="M83" s="350"/>
      <c r="N83" s="351"/>
      <c r="O83" s="352"/>
      <c r="P83" s="993"/>
      <c r="Q83" s="993"/>
      <c r="R83" s="993"/>
      <c r="S83" s="993"/>
      <c r="T83" s="993"/>
      <c r="U83" s="993"/>
      <c r="V83" s="993"/>
      <c r="W83" s="993"/>
      <c r="X83" s="993"/>
      <c r="Y83" s="993"/>
      <c r="Z83" s="993"/>
      <c r="AA83" s="978"/>
      <c r="AB83" s="979"/>
      <c r="AC83" s="979"/>
      <c r="AD83" s="979"/>
      <c r="AE83" s="979"/>
      <c r="AF83" s="979"/>
      <c r="AG83" s="979"/>
      <c r="AH83" s="979"/>
      <c r="AI83" s="979"/>
      <c r="AJ83" s="980"/>
    </row>
    <row r="84" spans="1:36" ht="9.9499999999999993" customHeight="1">
      <c r="A84" s="1004"/>
      <c r="B84" s="968"/>
      <c r="C84" s="969"/>
      <c r="D84" s="969"/>
      <c r="E84" s="969"/>
      <c r="F84" s="969"/>
      <c r="G84" s="969"/>
      <c r="H84" s="969"/>
      <c r="I84" s="970"/>
      <c r="J84" s="984"/>
      <c r="K84" s="985"/>
      <c r="L84" s="986"/>
      <c r="M84" s="984"/>
      <c r="N84" s="985"/>
      <c r="O84" s="986"/>
      <c r="P84" s="994" t="s">
        <v>551</v>
      </c>
      <c r="Q84" s="995"/>
      <c r="R84" s="996"/>
      <c r="S84" s="996"/>
      <c r="T84" s="988" t="s">
        <v>97</v>
      </c>
      <c r="U84" s="996"/>
      <c r="V84" s="996"/>
      <c r="W84" s="988" t="s">
        <v>98</v>
      </c>
      <c r="X84" s="987"/>
      <c r="Y84" s="987"/>
      <c r="Z84" s="988" t="s">
        <v>58</v>
      </c>
      <c r="AA84" s="978"/>
      <c r="AB84" s="979"/>
      <c r="AC84" s="979"/>
      <c r="AD84" s="979"/>
      <c r="AE84" s="979"/>
      <c r="AF84" s="979"/>
      <c r="AG84" s="979"/>
      <c r="AH84" s="979"/>
      <c r="AI84" s="979"/>
      <c r="AJ84" s="980"/>
    </row>
    <row r="85" spans="1:36" ht="9.9499999999999993" customHeight="1">
      <c r="A85" s="1004"/>
      <c r="B85" s="968"/>
      <c r="C85" s="969"/>
      <c r="D85" s="969"/>
      <c r="E85" s="969"/>
      <c r="F85" s="969"/>
      <c r="G85" s="969"/>
      <c r="H85" s="969"/>
      <c r="I85" s="970"/>
      <c r="J85" s="984"/>
      <c r="K85" s="985"/>
      <c r="L85" s="986"/>
      <c r="M85" s="984"/>
      <c r="N85" s="985"/>
      <c r="O85" s="986"/>
      <c r="P85" s="995"/>
      <c r="Q85" s="995"/>
      <c r="R85" s="996"/>
      <c r="S85" s="996"/>
      <c r="T85" s="988"/>
      <c r="U85" s="996"/>
      <c r="V85" s="996"/>
      <c r="W85" s="988"/>
      <c r="X85" s="987"/>
      <c r="Y85" s="987"/>
      <c r="Z85" s="988"/>
      <c r="AA85" s="978"/>
      <c r="AB85" s="979"/>
      <c r="AC85" s="979"/>
      <c r="AD85" s="979"/>
      <c r="AE85" s="979"/>
      <c r="AF85" s="979"/>
      <c r="AG85" s="979"/>
      <c r="AH85" s="979"/>
      <c r="AI85" s="979"/>
      <c r="AJ85" s="980"/>
    </row>
    <row r="86" spans="1:36" ht="3" customHeight="1">
      <c r="A86" s="1004"/>
      <c r="B86" s="971"/>
      <c r="C86" s="972"/>
      <c r="D86" s="972"/>
      <c r="E86" s="972"/>
      <c r="F86" s="972"/>
      <c r="G86" s="972"/>
      <c r="H86" s="972"/>
      <c r="I86" s="973"/>
      <c r="J86" s="347"/>
      <c r="K86" s="348"/>
      <c r="L86" s="349"/>
      <c r="M86" s="347"/>
      <c r="N86" s="348"/>
      <c r="O86" s="349"/>
      <c r="P86" s="989"/>
      <c r="Q86" s="989"/>
      <c r="R86" s="989"/>
      <c r="S86" s="989"/>
      <c r="T86" s="989"/>
      <c r="U86" s="989"/>
      <c r="V86" s="989"/>
      <c r="W86" s="989"/>
      <c r="X86" s="989"/>
      <c r="Y86" s="989"/>
      <c r="Z86" s="989"/>
      <c r="AA86" s="978"/>
      <c r="AB86" s="979"/>
      <c r="AC86" s="979"/>
      <c r="AD86" s="979"/>
      <c r="AE86" s="979"/>
      <c r="AF86" s="979"/>
      <c r="AG86" s="979"/>
      <c r="AH86" s="979"/>
      <c r="AI86" s="979"/>
      <c r="AJ86" s="980"/>
    </row>
    <row r="87" spans="1:36" ht="3" customHeight="1">
      <c r="A87" s="1004"/>
      <c r="B87" s="990" t="s">
        <v>557</v>
      </c>
      <c r="C87" s="991"/>
      <c r="D87" s="991"/>
      <c r="E87" s="991"/>
      <c r="F87" s="991"/>
      <c r="G87" s="991"/>
      <c r="H87" s="991"/>
      <c r="I87" s="992"/>
      <c r="J87" s="350"/>
      <c r="K87" s="351"/>
      <c r="L87" s="352"/>
      <c r="M87" s="350"/>
      <c r="N87" s="351"/>
      <c r="O87" s="352"/>
      <c r="P87" s="993"/>
      <c r="Q87" s="993"/>
      <c r="R87" s="993"/>
      <c r="S87" s="993"/>
      <c r="T87" s="993"/>
      <c r="U87" s="993"/>
      <c r="V87" s="993"/>
      <c r="W87" s="993"/>
      <c r="X87" s="993"/>
      <c r="Y87" s="993"/>
      <c r="Z87" s="993"/>
      <c r="AA87" s="978"/>
      <c r="AB87" s="979"/>
      <c r="AC87" s="979"/>
      <c r="AD87" s="979"/>
      <c r="AE87" s="979"/>
      <c r="AF87" s="979"/>
      <c r="AG87" s="979"/>
      <c r="AH87" s="979"/>
      <c r="AI87" s="979"/>
      <c r="AJ87" s="980"/>
    </row>
    <row r="88" spans="1:36" ht="9.9499999999999993" customHeight="1">
      <c r="A88" s="1004"/>
      <c r="B88" s="968"/>
      <c r="C88" s="969"/>
      <c r="D88" s="969"/>
      <c r="E88" s="969"/>
      <c r="F88" s="969"/>
      <c r="G88" s="969"/>
      <c r="H88" s="969"/>
      <c r="I88" s="970"/>
      <c r="J88" s="984"/>
      <c r="K88" s="985"/>
      <c r="L88" s="986"/>
      <c r="M88" s="984"/>
      <c r="N88" s="985"/>
      <c r="O88" s="986"/>
      <c r="P88" s="994" t="s">
        <v>551</v>
      </c>
      <c r="Q88" s="995"/>
      <c r="R88" s="996"/>
      <c r="S88" s="996"/>
      <c r="T88" s="988" t="s">
        <v>97</v>
      </c>
      <c r="U88" s="996"/>
      <c r="V88" s="996"/>
      <c r="W88" s="988" t="s">
        <v>98</v>
      </c>
      <c r="X88" s="987"/>
      <c r="Y88" s="987"/>
      <c r="Z88" s="988" t="s">
        <v>58</v>
      </c>
      <c r="AA88" s="978"/>
      <c r="AB88" s="979"/>
      <c r="AC88" s="979"/>
      <c r="AD88" s="979"/>
      <c r="AE88" s="979"/>
      <c r="AF88" s="979"/>
      <c r="AG88" s="979"/>
      <c r="AH88" s="979"/>
      <c r="AI88" s="979"/>
      <c r="AJ88" s="980"/>
    </row>
    <row r="89" spans="1:36" ht="9.9499999999999993" customHeight="1">
      <c r="A89" s="1004"/>
      <c r="B89" s="968"/>
      <c r="C89" s="969"/>
      <c r="D89" s="969"/>
      <c r="E89" s="969"/>
      <c r="F89" s="969"/>
      <c r="G89" s="969"/>
      <c r="H89" s="969"/>
      <c r="I89" s="970"/>
      <c r="J89" s="984"/>
      <c r="K89" s="985"/>
      <c r="L89" s="986"/>
      <c r="M89" s="984"/>
      <c r="N89" s="985"/>
      <c r="O89" s="986"/>
      <c r="P89" s="995"/>
      <c r="Q89" s="995"/>
      <c r="R89" s="996"/>
      <c r="S89" s="996"/>
      <c r="T89" s="988"/>
      <c r="U89" s="996"/>
      <c r="V89" s="996"/>
      <c r="W89" s="988"/>
      <c r="X89" s="987"/>
      <c r="Y89" s="987"/>
      <c r="Z89" s="988"/>
      <c r="AA89" s="978"/>
      <c r="AB89" s="979"/>
      <c r="AC89" s="979"/>
      <c r="AD89" s="979"/>
      <c r="AE89" s="979"/>
      <c r="AF89" s="979"/>
      <c r="AG89" s="979"/>
      <c r="AH89" s="979"/>
      <c r="AI89" s="979"/>
      <c r="AJ89" s="980"/>
    </row>
    <row r="90" spans="1:36" ht="3" customHeight="1">
      <c r="A90" s="1004"/>
      <c r="B90" s="971"/>
      <c r="C90" s="972"/>
      <c r="D90" s="972"/>
      <c r="E90" s="972"/>
      <c r="F90" s="972"/>
      <c r="G90" s="972"/>
      <c r="H90" s="972"/>
      <c r="I90" s="973"/>
      <c r="J90" s="347"/>
      <c r="K90" s="348"/>
      <c r="L90" s="349"/>
      <c r="M90" s="347"/>
      <c r="N90" s="348"/>
      <c r="O90" s="349"/>
      <c r="P90" s="989"/>
      <c r="Q90" s="989"/>
      <c r="R90" s="989"/>
      <c r="S90" s="989"/>
      <c r="T90" s="989"/>
      <c r="U90" s="989"/>
      <c r="V90" s="989"/>
      <c r="W90" s="989"/>
      <c r="X90" s="989"/>
      <c r="Y90" s="989"/>
      <c r="Z90" s="989"/>
      <c r="AA90" s="978"/>
      <c r="AB90" s="979"/>
      <c r="AC90" s="979"/>
      <c r="AD90" s="979"/>
      <c r="AE90" s="979"/>
      <c r="AF90" s="979"/>
      <c r="AG90" s="979"/>
      <c r="AH90" s="979"/>
      <c r="AI90" s="979"/>
      <c r="AJ90" s="980"/>
    </row>
    <row r="91" spans="1:36" ht="3" customHeight="1">
      <c r="A91" s="1004"/>
      <c r="B91" s="990" t="s">
        <v>558</v>
      </c>
      <c r="C91" s="991"/>
      <c r="D91" s="991"/>
      <c r="E91" s="991"/>
      <c r="F91" s="991"/>
      <c r="G91" s="991"/>
      <c r="H91" s="991"/>
      <c r="I91" s="992"/>
      <c r="J91" s="350"/>
      <c r="K91" s="351"/>
      <c r="L91" s="352"/>
      <c r="M91" s="350"/>
      <c r="N91" s="351"/>
      <c r="O91" s="352"/>
      <c r="P91" s="993"/>
      <c r="Q91" s="993"/>
      <c r="R91" s="993"/>
      <c r="S91" s="993"/>
      <c r="T91" s="993"/>
      <c r="U91" s="993"/>
      <c r="V91" s="993"/>
      <c r="W91" s="993"/>
      <c r="X91" s="993"/>
      <c r="Y91" s="993"/>
      <c r="Z91" s="993"/>
      <c r="AA91" s="978"/>
      <c r="AB91" s="979"/>
      <c r="AC91" s="979"/>
      <c r="AD91" s="979"/>
      <c r="AE91" s="979"/>
      <c r="AF91" s="979"/>
      <c r="AG91" s="979"/>
      <c r="AH91" s="979"/>
      <c r="AI91" s="979"/>
      <c r="AJ91" s="980"/>
    </row>
    <row r="92" spans="1:36" ht="9.9499999999999993" customHeight="1">
      <c r="A92" s="1004"/>
      <c r="B92" s="968"/>
      <c r="C92" s="969"/>
      <c r="D92" s="969"/>
      <c r="E92" s="969"/>
      <c r="F92" s="969"/>
      <c r="G92" s="969"/>
      <c r="H92" s="969"/>
      <c r="I92" s="970"/>
      <c r="J92" s="984"/>
      <c r="K92" s="985"/>
      <c r="L92" s="986"/>
      <c r="M92" s="984"/>
      <c r="N92" s="985"/>
      <c r="O92" s="986"/>
      <c r="P92" s="994" t="s">
        <v>551</v>
      </c>
      <c r="Q92" s="995"/>
      <c r="R92" s="996"/>
      <c r="S92" s="996"/>
      <c r="T92" s="988" t="s">
        <v>97</v>
      </c>
      <c r="U92" s="996"/>
      <c r="V92" s="996"/>
      <c r="W92" s="988" t="s">
        <v>98</v>
      </c>
      <c r="X92" s="987"/>
      <c r="Y92" s="987"/>
      <c r="Z92" s="988" t="s">
        <v>58</v>
      </c>
      <c r="AA92" s="978"/>
      <c r="AB92" s="979"/>
      <c r="AC92" s="979"/>
      <c r="AD92" s="979"/>
      <c r="AE92" s="979"/>
      <c r="AF92" s="979"/>
      <c r="AG92" s="979"/>
      <c r="AH92" s="979"/>
      <c r="AI92" s="979"/>
      <c r="AJ92" s="980"/>
    </row>
    <row r="93" spans="1:36" ht="9.9499999999999993" customHeight="1">
      <c r="A93" s="1004"/>
      <c r="B93" s="968"/>
      <c r="C93" s="969"/>
      <c r="D93" s="969"/>
      <c r="E93" s="969"/>
      <c r="F93" s="969"/>
      <c r="G93" s="969"/>
      <c r="H93" s="969"/>
      <c r="I93" s="970"/>
      <c r="J93" s="984"/>
      <c r="K93" s="985"/>
      <c r="L93" s="986"/>
      <c r="M93" s="984"/>
      <c r="N93" s="985"/>
      <c r="O93" s="986"/>
      <c r="P93" s="995"/>
      <c r="Q93" s="995"/>
      <c r="R93" s="996"/>
      <c r="S93" s="996"/>
      <c r="T93" s="988"/>
      <c r="U93" s="996"/>
      <c r="V93" s="996"/>
      <c r="W93" s="988"/>
      <c r="X93" s="987"/>
      <c r="Y93" s="987"/>
      <c r="Z93" s="988"/>
      <c r="AA93" s="978"/>
      <c r="AB93" s="979"/>
      <c r="AC93" s="979"/>
      <c r="AD93" s="979"/>
      <c r="AE93" s="979"/>
      <c r="AF93" s="979"/>
      <c r="AG93" s="979"/>
      <c r="AH93" s="979"/>
      <c r="AI93" s="979"/>
      <c r="AJ93" s="980"/>
    </row>
    <row r="94" spans="1:36" ht="3" customHeight="1">
      <c r="A94" s="1004"/>
      <c r="B94" s="971"/>
      <c r="C94" s="972"/>
      <c r="D94" s="972"/>
      <c r="E94" s="972"/>
      <c r="F94" s="972"/>
      <c r="G94" s="972"/>
      <c r="H94" s="972"/>
      <c r="I94" s="973"/>
      <c r="J94" s="347"/>
      <c r="K94" s="348"/>
      <c r="L94" s="349"/>
      <c r="M94" s="347"/>
      <c r="N94" s="348"/>
      <c r="O94" s="349"/>
      <c r="P94" s="989"/>
      <c r="Q94" s="989"/>
      <c r="R94" s="989"/>
      <c r="S94" s="989"/>
      <c r="T94" s="989"/>
      <c r="U94" s="989"/>
      <c r="V94" s="989"/>
      <c r="W94" s="989"/>
      <c r="X94" s="989"/>
      <c r="Y94" s="989"/>
      <c r="Z94" s="989"/>
      <c r="AA94" s="978"/>
      <c r="AB94" s="979"/>
      <c r="AC94" s="979"/>
      <c r="AD94" s="979"/>
      <c r="AE94" s="979"/>
      <c r="AF94" s="979"/>
      <c r="AG94" s="979"/>
      <c r="AH94" s="979"/>
      <c r="AI94" s="979"/>
      <c r="AJ94" s="980"/>
    </row>
    <row r="95" spans="1:36" ht="3" customHeight="1">
      <c r="A95" s="1004"/>
      <c r="B95" s="1005" t="s">
        <v>5</v>
      </c>
      <c r="C95" s="1006"/>
      <c r="D95" s="1006"/>
      <c r="E95" s="1006"/>
      <c r="F95" s="1006"/>
      <c r="G95" s="1006"/>
      <c r="H95" s="1006"/>
      <c r="I95" s="1007"/>
      <c r="J95" s="350"/>
      <c r="K95" s="351"/>
      <c r="L95" s="352"/>
      <c r="M95" s="350"/>
      <c r="N95" s="351"/>
      <c r="O95" s="352"/>
      <c r="P95" s="993"/>
      <c r="Q95" s="993"/>
      <c r="R95" s="993"/>
      <c r="S95" s="993"/>
      <c r="T95" s="993"/>
      <c r="U95" s="993"/>
      <c r="V95" s="993"/>
      <c r="W95" s="993"/>
      <c r="X95" s="993"/>
      <c r="Y95" s="993"/>
      <c r="Z95" s="1000"/>
      <c r="AA95" s="978"/>
      <c r="AB95" s="979"/>
      <c r="AC95" s="979"/>
      <c r="AD95" s="979"/>
      <c r="AE95" s="979"/>
      <c r="AF95" s="979"/>
      <c r="AG95" s="979"/>
      <c r="AH95" s="979"/>
      <c r="AI95" s="979"/>
      <c r="AJ95" s="980"/>
    </row>
    <row r="96" spans="1:36" ht="9.9499999999999993" customHeight="1">
      <c r="A96" s="1004"/>
      <c r="B96" s="1008"/>
      <c r="C96" s="1009"/>
      <c r="D96" s="1009"/>
      <c r="E96" s="1009"/>
      <c r="F96" s="1009"/>
      <c r="G96" s="1009"/>
      <c r="H96" s="1009"/>
      <c r="I96" s="1010"/>
      <c r="J96" s="984"/>
      <c r="K96" s="985"/>
      <c r="L96" s="986"/>
      <c r="M96" s="984"/>
      <c r="N96" s="985"/>
      <c r="O96" s="986"/>
      <c r="P96" s="994" t="s">
        <v>551</v>
      </c>
      <c r="Q96" s="995"/>
      <c r="R96" s="996"/>
      <c r="S96" s="996"/>
      <c r="T96" s="988" t="s">
        <v>97</v>
      </c>
      <c r="U96" s="996"/>
      <c r="V96" s="996"/>
      <c r="W96" s="988" t="s">
        <v>98</v>
      </c>
      <c r="X96" s="987"/>
      <c r="Y96" s="987"/>
      <c r="Z96" s="1001" t="s">
        <v>58</v>
      </c>
      <c r="AA96" s="978"/>
      <c r="AB96" s="979"/>
      <c r="AC96" s="979"/>
      <c r="AD96" s="979"/>
      <c r="AE96" s="979"/>
      <c r="AF96" s="979"/>
      <c r="AG96" s="979"/>
      <c r="AH96" s="979"/>
      <c r="AI96" s="979"/>
      <c r="AJ96" s="980"/>
    </row>
    <row r="97" spans="1:36" ht="9.9499999999999993" customHeight="1">
      <c r="A97" s="1004"/>
      <c r="B97" s="1008"/>
      <c r="C97" s="1009"/>
      <c r="D97" s="1009"/>
      <c r="E97" s="1009"/>
      <c r="F97" s="1009"/>
      <c r="G97" s="1009"/>
      <c r="H97" s="1009"/>
      <c r="I97" s="1010"/>
      <c r="J97" s="984"/>
      <c r="K97" s="985"/>
      <c r="L97" s="986"/>
      <c r="M97" s="984"/>
      <c r="N97" s="985"/>
      <c r="O97" s="986"/>
      <c r="P97" s="995"/>
      <c r="Q97" s="995"/>
      <c r="R97" s="996"/>
      <c r="S97" s="996"/>
      <c r="T97" s="988"/>
      <c r="U97" s="996"/>
      <c r="V97" s="996"/>
      <c r="W97" s="988"/>
      <c r="X97" s="987"/>
      <c r="Y97" s="987"/>
      <c r="Z97" s="1001"/>
      <c r="AA97" s="978"/>
      <c r="AB97" s="979"/>
      <c r="AC97" s="979"/>
      <c r="AD97" s="979"/>
      <c r="AE97" s="979"/>
      <c r="AF97" s="979"/>
      <c r="AG97" s="979"/>
      <c r="AH97" s="979"/>
      <c r="AI97" s="979"/>
      <c r="AJ97" s="980"/>
    </row>
    <row r="98" spans="1:36" ht="3" customHeight="1">
      <c r="A98" s="1004"/>
      <c r="B98" s="1011"/>
      <c r="C98" s="1012"/>
      <c r="D98" s="1012"/>
      <c r="E98" s="1012"/>
      <c r="F98" s="1012"/>
      <c r="G98" s="1012"/>
      <c r="H98" s="1012"/>
      <c r="I98" s="1013"/>
      <c r="J98" s="353"/>
      <c r="K98" s="354"/>
      <c r="L98" s="355"/>
      <c r="M98" s="354"/>
      <c r="N98" s="354"/>
      <c r="O98" s="354"/>
      <c r="P98" s="1002"/>
      <c r="Q98" s="1002"/>
      <c r="R98" s="1002"/>
      <c r="S98" s="1002"/>
      <c r="T98" s="1002"/>
      <c r="U98" s="1002"/>
      <c r="V98" s="1002"/>
      <c r="W98" s="1002"/>
      <c r="X98" s="1002"/>
      <c r="Y98" s="1002"/>
      <c r="Z98" s="1003"/>
      <c r="AA98" s="981"/>
      <c r="AB98" s="982"/>
      <c r="AC98" s="982"/>
      <c r="AD98" s="982"/>
      <c r="AE98" s="982"/>
      <c r="AF98" s="982"/>
      <c r="AG98" s="982"/>
      <c r="AH98" s="982"/>
      <c r="AI98" s="982"/>
      <c r="AJ98" s="983"/>
    </row>
    <row r="99" spans="1:36" ht="3" customHeight="1">
      <c r="A99" s="359"/>
      <c r="B99" s="360"/>
      <c r="C99" s="360"/>
      <c r="D99" s="360"/>
      <c r="E99" s="360"/>
      <c r="F99" s="360"/>
      <c r="G99" s="360"/>
      <c r="H99" s="360"/>
      <c r="I99" s="360"/>
      <c r="J99" s="357"/>
      <c r="K99" s="357"/>
      <c r="L99" s="357"/>
      <c r="M99" s="357"/>
      <c r="N99" s="357"/>
      <c r="O99" s="357"/>
      <c r="P99" s="361"/>
      <c r="Q99" s="361"/>
      <c r="R99" s="361"/>
      <c r="S99" s="361"/>
      <c r="T99" s="361"/>
      <c r="U99" s="361"/>
      <c r="V99" s="361"/>
      <c r="W99" s="361"/>
      <c r="X99" s="361"/>
      <c r="Y99" s="361"/>
      <c r="Z99" s="361"/>
      <c r="AA99" s="361"/>
      <c r="AB99" s="361"/>
      <c r="AC99" s="361"/>
      <c r="AD99" s="361"/>
      <c r="AE99" s="361"/>
      <c r="AF99" s="361"/>
      <c r="AG99" s="361"/>
      <c r="AH99" s="361"/>
      <c r="AI99" s="361"/>
      <c r="AJ99" s="361"/>
    </row>
    <row r="100" spans="1:36" ht="17.100000000000001" customHeight="1">
      <c r="A100" s="359"/>
      <c r="B100" s="360"/>
      <c r="C100" s="360"/>
      <c r="D100" s="360"/>
      <c r="E100" s="360"/>
      <c r="F100" s="360"/>
      <c r="G100" s="360"/>
      <c r="H100" s="360"/>
      <c r="I100" s="360"/>
      <c r="J100" s="357"/>
      <c r="K100" s="357"/>
      <c r="L100" s="357"/>
      <c r="M100" s="357"/>
      <c r="N100" s="357"/>
      <c r="O100" s="357"/>
      <c r="P100" s="361"/>
      <c r="Q100" s="361"/>
      <c r="R100" s="361"/>
      <c r="S100" s="361"/>
      <c r="T100" s="361"/>
      <c r="U100" s="361"/>
      <c r="V100" s="361"/>
      <c r="W100" s="361"/>
      <c r="X100" s="361"/>
      <c r="Y100" s="361"/>
      <c r="Z100" s="361"/>
      <c r="AA100" s="361"/>
      <c r="AB100" s="361"/>
      <c r="AC100" s="361"/>
      <c r="AD100" s="361"/>
      <c r="AE100" s="361"/>
      <c r="AF100" s="361"/>
      <c r="AG100" s="361"/>
      <c r="AH100" s="361"/>
      <c r="AI100" s="361"/>
      <c r="AJ100" s="362" t="s">
        <v>559</v>
      </c>
    </row>
    <row r="101" spans="1:36" ht="17.100000000000001" customHeight="1">
      <c r="A101" s="961" t="s">
        <v>547</v>
      </c>
      <c r="B101" s="961"/>
      <c r="C101" s="961"/>
      <c r="D101" s="961"/>
      <c r="E101" s="961"/>
      <c r="F101" s="961"/>
      <c r="G101" s="961"/>
      <c r="H101" s="961"/>
      <c r="I101" s="961"/>
      <c r="J101" s="962" t="s">
        <v>548</v>
      </c>
      <c r="K101" s="962"/>
      <c r="L101" s="962"/>
      <c r="M101" s="962" t="s">
        <v>17</v>
      </c>
      <c r="N101" s="962"/>
      <c r="O101" s="962"/>
      <c r="P101" s="962" t="s">
        <v>18</v>
      </c>
      <c r="Q101" s="963"/>
      <c r="R101" s="963"/>
      <c r="S101" s="963"/>
      <c r="T101" s="963"/>
      <c r="U101" s="963"/>
      <c r="V101" s="963"/>
      <c r="W101" s="963"/>
      <c r="X101" s="963"/>
      <c r="Y101" s="963"/>
      <c r="Z101" s="963"/>
      <c r="AA101" s="963" t="s">
        <v>549</v>
      </c>
      <c r="AB101" s="963"/>
      <c r="AC101" s="963"/>
      <c r="AD101" s="963"/>
      <c r="AE101" s="963"/>
      <c r="AF101" s="963"/>
      <c r="AG101" s="963"/>
      <c r="AH101" s="963"/>
      <c r="AI101" s="963"/>
      <c r="AJ101" s="963"/>
    </row>
    <row r="102" spans="1:36" ht="35.1" customHeight="1">
      <c r="A102" s="961"/>
      <c r="B102" s="961"/>
      <c r="C102" s="961"/>
      <c r="D102" s="961"/>
      <c r="E102" s="961"/>
      <c r="F102" s="961"/>
      <c r="G102" s="961"/>
      <c r="H102" s="961"/>
      <c r="I102" s="961"/>
      <c r="J102" s="962"/>
      <c r="K102" s="962"/>
      <c r="L102" s="962"/>
      <c r="M102" s="962"/>
      <c r="N102" s="962"/>
      <c r="O102" s="962"/>
      <c r="P102" s="963"/>
      <c r="Q102" s="963"/>
      <c r="R102" s="963"/>
      <c r="S102" s="963"/>
      <c r="T102" s="963"/>
      <c r="U102" s="963"/>
      <c r="V102" s="963"/>
      <c r="W102" s="963"/>
      <c r="X102" s="963"/>
      <c r="Y102" s="963"/>
      <c r="Z102" s="963"/>
      <c r="AA102" s="963"/>
      <c r="AB102" s="963"/>
      <c r="AC102" s="963"/>
      <c r="AD102" s="963"/>
      <c r="AE102" s="963"/>
      <c r="AF102" s="963"/>
      <c r="AG102" s="963"/>
      <c r="AH102" s="963"/>
      <c r="AI102" s="963"/>
      <c r="AJ102" s="963"/>
    </row>
    <row r="103" spans="1:36" ht="3.75" customHeight="1">
      <c r="A103" s="1015" t="s">
        <v>560</v>
      </c>
      <c r="B103" s="966"/>
      <c r="C103" s="966"/>
      <c r="D103" s="966"/>
      <c r="E103" s="966"/>
      <c r="F103" s="966"/>
      <c r="G103" s="966"/>
      <c r="H103" s="966"/>
      <c r="I103" s="967"/>
      <c r="J103" s="344"/>
      <c r="K103" s="345"/>
      <c r="L103" s="346"/>
      <c r="M103" s="344"/>
      <c r="N103" s="345"/>
      <c r="O103" s="346"/>
      <c r="P103" s="1016"/>
      <c r="Q103" s="1016"/>
      <c r="R103" s="1016"/>
      <c r="S103" s="1016"/>
      <c r="T103" s="1016"/>
      <c r="U103" s="1016"/>
      <c r="V103" s="1016"/>
      <c r="W103" s="1016"/>
      <c r="X103" s="1016"/>
      <c r="Y103" s="1016"/>
      <c r="Z103" s="1016"/>
      <c r="AA103" s="1017"/>
      <c r="AB103" s="1017"/>
      <c r="AC103" s="1017"/>
      <c r="AD103" s="1017"/>
      <c r="AE103" s="1017"/>
      <c r="AF103" s="1017"/>
      <c r="AG103" s="1017"/>
      <c r="AH103" s="1017"/>
      <c r="AI103" s="1017"/>
      <c r="AJ103" s="1017"/>
    </row>
    <row r="104" spans="1:36" ht="9.9499999999999993" customHeight="1">
      <c r="A104" s="968"/>
      <c r="B104" s="969"/>
      <c r="C104" s="969"/>
      <c r="D104" s="969"/>
      <c r="E104" s="969"/>
      <c r="F104" s="969"/>
      <c r="G104" s="969"/>
      <c r="H104" s="969"/>
      <c r="I104" s="970"/>
      <c r="J104" s="984"/>
      <c r="K104" s="985"/>
      <c r="L104" s="986"/>
      <c r="M104" s="984"/>
      <c r="N104" s="985"/>
      <c r="O104" s="986"/>
      <c r="P104" s="994" t="s">
        <v>551</v>
      </c>
      <c r="Q104" s="995"/>
      <c r="R104" s="996"/>
      <c r="S104" s="996"/>
      <c r="T104" s="988" t="s">
        <v>97</v>
      </c>
      <c r="U104" s="996"/>
      <c r="V104" s="996"/>
      <c r="W104" s="988" t="s">
        <v>98</v>
      </c>
      <c r="X104" s="987"/>
      <c r="Y104" s="987"/>
      <c r="Z104" s="988" t="s">
        <v>58</v>
      </c>
      <c r="AA104" s="1017"/>
      <c r="AB104" s="1017"/>
      <c r="AC104" s="1017"/>
      <c r="AD104" s="1017"/>
      <c r="AE104" s="1017"/>
      <c r="AF104" s="1017"/>
      <c r="AG104" s="1017"/>
      <c r="AH104" s="1017"/>
      <c r="AI104" s="1017"/>
      <c r="AJ104" s="1017"/>
    </row>
    <row r="105" spans="1:36" ht="9.9499999999999993" customHeight="1">
      <c r="A105" s="968"/>
      <c r="B105" s="969"/>
      <c r="C105" s="969"/>
      <c r="D105" s="969"/>
      <c r="E105" s="969"/>
      <c r="F105" s="969"/>
      <c r="G105" s="969"/>
      <c r="H105" s="969"/>
      <c r="I105" s="970"/>
      <c r="J105" s="984"/>
      <c r="K105" s="985"/>
      <c r="L105" s="986"/>
      <c r="M105" s="984"/>
      <c r="N105" s="985"/>
      <c r="O105" s="986"/>
      <c r="P105" s="995"/>
      <c r="Q105" s="995"/>
      <c r="R105" s="996"/>
      <c r="S105" s="996"/>
      <c r="T105" s="988"/>
      <c r="U105" s="996"/>
      <c r="V105" s="996"/>
      <c r="W105" s="988"/>
      <c r="X105" s="987"/>
      <c r="Y105" s="987"/>
      <c r="Z105" s="988"/>
      <c r="AA105" s="1017"/>
      <c r="AB105" s="1017"/>
      <c r="AC105" s="1017"/>
      <c r="AD105" s="1017"/>
      <c r="AE105" s="1017"/>
      <c r="AF105" s="1017"/>
      <c r="AG105" s="1017"/>
      <c r="AH105" s="1017"/>
      <c r="AI105" s="1017"/>
      <c r="AJ105" s="1017"/>
    </row>
    <row r="106" spans="1:36" ht="3" customHeight="1">
      <c r="A106" s="971"/>
      <c r="B106" s="972"/>
      <c r="C106" s="972"/>
      <c r="D106" s="972"/>
      <c r="E106" s="972"/>
      <c r="F106" s="972"/>
      <c r="G106" s="972"/>
      <c r="H106" s="972"/>
      <c r="I106" s="973"/>
      <c r="J106" s="347"/>
      <c r="K106" s="348"/>
      <c r="L106" s="349"/>
      <c r="M106" s="347"/>
      <c r="N106" s="348"/>
      <c r="O106" s="349"/>
      <c r="P106" s="989"/>
      <c r="Q106" s="989"/>
      <c r="R106" s="989"/>
      <c r="S106" s="989"/>
      <c r="T106" s="989"/>
      <c r="U106" s="989"/>
      <c r="V106" s="989"/>
      <c r="W106" s="989"/>
      <c r="X106" s="989"/>
      <c r="Y106" s="989"/>
      <c r="Z106" s="989"/>
      <c r="AA106" s="1017"/>
      <c r="AB106" s="1017"/>
      <c r="AC106" s="1017"/>
      <c r="AD106" s="1017"/>
      <c r="AE106" s="1017"/>
      <c r="AF106" s="1017"/>
      <c r="AG106" s="1017"/>
      <c r="AH106" s="1017"/>
      <c r="AI106" s="1017"/>
      <c r="AJ106" s="1017"/>
    </row>
    <row r="107" spans="1:36" ht="3" customHeight="1">
      <c r="A107" s="1014" t="s">
        <v>561</v>
      </c>
      <c r="B107" s="991"/>
      <c r="C107" s="991"/>
      <c r="D107" s="991"/>
      <c r="E107" s="991"/>
      <c r="F107" s="991"/>
      <c r="G107" s="991"/>
      <c r="H107" s="991"/>
      <c r="I107" s="992"/>
      <c r="J107" s="350"/>
      <c r="K107" s="351"/>
      <c r="L107" s="352"/>
      <c r="M107" s="350"/>
      <c r="N107" s="351"/>
      <c r="O107" s="352"/>
      <c r="P107" s="993"/>
      <c r="Q107" s="993"/>
      <c r="R107" s="993"/>
      <c r="S107" s="993"/>
      <c r="T107" s="993"/>
      <c r="U107" s="993"/>
      <c r="V107" s="993"/>
      <c r="W107" s="993"/>
      <c r="X107" s="993"/>
      <c r="Y107" s="993"/>
      <c r="Z107" s="1000"/>
      <c r="AA107" s="1017"/>
      <c r="AB107" s="1017"/>
      <c r="AC107" s="1017"/>
      <c r="AD107" s="1017"/>
      <c r="AE107" s="1017"/>
      <c r="AF107" s="1017"/>
      <c r="AG107" s="1017"/>
      <c r="AH107" s="1017"/>
      <c r="AI107" s="1017"/>
      <c r="AJ107" s="1017"/>
    </row>
    <row r="108" spans="1:36" ht="9.9499999999999993" customHeight="1">
      <c r="A108" s="968"/>
      <c r="B108" s="969"/>
      <c r="C108" s="969"/>
      <c r="D108" s="969"/>
      <c r="E108" s="969"/>
      <c r="F108" s="969"/>
      <c r="G108" s="969"/>
      <c r="H108" s="969"/>
      <c r="I108" s="970"/>
      <c r="J108" s="984"/>
      <c r="K108" s="985"/>
      <c r="L108" s="986"/>
      <c r="M108" s="984"/>
      <c r="N108" s="985"/>
      <c r="O108" s="986"/>
      <c r="P108" s="994" t="s">
        <v>551</v>
      </c>
      <c r="Q108" s="995"/>
      <c r="R108" s="996"/>
      <c r="S108" s="996"/>
      <c r="T108" s="988" t="s">
        <v>97</v>
      </c>
      <c r="U108" s="996"/>
      <c r="V108" s="996"/>
      <c r="W108" s="988" t="s">
        <v>98</v>
      </c>
      <c r="X108" s="987"/>
      <c r="Y108" s="987"/>
      <c r="Z108" s="1001" t="s">
        <v>58</v>
      </c>
      <c r="AA108" s="1017"/>
      <c r="AB108" s="1017"/>
      <c r="AC108" s="1017"/>
      <c r="AD108" s="1017"/>
      <c r="AE108" s="1017"/>
      <c r="AF108" s="1017"/>
      <c r="AG108" s="1017"/>
      <c r="AH108" s="1017"/>
      <c r="AI108" s="1017"/>
      <c r="AJ108" s="1017"/>
    </row>
    <row r="109" spans="1:36" ht="9.9499999999999993" customHeight="1">
      <c r="A109" s="968"/>
      <c r="B109" s="969"/>
      <c r="C109" s="969"/>
      <c r="D109" s="969"/>
      <c r="E109" s="969"/>
      <c r="F109" s="969"/>
      <c r="G109" s="969"/>
      <c r="H109" s="969"/>
      <c r="I109" s="970"/>
      <c r="J109" s="984"/>
      <c r="K109" s="985"/>
      <c r="L109" s="986"/>
      <c r="M109" s="984"/>
      <c r="N109" s="985"/>
      <c r="O109" s="986"/>
      <c r="P109" s="995"/>
      <c r="Q109" s="995"/>
      <c r="R109" s="996"/>
      <c r="S109" s="996"/>
      <c r="T109" s="988"/>
      <c r="U109" s="996"/>
      <c r="V109" s="996"/>
      <c r="W109" s="988"/>
      <c r="X109" s="987"/>
      <c r="Y109" s="987"/>
      <c r="Z109" s="1001"/>
      <c r="AA109" s="1017"/>
      <c r="AB109" s="1017"/>
      <c r="AC109" s="1017"/>
      <c r="AD109" s="1017"/>
      <c r="AE109" s="1017"/>
      <c r="AF109" s="1017"/>
      <c r="AG109" s="1017"/>
      <c r="AH109" s="1017"/>
      <c r="AI109" s="1017"/>
      <c r="AJ109" s="1017"/>
    </row>
    <row r="110" spans="1:36" ht="4.5" customHeight="1">
      <c r="A110" s="997"/>
      <c r="B110" s="998"/>
      <c r="C110" s="998"/>
      <c r="D110" s="998"/>
      <c r="E110" s="998"/>
      <c r="F110" s="998"/>
      <c r="G110" s="998"/>
      <c r="H110" s="998"/>
      <c r="I110" s="999"/>
      <c r="J110" s="353"/>
      <c r="K110" s="354"/>
      <c r="L110" s="355"/>
      <c r="M110" s="353"/>
      <c r="N110" s="354"/>
      <c r="O110" s="355"/>
      <c r="P110" s="1002"/>
      <c r="Q110" s="1002"/>
      <c r="R110" s="1002"/>
      <c r="S110" s="1002"/>
      <c r="T110" s="1002"/>
      <c r="U110" s="1002"/>
      <c r="V110" s="1002"/>
      <c r="W110" s="1002"/>
      <c r="X110" s="1002"/>
      <c r="Y110" s="1002"/>
      <c r="Z110" s="1003"/>
      <c r="AA110" s="1017"/>
      <c r="AB110" s="1017"/>
      <c r="AC110" s="1017"/>
      <c r="AD110" s="1017"/>
      <c r="AE110" s="1017"/>
      <c r="AF110" s="1017"/>
      <c r="AG110" s="1017"/>
      <c r="AH110" s="1017"/>
      <c r="AI110" s="1017"/>
      <c r="AJ110" s="1017"/>
    </row>
    <row r="111" spans="1:36" ht="3" customHeight="1">
      <c r="A111" s="1018" t="s">
        <v>562</v>
      </c>
      <c r="B111" s="969"/>
      <c r="C111" s="969"/>
      <c r="D111" s="969"/>
      <c r="E111" s="969"/>
      <c r="F111" s="969"/>
      <c r="G111" s="969"/>
      <c r="H111" s="969"/>
      <c r="I111" s="970"/>
      <c r="J111" s="356"/>
      <c r="K111" s="357"/>
      <c r="L111" s="358"/>
      <c r="M111" s="356"/>
      <c r="N111" s="357"/>
      <c r="O111" s="358"/>
      <c r="P111" s="974"/>
      <c r="Q111" s="974"/>
      <c r="R111" s="974"/>
      <c r="S111" s="974"/>
      <c r="T111" s="974"/>
      <c r="U111" s="974"/>
      <c r="V111" s="974"/>
      <c r="W111" s="974"/>
      <c r="X111" s="974"/>
      <c r="Y111" s="974"/>
      <c r="Z111" s="974"/>
      <c r="AA111" s="1017"/>
      <c r="AB111" s="1017"/>
      <c r="AC111" s="1017"/>
      <c r="AD111" s="1017"/>
      <c r="AE111" s="1017"/>
      <c r="AF111" s="1017"/>
      <c r="AG111" s="1017"/>
      <c r="AH111" s="1017"/>
      <c r="AI111" s="1017"/>
      <c r="AJ111" s="1017"/>
    </row>
    <row r="112" spans="1:36" ht="9.75" customHeight="1">
      <c r="A112" s="968"/>
      <c r="B112" s="969"/>
      <c r="C112" s="969"/>
      <c r="D112" s="969"/>
      <c r="E112" s="969"/>
      <c r="F112" s="969"/>
      <c r="G112" s="969"/>
      <c r="H112" s="969"/>
      <c r="I112" s="970"/>
      <c r="J112" s="984"/>
      <c r="K112" s="985"/>
      <c r="L112" s="986"/>
      <c r="M112" s="984"/>
      <c r="N112" s="985"/>
      <c r="O112" s="986"/>
      <c r="P112" s="994" t="s">
        <v>551</v>
      </c>
      <c r="Q112" s="995"/>
      <c r="R112" s="996"/>
      <c r="S112" s="996"/>
      <c r="T112" s="988" t="s">
        <v>97</v>
      </c>
      <c r="U112" s="996"/>
      <c r="V112" s="996"/>
      <c r="W112" s="988" t="s">
        <v>98</v>
      </c>
      <c r="X112" s="987"/>
      <c r="Y112" s="987"/>
      <c r="Z112" s="988" t="s">
        <v>58</v>
      </c>
      <c r="AA112" s="1017"/>
      <c r="AB112" s="1017"/>
      <c r="AC112" s="1017"/>
      <c r="AD112" s="1017"/>
      <c r="AE112" s="1017"/>
      <c r="AF112" s="1017"/>
      <c r="AG112" s="1017"/>
      <c r="AH112" s="1017"/>
      <c r="AI112" s="1017"/>
      <c r="AJ112" s="1017"/>
    </row>
    <row r="113" spans="1:36" ht="9.75" customHeight="1">
      <c r="A113" s="968"/>
      <c r="B113" s="969"/>
      <c r="C113" s="969"/>
      <c r="D113" s="969"/>
      <c r="E113" s="969"/>
      <c r="F113" s="969"/>
      <c r="G113" s="969"/>
      <c r="H113" s="969"/>
      <c r="I113" s="970"/>
      <c r="J113" s="984"/>
      <c r="K113" s="985"/>
      <c r="L113" s="986"/>
      <c r="M113" s="984"/>
      <c r="N113" s="985"/>
      <c r="O113" s="986"/>
      <c r="P113" s="995"/>
      <c r="Q113" s="995"/>
      <c r="R113" s="996"/>
      <c r="S113" s="996"/>
      <c r="T113" s="988"/>
      <c r="U113" s="996"/>
      <c r="V113" s="996"/>
      <c r="W113" s="988"/>
      <c r="X113" s="987"/>
      <c r="Y113" s="987"/>
      <c r="Z113" s="988"/>
      <c r="AA113" s="1017"/>
      <c r="AB113" s="1017"/>
      <c r="AC113" s="1017"/>
      <c r="AD113" s="1017"/>
      <c r="AE113" s="1017"/>
      <c r="AF113" s="1017"/>
      <c r="AG113" s="1017"/>
      <c r="AH113" s="1017"/>
      <c r="AI113" s="1017"/>
      <c r="AJ113" s="1017"/>
    </row>
    <row r="114" spans="1:36" ht="3" customHeight="1">
      <c r="A114" s="971"/>
      <c r="B114" s="972"/>
      <c r="C114" s="972"/>
      <c r="D114" s="972"/>
      <c r="E114" s="972"/>
      <c r="F114" s="972"/>
      <c r="G114" s="972"/>
      <c r="H114" s="972"/>
      <c r="I114" s="973"/>
      <c r="J114" s="347"/>
      <c r="K114" s="348"/>
      <c r="L114" s="349"/>
      <c r="M114" s="347"/>
      <c r="N114" s="348"/>
      <c r="O114" s="349"/>
      <c r="P114" s="363"/>
      <c r="Q114" s="363"/>
      <c r="R114" s="363"/>
      <c r="S114" s="363"/>
      <c r="T114" s="363"/>
      <c r="U114" s="363"/>
      <c r="V114" s="363"/>
      <c r="W114" s="363"/>
      <c r="X114" s="363"/>
      <c r="Y114" s="363"/>
      <c r="Z114" s="363"/>
      <c r="AA114" s="1017"/>
      <c r="AB114" s="1017"/>
      <c r="AC114" s="1017"/>
      <c r="AD114" s="1017"/>
      <c r="AE114" s="1017"/>
      <c r="AF114" s="1017"/>
      <c r="AG114" s="1017"/>
      <c r="AH114" s="1017"/>
      <c r="AI114" s="1017"/>
      <c r="AJ114" s="1017"/>
    </row>
    <row r="115" spans="1:36" ht="3" customHeight="1">
      <c r="A115" s="1014" t="s">
        <v>563</v>
      </c>
      <c r="B115" s="991"/>
      <c r="C115" s="991"/>
      <c r="D115" s="991"/>
      <c r="E115" s="991"/>
      <c r="F115" s="991"/>
      <c r="G115" s="991"/>
      <c r="H115" s="991"/>
      <c r="I115" s="992"/>
      <c r="J115" s="350"/>
      <c r="K115" s="351"/>
      <c r="L115" s="352"/>
      <c r="M115" s="350"/>
      <c r="N115" s="351"/>
      <c r="O115" s="352"/>
      <c r="P115" s="993"/>
      <c r="Q115" s="993"/>
      <c r="R115" s="993"/>
      <c r="S115" s="993"/>
      <c r="T115" s="993"/>
      <c r="U115" s="993"/>
      <c r="V115" s="993"/>
      <c r="W115" s="993"/>
      <c r="X115" s="993"/>
      <c r="Y115" s="993"/>
      <c r="Z115" s="993"/>
      <c r="AA115" s="1017"/>
      <c r="AB115" s="1017"/>
      <c r="AC115" s="1017"/>
      <c r="AD115" s="1017"/>
      <c r="AE115" s="1017"/>
      <c r="AF115" s="1017"/>
      <c r="AG115" s="1017"/>
      <c r="AH115" s="1017"/>
      <c r="AI115" s="1017"/>
      <c r="AJ115" s="1017"/>
    </row>
    <row r="116" spans="1:36" ht="9.75" customHeight="1">
      <c r="A116" s="968"/>
      <c r="B116" s="969"/>
      <c r="C116" s="969"/>
      <c r="D116" s="969"/>
      <c r="E116" s="969"/>
      <c r="F116" s="969"/>
      <c r="G116" s="969"/>
      <c r="H116" s="969"/>
      <c r="I116" s="970"/>
      <c r="J116" s="984"/>
      <c r="K116" s="985"/>
      <c r="L116" s="986"/>
      <c r="M116" s="984"/>
      <c r="N116" s="985"/>
      <c r="O116" s="986"/>
      <c r="P116" s="994" t="s">
        <v>551</v>
      </c>
      <c r="Q116" s="995"/>
      <c r="R116" s="996"/>
      <c r="S116" s="996"/>
      <c r="T116" s="988" t="s">
        <v>97</v>
      </c>
      <c r="U116" s="996"/>
      <c r="V116" s="996"/>
      <c r="W116" s="988" t="s">
        <v>98</v>
      </c>
      <c r="X116" s="987"/>
      <c r="Y116" s="987"/>
      <c r="Z116" s="988" t="s">
        <v>58</v>
      </c>
      <c r="AA116" s="1017"/>
      <c r="AB116" s="1017"/>
      <c r="AC116" s="1017"/>
      <c r="AD116" s="1017"/>
      <c r="AE116" s="1017"/>
      <c r="AF116" s="1017"/>
      <c r="AG116" s="1017"/>
      <c r="AH116" s="1017"/>
      <c r="AI116" s="1017"/>
      <c r="AJ116" s="1017"/>
    </row>
    <row r="117" spans="1:36" ht="9.75" customHeight="1">
      <c r="A117" s="968"/>
      <c r="B117" s="969"/>
      <c r="C117" s="969"/>
      <c r="D117" s="969"/>
      <c r="E117" s="969"/>
      <c r="F117" s="969"/>
      <c r="G117" s="969"/>
      <c r="H117" s="969"/>
      <c r="I117" s="970"/>
      <c r="J117" s="984"/>
      <c r="K117" s="985"/>
      <c r="L117" s="986"/>
      <c r="M117" s="984"/>
      <c r="N117" s="985"/>
      <c r="O117" s="986"/>
      <c r="P117" s="995"/>
      <c r="Q117" s="995"/>
      <c r="R117" s="996"/>
      <c r="S117" s="996"/>
      <c r="T117" s="988"/>
      <c r="U117" s="996"/>
      <c r="V117" s="996"/>
      <c r="W117" s="988"/>
      <c r="X117" s="987"/>
      <c r="Y117" s="987"/>
      <c r="Z117" s="988"/>
      <c r="AA117" s="1017"/>
      <c r="AB117" s="1017"/>
      <c r="AC117" s="1017"/>
      <c r="AD117" s="1017"/>
      <c r="AE117" s="1017"/>
      <c r="AF117" s="1017"/>
      <c r="AG117" s="1017"/>
      <c r="AH117" s="1017"/>
      <c r="AI117" s="1017"/>
      <c r="AJ117" s="1017"/>
    </row>
    <row r="118" spans="1:36" ht="3" customHeight="1">
      <c r="A118" s="971"/>
      <c r="B118" s="972"/>
      <c r="C118" s="972"/>
      <c r="D118" s="972"/>
      <c r="E118" s="972"/>
      <c r="F118" s="972"/>
      <c r="G118" s="972"/>
      <c r="H118" s="972"/>
      <c r="I118" s="973"/>
      <c r="J118" s="347"/>
      <c r="K118" s="348"/>
      <c r="L118" s="349"/>
      <c r="M118" s="347"/>
      <c r="N118" s="348"/>
      <c r="O118" s="349"/>
      <c r="P118" s="363"/>
      <c r="Q118" s="363"/>
      <c r="R118" s="363"/>
      <c r="S118" s="363"/>
      <c r="T118" s="363"/>
      <c r="U118" s="363"/>
      <c r="V118" s="363"/>
      <c r="W118" s="363"/>
      <c r="X118" s="363"/>
      <c r="Y118" s="363"/>
      <c r="Z118" s="363"/>
      <c r="AA118" s="1017"/>
      <c r="AB118" s="1017"/>
      <c r="AC118" s="1017"/>
      <c r="AD118" s="1017"/>
      <c r="AE118" s="1017"/>
      <c r="AF118" s="1017"/>
      <c r="AG118" s="1017"/>
      <c r="AH118" s="1017"/>
      <c r="AI118" s="1017"/>
      <c r="AJ118" s="1017"/>
    </row>
    <row r="119" spans="1:36" ht="3" customHeight="1">
      <c r="A119" s="1014" t="s">
        <v>564</v>
      </c>
      <c r="B119" s="991"/>
      <c r="C119" s="991"/>
      <c r="D119" s="991"/>
      <c r="E119" s="991"/>
      <c r="F119" s="991"/>
      <c r="G119" s="991"/>
      <c r="H119" s="991"/>
      <c r="I119" s="992"/>
      <c r="J119" s="350"/>
      <c r="K119" s="351"/>
      <c r="L119" s="352"/>
      <c r="M119" s="350"/>
      <c r="N119" s="351"/>
      <c r="O119" s="352"/>
      <c r="P119" s="993"/>
      <c r="Q119" s="993"/>
      <c r="R119" s="993"/>
      <c r="S119" s="993"/>
      <c r="T119" s="993"/>
      <c r="U119" s="993"/>
      <c r="V119" s="993"/>
      <c r="W119" s="993"/>
      <c r="X119" s="993"/>
      <c r="Y119" s="993"/>
      <c r="Z119" s="993"/>
      <c r="AA119" s="1017"/>
      <c r="AB119" s="1017"/>
      <c r="AC119" s="1017"/>
      <c r="AD119" s="1017"/>
      <c r="AE119" s="1017"/>
      <c r="AF119" s="1017"/>
      <c r="AG119" s="1017"/>
      <c r="AH119" s="1017"/>
      <c r="AI119" s="1017"/>
      <c r="AJ119" s="1017"/>
    </row>
    <row r="120" spans="1:36" ht="9.75" customHeight="1">
      <c r="A120" s="968"/>
      <c r="B120" s="969"/>
      <c r="C120" s="969"/>
      <c r="D120" s="969"/>
      <c r="E120" s="969"/>
      <c r="F120" s="969"/>
      <c r="G120" s="969"/>
      <c r="H120" s="969"/>
      <c r="I120" s="970"/>
      <c r="J120" s="984"/>
      <c r="K120" s="985"/>
      <c r="L120" s="986"/>
      <c r="M120" s="984"/>
      <c r="N120" s="985"/>
      <c r="O120" s="986"/>
      <c r="P120" s="994" t="s">
        <v>551</v>
      </c>
      <c r="Q120" s="995"/>
      <c r="R120" s="996"/>
      <c r="S120" s="996"/>
      <c r="T120" s="988" t="s">
        <v>97</v>
      </c>
      <c r="U120" s="996"/>
      <c r="V120" s="996"/>
      <c r="W120" s="988" t="s">
        <v>98</v>
      </c>
      <c r="X120" s="987"/>
      <c r="Y120" s="987"/>
      <c r="Z120" s="988" t="s">
        <v>58</v>
      </c>
      <c r="AA120" s="1017"/>
      <c r="AB120" s="1017"/>
      <c r="AC120" s="1017"/>
      <c r="AD120" s="1017"/>
      <c r="AE120" s="1017"/>
      <c r="AF120" s="1017"/>
      <c r="AG120" s="1017"/>
      <c r="AH120" s="1017"/>
      <c r="AI120" s="1017"/>
      <c r="AJ120" s="1017"/>
    </row>
    <row r="121" spans="1:36" ht="9.75" customHeight="1">
      <c r="A121" s="968"/>
      <c r="B121" s="969"/>
      <c r="C121" s="969"/>
      <c r="D121" s="969"/>
      <c r="E121" s="969"/>
      <c r="F121" s="969"/>
      <c r="G121" s="969"/>
      <c r="H121" s="969"/>
      <c r="I121" s="970"/>
      <c r="J121" s="984"/>
      <c r="K121" s="985"/>
      <c r="L121" s="986"/>
      <c r="M121" s="984"/>
      <c r="N121" s="985"/>
      <c r="O121" s="986"/>
      <c r="P121" s="995"/>
      <c r="Q121" s="995"/>
      <c r="R121" s="996"/>
      <c r="S121" s="996"/>
      <c r="T121" s="988"/>
      <c r="U121" s="996"/>
      <c r="V121" s="996"/>
      <c r="W121" s="988"/>
      <c r="X121" s="987"/>
      <c r="Y121" s="987"/>
      <c r="Z121" s="988"/>
      <c r="AA121" s="1017"/>
      <c r="AB121" s="1017"/>
      <c r="AC121" s="1017"/>
      <c r="AD121" s="1017"/>
      <c r="AE121" s="1017"/>
      <c r="AF121" s="1017"/>
      <c r="AG121" s="1017"/>
      <c r="AH121" s="1017"/>
      <c r="AI121" s="1017"/>
      <c r="AJ121" s="1017"/>
    </row>
    <row r="122" spans="1:36" ht="3" customHeight="1">
      <c r="A122" s="971"/>
      <c r="B122" s="972"/>
      <c r="C122" s="972"/>
      <c r="D122" s="972"/>
      <c r="E122" s="972"/>
      <c r="F122" s="972"/>
      <c r="G122" s="972"/>
      <c r="H122" s="972"/>
      <c r="I122" s="973"/>
      <c r="J122" s="347"/>
      <c r="K122" s="348"/>
      <c r="L122" s="349"/>
      <c r="M122" s="347"/>
      <c r="N122" s="348"/>
      <c r="O122" s="349"/>
      <c r="P122" s="363"/>
      <c r="Q122" s="363"/>
      <c r="R122" s="363"/>
      <c r="S122" s="363"/>
      <c r="T122" s="363"/>
      <c r="U122" s="363"/>
      <c r="V122" s="363"/>
      <c r="W122" s="363"/>
      <c r="X122" s="363"/>
      <c r="Y122" s="363"/>
      <c r="Z122" s="363"/>
      <c r="AA122" s="1017"/>
      <c r="AB122" s="1017"/>
      <c r="AC122" s="1017"/>
      <c r="AD122" s="1017"/>
      <c r="AE122" s="1017"/>
      <c r="AF122" s="1017"/>
      <c r="AG122" s="1017"/>
      <c r="AH122" s="1017"/>
      <c r="AI122" s="1017"/>
      <c r="AJ122" s="1017"/>
    </row>
    <row r="123" spans="1:36" ht="3" customHeight="1">
      <c r="A123" s="1014" t="s">
        <v>565</v>
      </c>
      <c r="B123" s="991"/>
      <c r="C123" s="991"/>
      <c r="D123" s="991"/>
      <c r="E123" s="991"/>
      <c r="F123" s="991"/>
      <c r="G123" s="991"/>
      <c r="H123" s="991"/>
      <c r="I123" s="992"/>
      <c r="J123" s="350"/>
      <c r="K123" s="351"/>
      <c r="L123" s="352"/>
      <c r="M123" s="350"/>
      <c r="N123" s="351"/>
      <c r="O123" s="352"/>
      <c r="P123" s="993"/>
      <c r="Q123" s="993"/>
      <c r="R123" s="993"/>
      <c r="S123" s="993"/>
      <c r="T123" s="993"/>
      <c r="U123" s="993"/>
      <c r="V123" s="993"/>
      <c r="W123" s="993"/>
      <c r="X123" s="993"/>
      <c r="Y123" s="993"/>
      <c r="Z123" s="993"/>
      <c r="AA123" s="1017"/>
      <c r="AB123" s="1017"/>
      <c r="AC123" s="1017"/>
      <c r="AD123" s="1017"/>
      <c r="AE123" s="1017"/>
      <c r="AF123" s="1017"/>
      <c r="AG123" s="1017"/>
      <c r="AH123" s="1017"/>
      <c r="AI123" s="1017"/>
      <c r="AJ123" s="1017"/>
    </row>
    <row r="124" spans="1:36" ht="9.75" customHeight="1">
      <c r="A124" s="968"/>
      <c r="B124" s="969"/>
      <c r="C124" s="969"/>
      <c r="D124" s="969"/>
      <c r="E124" s="969"/>
      <c r="F124" s="969"/>
      <c r="G124" s="969"/>
      <c r="H124" s="969"/>
      <c r="I124" s="970"/>
      <c r="J124" s="984"/>
      <c r="K124" s="985"/>
      <c r="L124" s="986"/>
      <c r="M124" s="984"/>
      <c r="N124" s="985"/>
      <c r="O124" s="986"/>
      <c r="P124" s="994" t="s">
        <v>551</v>
      </c>
      <c r="Q124" s="995"/>
      <c r="R124" s="996"/>
      <c r="S124" s="996"/>
      <c r="T124" s="988" t="s">
        <v>97</v>
      </c>
      <c r="U124" s="996"/>
      <c r="V124" s="996"/>
      <c r="W124" s="988" t="s">
        <v>98</v>
      </c>
      <c r="X124" s="987"/>
      <c r="Y124" s="987"/>
      <c r="Z124" s="988" t="s">
        <v>58</v>
      </c>
      <c r="AA124" s="1017"/>
      <c r="AB124" s="1017"/>
      <c r="AC124" s="1017"/>
      <c r="AD124" s="1017"/>
      <c r="AE124" s="1017"/>
      <c r="AF124" s="1017"/>
      <c r="AG124" s="1017"/>
      <c r="AH124" s="1017"/>
      <c r="AI124" s="1017"/>
      <c r="AJ124" s="1017"/>
    </row>
    <row r="125" spans="1:36" ht="9.75" customHeight="1">
      <c r="A125" s="968"/>
      <c r="B125" s="969"/>
      <c r="C125" s="969"/>
      <c r="D125" s="969"/>
      <c r="E125" s="969"/>
      <c r="F125" s="969"/>
      <c r="G125" s="969"/>
      <c r="H125" s="969"/>
      <c r="I125" s="970"/>
      <c r="J125" s="984"/>
      <c r="K125" s="985"/>
      <c r="L125" s="986"/>
      <c r="M125" s="984"/>
      <c r="N125" s="985"/>
      <c r="O125" s="986"/>
      <c r="P125" s="995"/>
      <c r="Q125" s="995"/>
      <c r="R125" s="996"/>
      <c r="S125" s="996"/>
      <c r="T125" s="988"/>
      <c r="U125" s="996"/>
      <c r="V125" s="996"/>
      <c r="W125" s="988"/>
      <c r="X125" s="987"/>
      <c r="Y125" s="987"/>
      <c r="Z125" s="988"/>
      <c r="AA125" s="1017"/>
      <c r="AB125" s="1017"/>
      <c r="AC125" s="1017"/>
      <c r="AD125" s="1017"/>
      <c r="AE125" s="1017"/>
      <c r="AF125" s="1017"/>
      <c r="AG125" s="1017"/>
      <c r="AH125" s="1017"/>
      <c r="AI125" s="1017"/>
      <c r="AJ125" s="1017"/>
    </row>
    <row r="126" spans="1:36" ht="3" customHeight="1">
      <c r="A126" s="971"/>
      <c r="B126" s="972"/>
      <c r="C126" s="972"/>
      <c r="D126" s="972"/>
      <c r="E126" s="972"/>
      <c r="F126" s="972"/>
      <c r="G126" s="972"/>
      <c r="H126" s="972"/>
      <c r="I126" s="973"/>
      <c r="J126" s="347"/>
      <c r="K126" s="348"/>
      <c r="L126" s="349"/>
      <c r="M126" s="347"/>
      <c r="N126" s="348"/>
      <c r="O126" s="349"/>
      <c r="P126" s="363"/>
      <c r="Q126" s="363"/>
      <c r="R126" s="363"/>
      <c r="S126" s="363"/>
      <c r="T126" s="363"/>
      <c r="U126" s="363"/>
      <c r="V126" s="363"/>
      <c r="W126" s="363"/>
      <c r="X126" s="363"/>
      <c r="Y126" s="363"/>
      <c r="Z126" s="363"/>
      <c r="AA126" s="1017"/>
      <c r="AB126" s="1017"/>
      <c r="AC126" s="1017"/>
      <c r="AD126" s="1017"/>
      <c r="AE126" s="1017"/>
      <c r="AF126" s="1017"/>
      <c r="AG126" s="1017"/>
      <c r="AH126" s="1017"/>
      <c r="AI126" s="1017"/>
      <c r="AJ126" s="1017"/>
    </row>
    <row r="127" spans="1:36" ht="3" customHeight="1">
      <c r="A127" s="1014" t="s">
        <v>566</v>
      </c>
      <c r="B127" s="991"/>
      <c r="C127" s="991"/>
      <c r="D127" s="991"/>
      <c r="E127" s="991"/>
      <c r="F127" s="991"/>
      <c r="G127" s="991"/>
      <c r="H127" s="991"/>
      <c r="I127" s="992"/>
      <c r="J127" s="350"/>
      <c r="K127" s="351"/>
      <c r="L127" s="352"/>
      <c r="M127" s="350"/>
      <c r="N127" s="351"/>
      <c r="O127" s="352"/>
      <c r="P127" s="993"/>
      <c r="Q127" s="993"/>
      <c r="R127" s="993"/>
      <c r="S127" s="993"/>
      <c r="T127" s="993"/>
      <c r="U127" s="993"/>
      <c r="V127" s="993"/>
      <c r="W127" s="993"/>
      <c r="X127" s="993"/>
      <c r="Y127" s="993"/>
      <c r="Z127" s="993"/>
      <c r="AA127" s="1017"/>
      <c r="AB127" s="1017"/>
      <c r="AC127" s="1017"/>
      <c r="AD127" s="1017"/>
      <c r="AE127" s="1017"/>
      <c r="AF127" s="1017"/>
      <c r="AG127" s="1017"/>
      <c r="AH127" s="1017"/>
      <c r="AI127" s="1017"/>
      <c r="AJ127" s="1017"/>
    </row>
    <row r="128" spans="1:36" ht="9.75" customHeight="1">
      <c r="A128" s="968"/>
      <c r="B128" s="969"/>
      <c r="C128" s="969"/>
      <c r="D128" s="969"/>
      <c r="E128" s="969"/>
      <c r="F128" s="969"/>
      <c r="G128" s="969"/>
      <c r="H128" s="969"/>
      <c r="I128" s="970"/>
      <c r="J128" s="984"/>
      <c r="K128" s="985"/>
      <c r="L128" s="986"/>
      <c r="M128" s="984"/>
      <c r="N128" s="985"/>
      <c r="O128" s="986"/>
      <c r="P128" s="994" t="s">
        <v>551</v>
      </c>
      <c r="Q128" s="995"/>
      <c r="R128" s="996"/>
      <c r="S128" s="996"/>
      <c r="T128" s="988" t="s">
        <v>97</v>
      </c>
      <c r="U128" s="996"/>
      <c r="V128" s="996"/>
      <c r="W128" s="988" t="s">
        <v>98</v>
      </c>
      <c r="X128" s="987"/>
      <c r="Y128" s="987"/>
      <c r="Z128" s="988" t="s">
        <v>58</v>
      </c>
      <c r="AA128" s="1017"/>
      <c r="AB128" s="1017"/>
      <c r="AC128" s="1017"/>
      <c r="AD128" s="1017"/>
      <c r="AE128" s="1017"/>
      <c r="AF128" s="1017"/>
      <c r="AG128" s="1017"/>
      <c r="AH128" s="1017"/>
      <c r="AI128" s="1017"/>
      <c r="AJ128" s="1017"/>
    </row>
    <row r="129" spans="1:36" ht="9.75" customHeight="1">
      <c r="A129" s="968"/>
      <c r="B129" s="969"/>
      <c r="C129" s="969"/>
      <c r="D129" s="969"/>
      <c r="E129" s="969"/>
      <c r="F129" s="969"/>
      <c r="G129" s="969"/>
      <c r="H129" s="969"/>
      <c r="I129" s="970"/>
      <c r="J129" s="984"/>
      <c r="K129" s="985"/>
      <c r="L129" s="986"/>
      <c r="M129" s="984"/>
      <c r="N129" s="985"/>
      <c r="O129" s="986"/>
      <c r="P129" s="995"/>
      <c r="Q129" s="995"/>
      <c r="R129" s="996"/>
      <c r="S129" s="996"/>
      <c r="T129" s="988"/>
      <c r="U129" s="996"/>
      <c r="V129" s="996"/>
      <c r="W129" s="988"/>
      <c r="X129" s="987"/>
      <c r="Y129" s="987"/>
      <c r="Z129" s="988"/>
      <c r="AA129" s="1017"/>
      <c r="AB129" s="1017"/>
      <c r="AC129" s="1017"/>
      <c r="AD129" s="1017"/>
      <c r="AE129" s="1017"/>
      <c r="AF129" s="1017"/>
      <c r="AG129" s="1017"/>
      <c r="AH129" s="1017"/>
      <c r="AI129" s="1017"/>
      <c r="AJ129" s="1017"/>
    </row>
    <row r="130" spans="1:36" ht="3" customHeight="1">
      <c r="A130" s="971"/>
      <c r="B130" s="972"/>
      <c r="C130" s="972"/>
      <c r="D130" s="972"/>
      <c r="E130" s="972"/>
      <c r="F130" s="972"/>
      <c r="G130" s="972"/>
      <c r="H130" s="972"/>
      <c r="I130" s="973"/>
      <c r="J130" s="347"/>
      <c r="K130" s="348"/>
      <c r="L130" s="349"/>
      <c r="M130" s="347"/>
      <c r="N130" s="348"/>
      <c r="O130" s="349"/>
      <c r="P130" s="363"/>
      <c r="Q130" s="363"/>
      <c r="R130" s="363"/>
      <c r="S130" s="363"/>
      <c r="T130" s="363"/>
      <c r="U130" s="363"/>
      <c r="V130" s="363"/>
      <c r="W130" s="363"/>
      <c r="X130" s="363"/>
      <c r="Y130" s="363"/>
      <c r="Z130" s="363"/>
      <c r="AA130" s="1017"/>
      <c r="AB130" s="1017"/>
      <c r="AC130" s="1017"/>
      <c r="AD130" s="1017"/>
      <c r="AE130" s="1017"/>
      <c r="AF130" s="1017"/>
      <c r="AG130" s="1017"/>
      <c r="AH130" s="1017"/>
      <c r="AI130" s="1017"/>
      <c r="AJ130" s="1017"/>
    </row>
    <row r="131" spans="1:36" ht="3" customHeight="1">
      <c r="A131" s="1014" t="s">
        <v>567</v>
      </c>
      <c r="B131" s="991"/>
      <c r="C131" s="991"/>
      <c r="D131" s="991"/>
      <c r="E131" s="991"/>
      <c r="F131" s="991"/>
      <c r="G131" s="991"/>
      <c r="H131" s="991"/>
      <c r="I131" s="992"/>
      <c r="J131" s="350"/>
      <c r="K131" s="351"/>
      <c r="L131" s="352"/>
      <c r="M131" s="350"/>
      <c r="N131" s="351"/>
      <c r="O131" s="352"/>
      <c r="P131" s="993"/>
      <c r="Q131" s="993"/>
      <c r="R131" s="993"/>
      <c r="S131" s="993"/>
      <c r="T131" s="993"/>
      <c r="U131" s="993"/>
      <c r="V131" s="993"/>
      <c r="W131" s="993"/>
      <c r="X131" s="993"/>
      <c r="Y131" s="993"/>
      <c r="Z131" s="993"/>
      <c r="AA131" s="1017"/>
      <c r="AB131" s="1017"/>
      <c r="AC131" s="1017"/>
      <c r="AD131" s="1017"/>
      <c r="AE131" s="1017"/>
      <c r="AF131" s="1017"/>
      <c r="AG131" s="1017"/>
      <c r="AH131" s="1017"/>
      <c r="AI131" s="1017"/>
      <c r="AJ131" s="1017"/>
    </row>
    <row r="132" spans="1:36" ht="9.75" customHeight="1">
      <c r="A132" s="968"/>
      <c r="B132" s="969"/>
      <c r="C132" s="969"/>
      <c r="D132" s="969"/>
      <c r="E132" s="969"/>
      <c r="F132" s="969"/>
      <c r="G132" s="969"/>
      <c r="H132" s="969"/>
      <c r="I132" s="970"/>
      <c r="J132" s="984"/>
      <c r="K132" s="985"/>
      <c r="L132" s="986"/>
      <c r="M132" s="984"/>
      <c r="N132" s="985"/>
      <c r="O132" s="986"/>
      <c r="P132" s="994" t="s">
        <v>551</v>
      </c>
      <c r="Q132" s="995"/>
      <c r="R132" s="996"/>
      <c r="S132" s="996"/>
      <c r="T132" s="988" t="s">
        <v>97</v>
      </c>
      <c r="U132" s="996"/>
      <c r="V132" s="996"/>
      <c r="W132" s="988" t="s">
        <v>98</v>
      </c>
      <c r="X132" s="987"/>
      <c r="Y132" s="987"/>
      <c r="Z132" s="988" t="s">
        <v>58</v>
      </c>
      <c r="AA132" s="1017"/>
      <c r="AB132" s="1017"/>
      <c r="AC132" s="1017"/>
      <c r="AD132" s="1017"/>
      <c r="AE132" s="1017"/>
      <c r="AF132" s="1017"/>
      <c r="AG132" s="1017"/>
      <c r="AH132" s="1017"/>
      <c r="AI132" s="1017"/>
      <c r="AJ132" s="1017"/>
    </row>
    <row r="133" spans="1:36" ht="9.75" customHeight="1">
      <c r="A133" s="968"/>
      <c r="B133" s="969"/>
      <c r="C133" s="969"/>
      <c r="D133" s="969"/>
      <c r="E133" s="969"/>
      <c r="F133" s="969"/>
      <c r="G133" s="969"/>
      <c r="H133" s="969"/>
      <c r="I133" s="970"/>
      <c r="J133" s="984"/>
      <c r="K133" s="985"/>
      <c r="L133" s="986"/>
      <c r="M133" s="984"/>
      <c r="N133" s="985"/>
      <c r="O133" s="986"/>
      <c r="P133" s="995"/>
      <c r="Q133" s="995"/>
      <c r="R133" s="996"/>
      <c r="S133" s="996"/>
      <c r="T133" s="988"/>
      <c r="U133" s="996"/>
      <c r="V133" s="996"/>
      <c r="W133" s="988"/>
      <c r="X133" s="987"/>
      <c r="Y133" s="987"/>
      <c r="Z133" s="988"/>
      <c r="AA133" s="1017"/>
      <c r="AB133" s="1017"/>
      <c r="AC133" s="1017"/>
      <c r="AD133" s="1017"/>
      <c r="AE133" s="1017"/>
      <c r="AF133" s="1017"/>
      <c r="AG133" s="1017"/>
      <c r="AH133" s="1017"/>
      <c r="AI133" s="1017"/>
      <c r="AJ133" s="1017"/>
    </row>
    <row r="134" spans="1:36" ht="3" customHeight="1">
      <c r="A134" s="971"/>
      <c r="B134" s="972"/>
      <c r="C134" s="972"/>
      <c r="D134" s="972"/>
      <c r="E134" s="972"/>
      <c r="F134" s="972"/>
      <c r="G134" s="972"/>
      <c r="H134" s="972"/>
      <c r="I134" s="973"/>
      <c r="J134" s="347"/>
      <c r="K134" s="348"/>
      <c r="L134" s="349"/>
      <c r="M134" s="347"/>
      <c r="N134" s="348"/>
      <c r="O134" s="349"/>
      <c r="P134" s="363"/>
      <c r="Q134" s="363"/>
      <c r="R134" s="363"/>
      <c r="S134" s="363"/>
      <c r="T134" s="363"/>
      <c r="U134" s="363"/>
      <c r="V134" s="363"/>
      <c r="W134" s="363"/>
      <c r="X134" s="363"/>
      <c r="Y134" s="363"/>
      <c r="Z134" s="363"/>
      <c r="AA134" s="1017"/>
      <c r="AB134" s="1017"/>
      <c r="AC134" s="1017"/>
      <c r="AD134" s="1017"/>
      <c r="AE134" s="1017"/>
      <c r="AF134" s="1017"/>
      <c r="AG134" s="1017"/>
      <c r="AH134" s="1017"/>
      <c r="AI134" s="1017"/>
      <c r="AJ134" s="1017"/>
    </row>
    <row r="135" spans="1:36" ht="3" customHeight="1">
      <c r="A135" s="1014" t="s">
        <v>568</v>
      </c>
      <c r="B135" s="991"/>
      <c r="C135" s="991"/>
      <c r="D135" s="991"/>
      <c r="E135" s="991"/>
      <c r="F135" s="991"/>
      <c r="G135" s="991"/>
      <c r="H135" s="991"/>
      <c r="I135" s="992"/>
      <c r="J135" s="350"/>
      <c r="K135" s="351"/>
      <c r="L135" s="352"/>
      <c r="M135" s="350"/>
      <c r="N135" s="351"/>
      <c r="O135" s="352"/>
      <c r="P135" s="993"/>
      <c r="Q135" s="993"/>
      <c r="R135" s="993"/>
      <c r="S135" s="993"/>
      <c r="T135" s="993"/>
      <c r="U135" s="993"/>
      <c r="V135" s="993"/>
      <c r="W135" s="993"/>
      <c r="X135" s="993"/>
      <c r="Y135" s="993"/>
      <c r="Z135" s="993"/>
      <c r="AA135" s="1017"/>
      <c r="AB135" s="1017"/>
      <c r="AC135" s="1017"/>
      <c r="AD135" s="1017"/>
      <c r="AE135" s="1017"/>
      <c r="AF135" s="1017"/>
      <c r="AG135" s="1017"/>
      <c r="AH135" s="1017"/>
      <c r="AI135" s="1017"/>
      <c r="AJ135" s="1017"/>
    </row>
    <row r="136" spans="1:36" ht="9.75" customHeight="1">
      <c r="A136" s="968"/>
      <c r="B136" s="969"/>
      <c r="C136" s="969"/>
      <c r="D136" s="969"/>
      <c r="E136" s="969"/>
      <c r="F136" s="969"/>
      <c r="G136" s="969"/>
      <c r="H136" s="969"/>
      <c r="I136" s="970"/>
      <c r="J136" s="984"/>
      <c r="K136" s="985"/>
      <c r="L136" s="986"/>
      <c r="M136" s="984"/>
      <c r="N136" s="985"/>
      <c r="O136" s="986"/>
      <c r="P136" s="994" t="s">
        <v>551</v>
      </c>
      <c r="Q136" s="995"/>
      <c r="R136" s="996"/>
      <c r="S136" s="996"/>
      <c r="T136" s="988" t="s">
        <v>97</v>
      </c>
      <c r="U136" s="996"/>
      <c r="V136" s="996"/>
      <c r="W136" s="988" t="s">
        <v>98</v>
      </c>
      <c r="X136" s="987"/>
      <c r="Y136" s="987"/>
      <c r="Z136" s="988" t="s">
        <v>58</v>
      </c>
      <c r="AA136" s="1017"/>
      <c r="AB136" s="1017"/>
      <c r="AC136" s="1017"/>
      <c r="AD136" s="1017"/>
      <c r="AE136" s="1017"/>
      <c r="AF136" s="1017"/>
      <c r="AG136" s="1017"/>
      <c r="AH136" s="1017"/>
      <c r="AI136" s="1017"/>
      <c r="AJ136" s="1017"/>
    </row>
    <row r="137" spans="1:36" ht="9.75" customHeight="1">
      <c r="A137" s="968"/>
      <c r="B137" s="969"/>
      <c r="C137" s="969"/>
      <c r="D137" s="969"/>
      <c r="E137" s="969"/>
      <c r="F137" s="969"/>
      <c r="G137" s="969"/>
      <c r="H137" s="969"/>
      <c r="I137" s="970"/>
      <c r="J137" s="984"/>
      <c r="K137" s="985"/>
      <c r="L137" s="986"/>
      <c r="M137" s="984"/>
      <c r="N137" s="985"/>
      <c r="O137" s="986"/>
      <c r="P137" s="995"/>
      <c r="Q137" s="995"/>
      <c r="R137" s="996"/>
      <c r="S137" s="996"/>
      <c r="T137" s="988"/>
      <c r="U137" s="996"/>
      <c r="V137" s="996"/>
      <c r="W137" s="988"/>
      <c r="X137" s="987"/>
      <c r="Y137" s="987"/>
      <c r="Z137" s="988"/>
      <c r="AA137" s="1017"/>
      <c r="AB137" s="1017"/>
      <c r="AC137" s="1017"/>
      <c r="AD137" s="1017"/>
      <c r="AE137" s="1017"/>
      <c r="AF137" s="1017"/>
      <c r="AG137" s="1017"/>
      <c r="AH137" s="1017"/>
      <c r="AI137" s="1017"/>
      <c r="AJ137" s="1017"/>
    </row>
    <row r="138" spans="1:36" ht="3" customHeight="1">
      <c r="A138" s="997"/>
      <c r="B138" s="998"/>
      <c r="C138" s="998"/>
      <c r="D138" s="998"/>
      <c r="E138" s="998"/>
      <c r="F138" s="998"/>
      <c r="G138" s="998"/>
      <c r="H138" s="998"/>
      <c r="I138" s="999"/>
      <c r="J138" s="353"/>
      <c r="K138" s="354"/>
      <c r="L138" s="355"/>
      <c r="M138" s="353"/>
      <c r="N138" s="354"/>
      <c r="O138" s="355"/>
      <c r="P138" s="364"/>
      <c r="Q138" s="364"/>
      <c r="R138" s="364"/>
      <c r="S138" s="364"/>
      <c r="T138" s="364"/>
      <c r="U138" s="364"/>
      <c r="V138" s="364"/>
      <c r="W138" s="364"/>
      <c r="X138" s="364"/>
      <c r="Y138" s="364"/>
      <c r="Z138" s="364"/>
      <c r="AA138" s="1017"/>
      <c r="AB138" s="1017"/>
      <c r="AC138" s="1017"/>
      <c r="AD138" s="1017"/>
      <c r="AE138" s="1017"/>
      <c r="AF138" s="1017"/>
      <c r="AG138" s="1017"/>
      <c r="AH138" s="1017"/>
      <c r="AI138" s="1017"/>
      <c r="AJ138" s="1017"/>
    </row>
  </sheetData>
  <mergeCells count="373">
    <mergeCell ref="Z136:Z137"/>
    <mergeCell ref="A135:I138"/>
    <mergeCell ref="P135:Z135"/>
    <mergeCell ref="J136:L137"/>
    <mergeCell ref="M136:O137"/>
    <mergeCell ref="P136:Q137"/>
    <mergeCell ref="R136:S137"/>
    <mergeCell ref="T136:T137"/>
    <mergeCell ref="U136:V137"/>
    <mergeCell ref="W136:W137"/>
    <mergeCell ref="X136:Y137"/>
    <mergeCell ref="U132:V133"/>
    <mergeCell ref="W132:W133"/>
    <mergeCell ref="X132:Y133"/>
    <mergeCell ref="Z132:Z133"/>
    <mergeCell ref="T128:T129"/>
    <mergeCell ref="U128:V129"/>
    <mergeCell ref="W128:W129"/>
    <mergeCell ref="X128:Y129"/>
    <mergeCell ref="Z128:Z129"/>
    <mergeCell ref="A123:I126"/>
    <mergeCell ref="P123:Z123"/>
    <mergeCell ref="J124:L125"/>
    <mergeCell ref="M124:O125"/>
    <mergeCell ref="P124:Q125"/>
    <mergeCell ref="R124:S125"/>
    <mergeCell ref="T124:T125"/>
    <mergeCell ref="A131:I134"/>
    <mergeCell ref="P131:Z131"/>
    <mergeCell ref="J132:L133"/>
    <mergeCell ref="M132:O133"/>
    <mergeCell ref="P132:Q133"/>
    <mergeCell ref="U124:V125"/>
    <mergeCell ref="W124:W125"/>
    <mergeCell ref="X124:Y125"/>
    <mergeCell ref="Z124:Z125"/>
    <mergeCell ref="A127:I130"/>
    <mergeCell ref="P127:Z127"/>
    <mergeCell ref="J128:L129"/>
    <mergeCell ref="M128:O129"/>
    <mergeCell ref="P128:Q129"/>
    <mergeCell ref="R128:S129"/>
    <mergeCell ref="R132:S133"/>
    <mergeCell ref="T132:T133"/>
    <mergeCell ref="A119:I122"/>
    <mergeCell ref="P119:Z119"/>
    <mergeCell ref="J120:L121"/>
    <mergeCell ref="M120:O121"/>
    <mergeCell ref="P120:Q121"/>
    <mergeCell ref="R120:S121"/>
    <mergeCell ref="T120:T121"/>
    <mergeCell ref="U120:V121"/>
    <mergeCell ref="W120:W121"/>
    <mergeCell ref="X120:Y121"/>
    <mergeCell ref="Z120:Z121"/>
    <mergeCell ref="Z104:Z105"/>
    <mergeCell ref="P106:Z106"/>
    <mergeCell ref="Z112:Z113"/>
    <mergeCell ref="A115:I118"/>
    <mergeCell ref="P115:Z115"/>
    <mergeCell ref="J116:L117"/>
    <mergeCell ref="M116:O117"/>
    <mergeCell ref="P116:Q117"/>
    <mergeCell ref="R116:S117"/>
    <mergeCell ref="T116:T117"/>
    <mergeCell ref="U116:V117"/>
    <mergeCell ref="W116:W117"/>
    <mergeCell ref="A111:I114"/>
    <mergeCell ref="P111:Z111"/>
    <mergeCell ref="J112:L113"/>
    <mergeCell ref="M112:O113"/>
    <mergeCell ref="P112:Q113"/>
    <mergeCell ref="R112:S113"/>
    <mergeCell ref="T112:T113"/>
    <mergeCell ref="U112:V113"/>
    <mergeCell ref="W112:W113"/>
    <mergeCell ref="X112:Y113"/>
    <mergeCell ref="X116:Y117"/>
    <mergeCell ref="Z116:Z117"/>
    <mergeCell ref="A107:I110"/>
    <mergeCell ref="P107:Z107"/>
    <mergeCell ref="J108:L109"/>
    <mergeCell ref="M108:O109"/>
    <mergeCell ref="P108:Q109"/>
    <mergeCell ref="R108:S109"/>
    <mergeCell ref="AA101:AJ102"/>
    <mergeCell ref="A103:I106"/>
    <mergeCell ref="P103:Z103"/>
    <mergeCell ref="AA103:AJ138"/>
    <mergeCell ref="J104:L105"/>
    <mergeCell ref="M104:O105"/>
    <mergeCell ref="P104:Q105"/>
    <mergeCell ref="R104:S105"/>
    <mergeCell ref="T104:T105"/>
    <mergeCell ref="U104:V105"/>
    <mergeCell ref="T108:T109"/>
    <mergeCell ref="U108:V109"/>
    <mergeCell ref="W108:W109"/>
    <mergeCell ref="X108:Y109"/>
    <mergeCell ref="Z108:Z109"/>
    <mergeCell ref="P110:Z110"/>
    <mergeCell ref="W104:W105"/>
    <mergeCell ref="X104:Y105"/>
    <mergeCell ref="Z96:Z97"/>
    <mergeCell ref="P98:Z98"/>
    <mergeCell ref="A101:I102"/>
    <mergeCell ref="J101:L102"/>
    <mergeCell ref="M101:O102"/>
    <mergeCell ref="P101:Z102"/>
    <mergeCell ref="B95:I98"/>
    <mergeCell ref="P95:Z95"/>
    <mergeCell ref="J96:L97"/>
    <mergeCell ref="M96:O97"/>
    <mergeCell ref="P96:Q97"/>
    <mergeCell ref="R96:S97"/>
    <mergeCell ref="T96:T97"/>
    <mergeCell ref="U96:V97"/>
    <mergeCell ref="W96:W97"/>
    <mergeCell ref="X96:Y97"/>
    <mergeCell ref="T92:T93"/>
    <mergeCell ref="U92:V93"/>
    <mergeCell ref="W92:W93"/>
    <mergeCell ref="X92:Y93"/>
    <mergeCell ref="Z92:Z93"/>
    <mergeCell ref="P94:Z94"/>
    <mergeCell ref="W88:W89"/>
    <mergeCell ref="X88:Y89"/>
    <mergeCell ref="Z88:Z89"/>
    <mergeCell ref="P90:Z90"/>
    <mergeCell ref="B91:I94"/>
    <mergeCell ref="P91:Z91"/>
    <mergeCell ref="J92:L93"/>
    <mergeCell ref="M92:O93"/>
    <mergeCell ref="P92:Q93"/>
    <mergeCell ref="R92:S93"/>
    <mergeCell ref="Z84:Z85"/>
    <mergeCell ref="P86:Z86"/>
    <mergeCell ref="B87:I90"/>
    <mergeCell ref="P87:Z87"/>
    <mergeCell ref="J88:L89"/>
    <mergeCell ref="M88:O89"/>
    <mergeCell ref="P88:Q89"/>
    <mergeCell ref="R88:S89"/>
    <mergeCell ref="T88:T89"/>
    <mergeCell ref="U88:V89"/>
    <mergeCell ref="B83:I86"/>
    <mergeCell ref="P83:Z83"/>
    <mergeCell ref="J84:L85"/>
    <mergeCell ref="M84:O85"/>
    <mergeCell ref="P84:Q85"/>
    <mergeCell ref="R84:S85"/>
    <mergeCell ref="T84:T85"/>
    <mergeCell ref="U84:V85"/>
    <mergeCell ref="P71:Z71"/>
    <mergeCell ref="J72:L73"/>
    <mergeCell ref="M72:O73"/>
    <mergeCell ref="P72:Q73"/>
    <mergeCell ref="R72:S73"/>
    <mergeCell ref="T72:T73"/>
    <mergeCell ref="U72:V73"/>
    <mergeCell ref="W84:W85"/>
    <mergeCell ref="X84:Y85"/>
    <mergeCell ref="T80:T81"/>
    <mergeCell ref="U80:V81"/>
    <mergeCell ref="W80:W81"/>
    <mergeCell ref="X80:Y81"/>
    <mergeCell ref="Z80:Z81"/>
    <mergeCell ref="P82:Z82"/>
    <mergeCell ref="W76:W77"/>
    <mergeCell ref="X76:Y77"/>
    <mergeCell ref="Z76:Z77"/>
    <mergeCell ref="P78:Z78"/>
    <mergeCell ref="X68:Y69"/>
    <mergeCell ref="Z68:Z69"/>
    <mergeCell ref="P70:Z70"/>
    <mergeCell ref="W64:W65"/>
    <mergeCell ref="X64:Y65"/>
    <mergeCell ref="Z64:Z65"/>
    <mergeCell ref="P66:Z66"/>
    <mergeCell ref="B79:I82"/>
    <mergeCell ref="P79:Z79"/>
    <mergeCell ref="J80:L81"/>
    <mergeCell ref="M80:O81"/>
    <mergeCell ref="P80:Q81"/>
    <mergeCell ref="R80:S81"/>
    <mergeCell ref="Z72:Z73"/>
    <mergeCell ref="P74:Z74"/>
    <mergeCell ref="B75:I78"/>
    <mergeCell ref="P75:Z75"/>
    <mergeCell ref="J76:L77"/>
    <mergeCell ref="M76:O77"/>
    <mergeCell ref="P76:Q77"/>
    <mergeCell ref="R76:S77"/>
    <mergeCell ref="T76:T77"/>
    <mergeCell ref="U76:V77"/>
    <mergeCell ref="B71:I74"/>
    <mergeCell ref="B67:I70"/>
    <mergeCell ref="P67:Z67"/>
    <mergeCell ref="J68:L69"/>
    <mergeCell ref="M68:O69"/>
    <mergeCell ref="P68:Q69"/>
    <mergeCell ref="R68:S69"/>
    <mergeCell ref="P62:Z62"/>
    <mergeCell ref="A63:A98"/>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A25:I26"/>
    <mergeCell ref="J25:L26"/>
    <mergeCell ref="M25:O26"/>
    <mergeCell ref="P25:Z26"/>
    <mergeCell ref="AA25:AJ26"/>
    <mergeCell ref="A27:A62"/>
    <mergeCell ref="B27:I30"/>
    <mergeCell ref="P27:Z27"/>
    <mergeCell ref="AA27:AJ98"/>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A20:F23"/>
    <mergeCell ref="G20:J20"/>
    <mergeCell ref="K20:O20"/>
    <mergeCell ref="G21:K22"/>
    <mergeCell ref="L21:P22"/>
    <mergeCell ref="Q21:AJ22"/>
    <mergeCell ref="S17:T17"/>
    <mergeCell ref="U17:V17"/>
    <mergeCell ref="W17:X17"/>
    <mergeCell ref="Y17:Z17"/>
    <mergeCell ref="AB17:AC17"/>
    <mergeCell ref="A18:F19"/>
    <mergeCell ref="J18:AJ18"/>
    <mergeCell ref="G19:AJ19"/>
    <mergeCell ref="P14:T14"/>
    <mergeCell ref="V14:AI14"/>
    <mergeCell ref="A15:AJ16"/>
    <mergeCell ref="A17:F17"/>
    <mergeCell ref="G17:H17"/>
    <mergeCell ref="I17:J17"/>
    <mergeCell ref="K17:L17"/>
    <mergeCell ref="M17:N17"/>
    <mergeCell ref="O17:P17"/>
    <mergeCell ref="Q17:R17"/>
    <mergeCell ref="P9:T10"/>
    <mergeCell ref="U9:U10"/>
    <mergeCell ref="V9:AJ10"/>
    <mergeCell ref="P11:T11"/>
    <mergeCell ref="V11:AJ12"/>
    <mergeCell ref="M13:O13"/>
    <mergeCell ref="P13:T13"/>
    <mergeCell ref="V13:AI13"/>
    <mergeCell ref="A2:AJ2"/>
    <mergeCell ref="A4:J8"/>
    <mergeCell ref="Y4:Z4"/>
    <mergeCell ref="AA4:AB4"/>
    <mergeCell ref="AD4:AE4"/>
    <mergeCell ref="AG4:AH4"/>
    <mergeCell ref="M7:O11"/>
    <mergeCell ref="P7:T8"/>
    <mergeCell ref="U7:U8"/>
    <mergeCell ref="V7:AJ8"/>
  </mergeCells>
  <phoneticPr fontId="2"/>
  <dataValidations count="6">
    <dataValidation type="list" errorStyle="warning" allowBlank="1" showInputMessage="1" showErrorMessage="1" sqref="M28:O29 M32:O33 M36:O37 M40:O41 M44:O45 M48:O49 M52:O53 M56:O57 M60:O61 M64:O65 M68:O69 M72:O73 M76:O77 M80:O81 M84:O85 M88:O89 M92:O93 M96:O97 M104:O105 M108:O109 M112:O113 M116:O117 M120:O121 M124:O125 M128:O129 M132:O133 M136:O137" xr:uid="{00000000-0002-0000-0100-000000000000}">
      <formula1>"新規,変更,終了,継続"</formula1>
    </dataValidation>
    <dataValidation imeMode="fullAlpha" allowBlank="1" showInputMessage="1" showErrorMessage="1" sqref="K20:O20" xr:uid="{00000000-0002-0000-0100-000001000000}"/>
    <dataValidation imeMode="halfKatakana" allowBlank="1" showInputMessage="1" showErrorMessage="1" sqref="J18" xr:uid="{00000000-0002-0000-0100-000002000000}"/>
    <dataValidation imeMode="off" allowBlank="1" showInputMessage="1" showErrorMessage="1" sqref="AD4:AE4 AA4:AB4 AG4:AH4" xr:uid="{00000000-0002-0000-0100-000003000000}"/>
    <dataValidation type="list" errorStyle="warning" allowBlank="1" showInputMessage="1" showErrorMessage="1" sqref="J32:L33 J36:L37 J40:L41 J44:L45 J48:L49 J52:L53 J56:L57 J60:L61 J64:L65 J68:L69 J72:L73 J76:L77 J80:L81 J84:L85 J88:L89 J92:L93 J96:L97 J104:L105 J108:L109 J136:L137 J28:L29 J132:L133 J128:L129 J124:L125 J120:L121 J116:L117 J112:L113" xr:uid="{00000000-0002-0000-0100-000004000000}">
      <formula1>"○"</formula1>
    </dataValidation>
    <dataValidation type="list" imeMode="off" allowBlank="1" showInputMessage="1" showErrorMessage="1" sqref="AL73" xr:uid="{00000000-0002-0000-0100-000005000000}">
      <formula1>"30"</formula1>
    </dataValidation>
  </dataValidations>
  <printOptions horizontalCentered="1"/>
  <pageMargins left="0.59055118110236227" right="0.39370078740157483" top="0.59055118110236227" bottom="0.39370078740157483" header="0.31496062992125984" footer="0.27559055118110237"/>
  <pageSetup paperSize="9" scale="92" orientation="portrait" r:id="rId1"/>
  <headerFooter alignWithMargins="0"/>
  <rowBreaks count="1" manualBreakCount="1">
    <brk id="100" min="1" max="35"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6"/>
  <sheetViews>
    <sheetView view="pageBreakPreview" zoomScaleNormal="100" zoomScaleSheetLayoutView="100" workbookViewId="0"/>
  </sheetViews>
  <sheetFormatPr defaultRowHeight="13.5"/>
  <cols>
    <col min="1" max="1" width="15.375" style="37" customWidth="1"/>
    <col min="2" max="2" width="52.625" style="37" customWidth="1"/>
    <col min="3" max="3" width="16.625" style="37" customWidth="1"/>
    <col min="4" max="256" width="9" style="38"/>
    <col min="257" max="257" width="15.375" style="38" customWidth="1"/>
    <col min="258" max="258" width="52.625" style="38" customWidth="1"/>
    <col min="259" max="259" width="16.625" style="38" customWidth="1"/>
    <col min="260" max="512" width="9" style="38"/>
    <col min="513" max="513" width="15.375" style="38" customWidth="1"/>
    <col min="514" max="514" width="52.625" style="38" customWidth="1"/>
    <col min="515" max="515" width="16.625" style="38" customWidth="1"/>
    <col min="516" max="768" width="9" style="38"/>
    <col min="769" max="769" width="15.375" style="38" customWidth="1"/>
    <col min="770" max="770" width="52.625" style="38" customWidth="1"/>
    <col min="771" max="771" width="16.625" style="38" customWidth="1"/>
    <col min="772" max="1024" width="9" style="38"/>
    <col min="1025" max="1025" width="15.375" style="38" customWidth="1"/>
    <col min="1026" max="1026" width="52.625" style="38" customWidth="1"/>
    <col min="1027" max="1027" width="16.625" style="38" customWidth="1"/>
    <col min="1028" max="1280" width="9" style="38"/>
    <col min="1281" max="1281" width="15.375" style="38" customWidth="1"/>
    <col min="1282" max="1282" width="52.625" style="38" customWidth="1"/>
    <col min="1283" max="1283" width="16.625" style="38" customWidth="1"/>
    <col min="1284" max="1536" width="9" style="38"/>
    <col min="1537" max="1537" width="15.375" style="38" customWidth="1"/>
    <col min="1538" max="1538" width="52.625" style="38" customWidth="1"/>
    <col min="1539" max="1539" width="16.625" style="38" customWidth="1"/>
    <col min="1540" max="1792" width="9" style="38"/>
    <col min="1793" max="1793" width="15.375" style="38" customWidth="1"/>
    <col min="1794" max="1794" width="52.625" style="38" customWidth="1"/>
    <col min="1795" max="1795" width="16.625" style="38" customWidth="1"/>
    <col min="1796" max="2048" width="9" style="38"/>
    <col min="2049" max="2049" width="15.375" style="38" customWidth="1"/>
    <col min="2050" max="2050" width="52.625" style="38" customWidth="1"/>
    <col min="2051" max="2051" width="16.625" style="38" customWidth="1"/>
    <col min="2052" max="2304" width="9" style="38"/>
    <col min="2305" max="2305" width="15.375" style="38" customWidth="1"/>
    <col min="2306" max="2306" width="52.625" style="38" customWidth="1"/>
    <col min="2307" max="2307" width="16.625" style="38" customWidth="1"/>
    <col min="2308" max="2560" width="9" style="38"/>
    <col min="2561" max="2561" width="15.375" style="38" customWidth="1"/>
    <col min="2562" max="2562" width="52.625" style="38" customWidth="1"/>
    <col min="2563" max="2563" width="16.625" style="38" customWidth="1"/>
    <col min="2564" max="2816" width="9" style="38"/>
    <col min="2817" max="2817" width="15.375" style="38" customWidth="1"/>
    <col min="2818" max="2818" width="52.625" style="38" customWidth="1"/>
    <col min="2819" max="2819" width="16.625" style="38" customWidth="1"/>
    <col min="2820" max="3072" width="9" style="38"/>
    <col min="3073" max="3073" width="15.375" style="38" customWidth="1"/>
    <col min="3074" max="3074" width="52.625" style="38" customWidth="1"/>
    <col min="3075" max="3075" width="16.625" style="38" customWidth="1"/>
    <col min="3076" max="3328" width="9" style="38"/>
    <col min="3329" max="3329" width="15.375" style="38" customWidth="1"/>
    <col min="3330" max="3330" width="52.625" style="38" customWidth="1"/>
    <col min="3331" max="3331" width="16.625" style="38" customWidth="1"/>
    <col min="3332" max="3584" width="9" style="38"/>
    <col min="3585" max="3585" width="15.375" style="38" customWidth="1"/>
    <col min="3586" max="3586" width="52.625" style="38" customWidth="1"/>
    <col min="3587" max="3587" width="16.625" style="38" customWidth="1"/>
    <col min="3588" max="3840" width="9" style="38"/>
    <col min="3841" max="3841" width="15.375" style="38" customWidth="1"/>
    <col min="3842" max="3842" width="52.625" style="38" customWidth="1"/>
    <col min="3843" max="3843" width="16.625" style="38" customWidth="1"/>
    <col min="3844" max="4096" width="9" style="38"/>
    <col min="4097" max="4097" width="15.375" style="38" customWidth="1"/>
    <col min="4098" max="4098" width="52.625" style="38" customWidth="1"/>
    <col min="4099" max="4099" width="16.625" style="38" customWidth="1"/>
    <col min="4100" max="4352" width="9" style="38"/>
    <col min="4353" max="4353" width="15.375" style="38" customWidth="1"/>
    <col min="4354" max="4354" width="52.625" style="38" customWidth="1"/>
    <col min="4355" max="4355" width="16.625" style="38" customWidth="1"/>
    <col min="4356" max="4608" width="9" style="38"/>
    <col min="4609" max="4609" width="15.375" style="38" customWidth="1"/>
    <col min="4610" max="4610" width="52.625" style="38" customWidth="1"/>
    <col min="4611" max="4611" width="16.625" style="38" customWidth="1"/>
    <col min="4612" max="4864" width="9" style="38"/>
    <col min="4865" max="4865" width="15.375" style="38" customWidth="1"/>
    <col min="4866" max="4866" width="52.625" style="38" customWidth="1"/>
    <col min="4867" max="4867" width="16.625" style="38" customWidth="1"/>
    <col min="4868" max="5120" width="9" style="38"/>
    <col min="5121" max="5121" width="15.375" style="38" customWidth="1"/>
    <col min="5122" max="5122" width="52.625" style="38" customWidth="1"/>
    <col min="5123" max="5123" width="16.625" style="38" customWidth="1"/>
    <col min="5124" max="5376" width="9" style="38"/>
    <col min="5377" max="5377" width="15.375" style="38" customWidth="1"/>
    <col min="5378" max="5378" width="52.625" style="38" customWidth="1"/>
    <col min="5379" max="5379" width="16.625" style="38" customWidth="1"/>
    <col min="5380" max="5632" width="9" style="38"/>
    <col min="5633" max="5633" width="15.375" style="38" customWidth="1"/>
    <col min="5634" max="5634" width="52.625" style="38" customWidth="1"/>
    <col min="5635" max="5635" width="16.625" style="38" customWidth="1"/>
    <col min="5636" max="5888" width="9" style="38"/>
    <col min="5889" max="5889" width="15.375" style="38" customWidth="1"/>
    <col min="5890" max="5890" width="52.625" style="38" customWidth="1"/>
    <col min="5891" max="5891" width="16.625" style="38" customWidth="1"/>
    <col min="5892" max="6144" width="9" style="38"/>
    <col min="6145" max="6145" width="15.375" style="38" customWidth="1"/>
    <col min="6146" max="6146" width="52.625" style="38" customWidth="1"/>
    <col min="6147" max="6147" width="16.625" style="38" customWidth="1"/>
    <col min="6148" max="6400" width="9" style="38"/>
    <col min="6401" max="6401" width="15.375" style="38" customWidth="1"/>
    <col min="6402" max="6402" width="52.625" style="38" customWidth="1"/>
    <col min="6403" max="6403" width="16.625" style="38" customWidth="1"/>
    <col min="6404" max="6656" width="9" style="38"/>
    <col min="6657" max="6657" width="15.375" style="38" customWidth="1"/>
    <col min="6658" max="6658" width="52.625" style="38" customWidth="1"/>
    <col min="6659" max="6659" width="16.625" style="38" customWidth="1"/>
    <col min="6660" max="6912" width="9" style="38"/>
    <col min="6913" max="6913" width="15.375" style="38" customWidth="1"/>
    <col min="6914" max="6914" width="52.625" style="38" customWidth="1"/>
    <col min="6915" max="6915" width="16.625" style="38" customWidth="1"/>
    <col min="6916" max="7168" width="9" style="38"/>
    <col min="7169" max="7169" width="15.375" style="38" customWidth="1"/>
    <col min="7170" max="7170" width="52.625" style="38" customWidth="1"/>
    <col min="7171" max="7171" width="16.625" style="38" customWidth="1"/>
    <col min="7172" max="7424" width="9" style="38"/>
    <col min="7425" max="7425" width="15.375" style="38" customWidth="1"/>
    <col min="7426" max="7426" width="52.625" style="38" customWidth="1"/>
    <col min="7427" max="7427" width="16.625" style="38" customWidth="1"/>
    <col min="7428" max="7680" width="9" style="38"/>
    <col min="7681" max="7681" width="15.375" style="38" customWidth="1"/>
    <col min="7682" max="7682" width="52.625" style="38" customWidth="1"/>
    <col min="7683" max="7683" width="16.625" style="38" customWidth="1"/>
    <col min="7684" max="7936" width="9" style="38"/>
    <col min="7937" max="7937" width="15.375" style="38" customWidth="1"/>
    <col min="7938" max="7938" width="52.625" style="38" customWidth="1"/>
    <col min="7939" max="7939" width="16.625" style="38" customWidth="1"/>
    <col min="7940" max="8192" width="9" style="38"/>
    <col min="8193" max="8193" width="15.375" style="38" customWidth="1"/>
    <col min="8194" max="8194" width="52.625" style="38" customWidth="1"/>
    <col min="8195" max="8195" width="16.625" style="38" customWidth="1"/>
    <col min="8196" max="8448" width="9" style="38"/>
    <col min="8449" max="8449" width="15.375" style="38" customWidth="1"/>
    <col min="8450" max="8450" width="52.625" style="38" customWidth="1"/>
    <col min="8451" max="8451" width="16.625" style="38" customWidth="1"/>
    <col min="8452" max="8704" width="9" style="38"/>
    <col min="8705" max="8705" width="15.375" style="38" customWidth="1"/>
    <col min="8706" max="8706" width="52.625" style="38" customWidth="1"/>
    <col min="8707" max="8707" width="16.625" style="38" customWidth="1"/>
    <col min="8708" max="8960" width="9" style="38"/>
    <col min="8961" max="8961" width="15.375" style="38" customWidth="1"/>
    <col min="8962" max="8962" width="52.625" style="38" customWidth="1"/>
    <col min="8963" max="8963" width="16.625" style="38" customWidth="1"/>
    <col min="8964" max="9216" width="9" style="38"/>
    <col min="9217" max="9217" width="15.375" style="38" customWidth="1"/>
    <col min="9218" max="9218" width="52.625" style="38" customWidth="1"/>
    <col min="9219" max="9219" width="16.625" style="38" customWidth="1"/>
    <col min="9220" max="9472" width="9" style="38"/>
    <col min="9473" max="9473" width="15.375" style="38" customWidth="1"/>
    <col min="9474" max="9474" width="52.625" style="38" customWidth="1"/>
    <col min="9475" max="9475" width="16.625" style="38" customWidth="1"/>
    <col min="9476" max="9728" width="9" style="38"/>
    <col min="9729" max="9729" width="15.375" style="38" customWidth="1"/>
    <col min="9730" max="9730" width="52.625" style="38" customWidth="1"/>
    <col min="9731" max="9731" width="16.625" style="38" customWidth="1"/>
    <col min="9732" max="9984" width="9" style="38"/>
    <col min="9985" max="9985" width="15.375" style="38" customWidth="1"/>
    <col min="9986" max="9986" width="52.625" style="38" customWidth="1"/>
    <col min="9987" max="9987" width="16.625" style="38" customWidth="1"/>
    <col min="9988" max="10240" width="9" style="38"/>
    <col min="10241" max="10241" width="15.375" style="38" customWidth="1"/>
    <col min="10242" max="10242" width="52.625" style="38" customWidth="1"/>
    <col min="10243" max="10243" width="16.625" style="38" customWidth="1"/>
    <col min="10244" max="10496" width="9" style="38"/>
    <col min="10497" max="10497" width="15.375" style="38" customWidth="1"/>
    <col min="10498" max="10498" width="52.625" style="38" customWidth="1"/>
    <col min="10499" max="10499" width="16.625" style="38" customWidth="1"/>
    <col min="10500" max="10752" width="9" style="38"/>
    <col min="10753" max="10753" width="15.375" style="38" customWidth="1"/>
    <col min="10754" max="10754" width="52.625" style="38" customWidth="1"/>
    <col min="10755" max="10755" width="16.625" style="38" customWidth="1"/>
    <col min="10756" max="11008" width="9" style="38"/>
    <col min="11009" max="11009" width="15.375" style="38" customWidth="1"/>
    <col min="11010" max="11010" width="52.625" style="38" customWidth="1"/>
    <col min="11011" max="11011" width="16.625" style="38" customWidth="1"/>
    <col min="11012" max="11264" width="9" style="38"/>
    <col min="11265" max="11265" width="15.375" style="38" customWidth="1"/>
    <col min="11266" max="11266" width="52.625" style="38" customWidth="1"/>
    <col min="11267" max="11267" width="16.625" style="38" customWidth="1"/>
    <col min="11268" max="11520" width="9" style="38"/>
    <col min="11521" max="11521" width="15.375" style="38" customWidth="1"/>
    <col min="11522" max="11522" width="52.625" style="38" customWidth="1"/>
    <col min="11523" max="11523" width="16.625" style="38" customWidth="1"/>
    <col min="11524" max="11776" width="9" style="38"/>
    <col min="11777" max="11777" width="15.375" style="38" customWidth="1"/>
    <col min="11778" max="11778" width="52.625" style="38" customWidth="1"/>
    <col min="11779" max="11779" width="16.625" style="38" customWidth="1"/>
    <col min="11780" max="12032" width="9" style="38"/>
    <col min="12033" max="12033" width="15.375" style="38" customWidth="1"/>
    <col min="12034" max="12034" width="52.625" style="38" customWidth="1"/>
    <col min="12035" max="12035" width="16.625" style="38" customWidth="1"/>
    <col min="12036" max="12288" width="9" style="38"/>
    <col min="12289" max="12289" width="15.375" style="38" customWidth="1"/>
    <col min="12290" max="12290" width="52.625" style="38" customWidth="1"/>
    <col min="12291" max="12291" width="16.625" style="38" customWidth="1"/>
    <col min="12292" max="12544" width="9" style="38"/>
    <col min="12545" max="12545" width="15.375" style="38" customWidth="1"/>
    <col min="12546" max="12546" width="52.625" style="38" customWidth="1"/>
    <col min="12547" max="12547" width="16.625" style="38" customWidth="1"/>
    <col min="12548" max="12800" width="9" style="38"/>
    <col min="12801" max="12801" width="15.375" style="38" customWidth="1"/>
    <col min="12802" max="12802" width="52.625" style="38" customWidth="1"/>
    <col min="12803" max="12803" width="16.625" style="38" customWidth="1"/>
    <col min="12804" max="13056" width="9" style="38"/>
    <col min="13057" max="13057" width="15.375" style="38" customWidth="1"/>
    <col min="13058" max="13058" width="52.625" style="38" customWidth="1"/>
    <col min="13059" max="13059" width="16.625" style="38" customWidth="1"/>
    <col min="13060" max="13312" width="9" style="38"/>
    <col min="13313" max="13313" width="15.375" style="38" customWidth="1"/>
    <col min="13314" max="13314" width="52.625" style="38" customWidth="1"/>
    <col min="13315" max="13315" width="16.625" style="38" customWidth="1"/>
    <col min="13316" max="13568" width="9" style="38"/>
    <col min="13569" max="13569" width="15.375" style="38" customWidth="1"/>
    <col min="13570" max="13570" width="52.625" style="38" customWidth="1"/>
    <col min="13571" max="13571" width="16.625" style="38" customWidth="1"/>
    <col min="13572" max="13824" width="9" style="38"/>
    <col min="13825" max="13825" width="15.375" style="38" customWidth="1"/>
    <col min="13826" max="13826" width="52.625" style="38" customWidth="1"/>
    <col min="13827" max="13827" width="16.625" style="38" customWidth="1"/>
    <col min="13828" max="14080" width="9" style="38"/>
    <col min="14081" max="14081" width="15.375" style="38" customWidth="1"/>
    <col min="14082" max="14082" width="52.625" style="38" customWidth="1"/>
    <col min="14083" max="14083" width="16.625" style="38" customWidth="1"/>
    <col min="14084" max="14336" width="9" style="38"/>
    <col min="14337" max="14337" width="15.375" style="38" customWidth="1"/>
    <col min="14338" max="14338" width="52.625" style="38" customWidth="1"/>
    <col min="14339" max="14339" width="16.625" style="38" customWidth="1"/>
    <col min="14340" max="14592" width="9" style="38"/>
    <col min="14593" max="14593" width="15.375" style="38" customWidth="1"/>
    <col min="14594" max="14594" width="52.625" style="38" customWidth="1"/>
    <col min="14595" max="14595" width="16.625" style="38" customWidth="1"/>
    <col min="14596" max="14848" width="9" style="38"/>
    <col min="14849" max="14849" width="15.375" style="38" customWidth="1"/>
    <col min="14850" max="14850" width="52.625" style="38" customWidth="1"/>
    <col min="14851" max="14851" width="16.625" style="38" customWidth="1"/>
    <col min="14852" max="15104" width="9" style="38"/>
    <col min="15105" max="15105" width="15.375" style="38" customWidth="1"/>
    <col min="15106" max="15106" width="52.625" style="38" customWidth="1"/>
    <col min="15107" max="15107" width="16.625" style="38" customWidth="1"/>
    <col min="15108" max="15360" width="9" style="38"/>
    <col min="15361" max="15361" width="15.375" style="38" customWidth="1"/>
    <col min="15362" max="15362" width="52.625" style="38" customWidth="1"/>
    <col min="15363" max="15363" width="16.625" style="38" customWidth="1"/>
    <col min="15364" max="15616" width="9" style="38"/>
    <col min="15617" max="15617" width="15.375" style="38" customWidth="1"/>
    <col min="15618" max="15618" width="52.625" style="38" customWidth="1"/>
    <col min="15619" max="15619" width="16.625" style="38" customWidth="1"/>
    <col min="15620" max="15872" width="9" style="38"/>
    <col min="15873" max="15873" width="15.375" style="38" customWidth="1"/>
    <col min="15874" max="15874" width="52.625" style="38" customWidth="1"/>
    <col min="15875" max="15875" width="16.625" style="38" customWidth="1"/>
    <col min="15876" max="16128" width="9" style="38"/>
    <col min="16129" max="16129" width="15.375" style="38" customWidth="1"/>
    <col min="16130" max="16130" width="52.625" style="38" customWidth="1"/>
    <col min="16131" max="16131" width="16.625" style="38" customWidth="1"/>
    <col min="16132" max="16384" width="9" style="38"/>
  </cols>
  <sheetData>
    <row r="1" spans="1:3" ht="15.75" customHeight="1">
      <c r="A1" s="373" t="s">
        <v>597</v>
      </c>
    </row>
    <row r="2" spans="1:3" ht="19.5" customHeight="1">
      <c r="C2" s="374" t="s">
        <v>598</v>
      </c>
    </row>
    <row r="3" spans="1:3" ht="11.25" customHeight="1">
      <c r="A3" s="39"/>
      <c r="B3" s="39"/>
      <c r="C3" s="39"/>
    </row>
    <row r="4" spans="1:3" ht="29.25" customHeight="1">
      <c r="A4" s="1658" t="s">
        <v>129</v>
      </c>
      <c r="B4" s="1658"/>
      <c r="C4" s="1658"/>
    </row>
    <row r="6" spans="1:3" ht="30" customHeight="1">
      <c r="A6" s="40" t="s">
        <v>130</v>
      </c>
      <c r="B6" s="1659"/>
      <c r="C6" s="1659"/>
    </row>
    <row r="7" spans="1:3" ht="30" customHeight="1">
      <c r="A7" s="40" t="s">
        <v>99</v>
      </c>
      <c r="B7" s="1659"/>
      <c r="C7" s="1659"/>
    </row>
    <row r="8" spans="1:3" ht="30" customHeight="1">
      <c r="A8" s="40" t="s">
        <v>100</v>
      </c>
      <c r="B8" s="1660" t="s">
        <v>131</v>
      </c>
      <c r="C8" s="1660"/>
    </row>
    <row r="9" spans="1:3">
      <c r="A9" s="41"/>
      <c r="B9" s="41"/>
      <c r="C9" s="41"/>
    </row>
    <row r="10" spans="1:3" s="43" customFormat="1" ht="28.5" customHeight="1">
      <c r="A10" s="1661" t="s">
        <v>132</v>
      </c>
      <c r="B10" s="1662"/>
      <c r="C10" s="42" t="s">
        <v>133</v>
      </c>
    </row>
    <row r="11" spans="1:3" ht="90" customHeight="1">
      <c r="A11" s="1663" t="s">
        <v>134</v>
      </c>
      <c r="B11" s="1664"/>
      <c r="C11" s="42" t="s">
        <v>135</v>
      </c>
    </row>
    <row r="12" spans="1:3" ht="90" customHeight="1">
      <c r="A12" s="1663" t="s">
        <v>136</v>
      </c>
      <c r="B12" s="1664"/>
      <c r="C12" s="42" t="s">
        <v>135</v>
      </c>
    </row>
    <row r="13" spans="1:3" ht="90" customHeight="1">
      <c r="A13" s="1663" t="s">
        <v>137</v>
      </c>
      <c r="B13" s="1664"/>
      <c r="C13" s="42" t="s">
        <v>138</v>
      </c>
    </row>
    <row r="14" spans="1:3" ht="90" customHeight="1">
      <c r="A14" s="1663" t="s">
        <v>139</v>
      </c>
      <c r="B14" s="1664"/>
      <c r="C14" s="42" t="s">
        <v>138</v>
      </c>
    </row>
    <row r="15" spans="1:3" ht="21" customHeight="1">
      <c r="A15" s="1665" t="s">
        <v>140</v>
      </c>
      <c r="B15" s="1665"/>
      <c r="C15" s="1665"/>
    </row>
    <row r="16" spans="1:3">
      <c r="A16" s="1657" t="s">
        <v>141</v>
      </c>
      <c r="B16" s="1657"/>
      <c r="C16" s="1657"/>
    </row>
  </sheetData>
  <mergeCells count="11">
    <mergeCell ref="A16:C16"/>
    <mergeCell ref="A4:C4"/>
    <mergeCell ref="B6:C6"/>
    <mergeCell ref="B7:C7"/>
    <mergeCell ref="B8:C8"/>
    <mergeCell ref="A10:B10"/>
    <mergeCell ref="A11:B11"/>
    <mergeCell ref="A12:B12"/>
    <mergeCell ref="A13:B13"/>
    <mergeCell ref="A14:B14"/>
    <mergeCell ref="A15:C15"/>
  </mergeCells>
  <phoneticPr fontId="2"/>
  <pageMargins left="0.75" right="0.75" top="1" bottom="1" header="0.51200000000000001" footer="0.51200000000000001"/>
  <pageSetup paperSize="9" scale="9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I25"/>
  <sheetViews>
    <sheetView view="pageBreakPreview" zoomScale="85" zoomScaleNormal="100" zoomScaleSheetLayoutView="85" workbookViewId="0"/>
  </sheetViews>
  <sheetFormatPr defaultRowHeight="13.5"/>
  <cols>
    <col min="1" max="1" width="3.75" style="45" customWidth="1"/>
    <col min="2" max="2" width="20.375" style="45" customWidth="1"/>
    <col min="3" max="3" width="3.875" style="45" bestFit="1" customWidth="1"/>
    <col min="4" max="7" width="16.375" style="45" customWidth="1"/>
    <col min="8" max="8" width="3.75" style="45" customWidth="1"/>
    <col min="9" max="9" width="2.5" style="45" customWidth="1"/>
    <col min="10" max="256" width="9" style="45"/>
    <col min="257" max="257" width="3.75" style="45" customWidth="1"/>
    <col min="258" max="258" width="20.375" style="45" customWidth="1"/>
    <col min="259" max="259" width="3.875" style="45" bestFit="1" customWidth="1"/>
    <col min="260" max="263" width="16.375" style="45" customWidth="1"/>
    <col min="264" max="264" width="3.75" style="45" customWidth="1"/>
    <col min="265" max="265" width="2.5" style="45" customWidth="1"/>
    <col min="266" max="512" width="9" style="45"/>
    <col min="513" max="513" width="3.75" style="45" customWidth="1"/>
    <col min="514" max="514" width="20.375" style="45" customWidth="1"/>
    <col min="515" max="515" width="3.875" style="45" bestFit="1" customWidth="1"/>
    <col min="516" max="519" width="16.375" style="45" customWidth="1"/>
    <col min="520" max="520" width="3.75" style="45" customWidth="1"/>
    <col min="521" max="521" width="2.5" style="45" customWidth="1"/>
    <col min="522" max="768" width="9" style="45"/>
    <col min="769" max="769" width="3.75" style="45" customWidth="1"/>
    <col min="770" max="770" width="20.375" style="45" customWidth="1"/>
    <col min="771" max="771" width="3.875" style="45" bestFit="1" customWidth="1"/>
    <col min="772" max="775" width="16.375" style="45" customWidth="1"/>
    <col min="776" max="776" width="3.75" style="45" customWidth="1"/>
    <col min="777" max="777" width="2.5" style="45" customWidth="1"/>
    <col min="778" max="1024" width="9" style="45"/>
    <col min="1025" max="1025" width="3.75" style="45" customWidth="1"/>
    <col min="1026" max="1026" width="20.375" style="45" customWidth="1"/>
    <col min="1027" max="1027" width="3.875" style="45" bestFit="1" customWidth="1"/>
    <col min="1028" max="1031" width="16.375" style="45" customWidth="1"/>
    <col min="1032" max="1032" width="3.75" style="45" customWidth="1"/>
    <col min="1033" max="1033" width="2.5" style="45" customWidth="1"/>
    <col min="1034" max="1280" width="9" style="45"/>
    <col min="1281" max="1281" width="3.75" style="45" customWidth="1"/>
    <col min="1282" max="1282" width="20.375" style="45" customWidth="1"/>
    <col min="1283" max="1283" width="3.875" style="45" bestFit="1" customWidth="1"/>
    <col min="1284" max="1287" width="16.375" style="45" customWidth="1"/>
    <col min="1288" max="1288" width="3.75" style="45" customWidth="1"/>
    <col min="1289" max="1289" width="2.5" style="45" customWidth="1"/>
    <col min="1290" max="1536" width="9" style="45"/>
    <col min="1537" max="1537" width="3.75" style="45" customWidth="1"/>
    <col min="1538" max="1538" width="20.375" style="45" customWidth="1"/>
    <col min="1539" max="1539" width="3.875" style="45" bestFit="1" customWidth="1"/>
    <col min="1540" max="1543" width="16.375" style="45" customWidth="1"/>
    <col min="1544" max="1544" width="3.75" style="45" customWidth="1"/>
    <col min="1545" max="1545" width="2.5" style="45" customWidth="1"/>
    <col min="1546" max="1792" width="9" style="45"/>
    <col min="1793" max="1793" width="3.75" style="45" customWidth="1"/>
    <col min="1794" max="1794" width="20.375" style="45" customWidth="1"/>
    <col min="1795" max="1795" width="3.875" style="45" bestFit="1" customWidth="1"/>
    <col min="1796" max="1799" width="16.375" style="45" customWidth="1"/>
    <col min="1800" max="1800" width="3.75" style="45" customWidth="1"/>
    <col min="1801" max="1801" width="2.5" style="45" customWidth="1"/>
    <col min="1802" max="2048" width="9" style="45"/>
    <col min="2049" max="2049" width="3.75" style="45" customWidth="1"/>
    <col min="2050" max="2050" width="20.375" style="45" customWidth="1"/>
    <col min="2051" max="2051" width="3.875" style="45" bestFit="1" customWidth="1"/>
    <col min="2052" max="2055" width="16.375" style="45" customWidth="1"/>
    <col min="2056" max="2056" width="3.75" style="45" customWidth="1"/>
    <col min="2057" max="2057" width="2.5" style="45" customWidth="1"/>
    <col min="2058" max="2304" width="9" style="45"/>
    <col min="2305" max="2305" width="3.75" style="45" customWidth="1"/>
    <col min="2306" max="2306" width="20.375" style="45" customWidth="1"/>
    <col min="2307" max="2307" width="3.875" style="45" bestFit="1" customWidth="1"/>
    <col min="2308" max="2311" width="16.375" style="45" customWidth="1"/>
    <col min="2312" max="2312" width="3.75" style="45" customWidth="1"/>
    <col min="2313" max="2313" width="2.5" style="45" customWidth="1"/>
    <col min="2314" max="2560" width="9" style="45"/>
    <col min="2561" max="2561" width="3.75" style="45" customWidth="1"/>
    <col min="2562" max="2562" width="20.375" style="45" customWidth="1"/>
    <col min="2563" max="2563" width="3.875" style="45" bestFit="1" customWidth="1"/>
    <col min="2564" max="2567" width="16.375" style="45" customWidth="1"/>
    <col min="2568" max="2568" width="3.75" style="45" customWidth="1"/>
    <col min="2569" max="2569" width="2.5" style="45" customWidth="1"/>
    <col min="2570" max="2816" width="9" style="45"/>
    <col min="2817" max="2817" width="3.75" style="45" customWidth="1"/>
    <col min="2818" max="2818" width="20.375" style="45" customWidth="1"/>
    <col min="2819" max="2819" width="3.875" style="45" bestFit="1" customWidth="1"/>
    <col min="2820" max="2823" width="16.375" style="45" customWidth="1"/>
    <col min="2824" max="2824" width="3.75" style="45" customWidth="1"/>
    <col min="2825" max="2825" width="2.5" style="45" customWidth="1"/>
    <col min="2826" max="3072" width="9" style="45"/>
    <col min="3073" max="3073" width="3.75" style="45" customWidth="1"/>
    <col min="3074" max="3074" width="20.375" style="45" customWidth="1"/>
    <col min="3075" max="3075" width="3.875" style="45" bestFit="1" customWidth="1"/>
    <col min="3076" max="3079" width="16.375" style="45" customWidth="1"/>
    <col min="3080" max="3080" width="3.75" style="45" customWidth="1"/>
    <col min="3081" max="3081" width="2.5" style="45" customWidth="1"/>
    <col min="3082" max="3328" width="9" style="45"/>
    <col min="3329" max="3329" width="3.75" style="45" customWidth="1"/>
    <col min="3330" max="3330" width="20.375" style="45" customWidth="1"/>
    <col min="3331" max="3331" width="3.875" style="45" bestFit="1" customWidth="1"/>
    <col min="3332" max="3335" width="16.375" style="45" customWidth="1"/>
    <col min="3336" max="3336" width="3.75" style="45" customWidth="1"/>
    <col min="3337" max="3337" width="2.5" style="45" customWidth="1"/>
    <col min="3338" max="3584" width="9" style="45"/>
    <col min="3585" max="3585" width="3.75" style="45" customWidth="1"/>
    <col min="3586" max="3586" width="20.375" style="45" customWidth="1"/>
    <col min="3587" max="3587" width="3.875" style="45" bestFit="1" customWidth="1"/>
    <col min="3588" max="3591" width="16.375" style="45" customWidth="1"/>
    <col min="3592" max="3592" width="3.75" style="45" customWidth="1"/>
    <col min="3593" max="3593" width="2.5" style="45" customWidth="1"/>
    <col min="3594" max="3840" width="9" style="45"/>
    <col min="3841" max="3841" width="3.75" style="45" customWidth="1"/>
    <col min="3842" max="3842" width="20.375" style="45" customWidth="1"/>
    <col min="3843" max="3843" width="3.875" style="45" bestFit="1" customWidth="1"/>
    <col min="3844" max="3847" width="16.375" style="45" customWidth="1"/>
    <col min="3848" max="3848" width="3.75" style="45" customWidth="1"/>
    <col min="3849" max="3849" width="2.5" style="45" customWidth="1"/>
    <col min="3850" max="4096" width="9" style="45"/>
    <col min="4097" max="4097" width="3.75" style="45" customWidth="1"/>
    <col min="4098" max="4098" width="20.375" style="45" customWidth="1"/>
    <col min="4099" max="4099" width="3.875" style="45" bestFit="1" customWidth="1"/>
    <col min="4100" max="4103" width="16.375" style="45" customWidth="1"/>
    <col min="4104" max="4104" width="3.75" style="45" customWidth="1"/>
    <col min="4105" max="4105" width="2.5" style="45" customWidth="1"/>
    <col min="4106" max="4352" width="9" style="45"/>
    <col min="4353" max="4353" width="3.75" style="45" customWidth="1"/>
    <col min="4354" max="4354" width="20.375" style="45" customWidth="1"/>
    <col min="4355" max="4355" width="3.875" style="45" bestFit="1" customWidth="1"/>
    <col min="4356" max="4359" width="16.375" style="45" customWidth="1"/>
    <col min="4360" max="4360" width="3.75" style="45" customWidth="1"/>
    <col min="4361" max="4361" width="2.5" style="45" customWidth="1"/>
    <col min="4362" max="4608" width="9" style="45"/>
    <col min="4609" max="4609" width="3.75" style="45" customWidth="1"/>
    <col min="4610" max="4610" width="20.375" style="45" customWidth="1"/>
    <col min="4611" max="4611" width="3.875" style="45" bestFit="1" customWidth="1"/>
    <col min="4612" max="4615" width="16.375" style="45" customWidth="1"/>
    <col min="4616" max="4616" width="3.75" style="45" customWidth="1"/>
    <col min="4617" max="4617" width="2.5" style="45" customWidth="1"/>
    <col min="4618" max="4864" width="9" style="45"/>
    <col min="4865" max="4865" width="3.75" style="45" customWidth="1"/>
    <col min="4866" max="4866" width="20.375" style="45" customWidth="1"/>
    <col min="4867" max="4867" width="3.875" style="45" bestFit="1" customWidth="1"/>
    <col min="4868" max="4871" width="16.375" style="45" customWidth="1"/>
    <col min="4872" max="4872" width="3.75" style="45" customWidth="1"/>
    <col min="4873" max="4873" width="2.5" style="45" customWidth="1"/>
    <col min="4874" max="5120" width="9" style="45"/>
    <col min="5121" max="5121" width="3.75" style="45" customWidth="1"/>
    <col min="5122" max="5122" width="20.375" style="45" customWidth="1"/>
    <col min="5123" max="5123" width="3.875" style="45" bestFit="1" customWidth="1"/>
    <col min="5124" max="5127" width="16.375" style="45" customWidth="1"/>
    <col min="5128" max="5128" width="3.75" style="45" customWidth="1"/>
    <col min="5129" max="5129" width="2.5" style="45" customWidth="1"/>
    <col min="5130" max="5376" width="9" style="45"/>
    <col min="5377" max="5377" width="3.75" style="45" customWidth="1"/>
    <col min="5378" max="5378" width="20.375" style="45" customWidth="1"/>
    <col min="5379" max="5379" width="3.875" style="45" bestFit="1" customWidth="1"/>
    <col min="5380" max="5383" width="16.375" style="45" customWidth="1"/>
    <col min="5384" max="5384" width="3.75" style="45" customWidth="1"/>
    <col min="5385" max="5385" width="2.5" style="45" customWidth="1"/>
    <col min="5386" max="5632" width="9" style="45"/>
    <col min="5633" max="5633" width="3.75" style="45" customWidth="1"/>
    <col min="5634" max="5634" width="20.375" style="45" customWidth="1"/>
    <col min="5635" max="5635" width="3.875" style="45" bestFit="1" customWidth="1"/>
    <col min="5636" max="5639" width="16.375" style="45" customWidth="1"/>
    <col min="5640" max="5640" width="3.75" style="45" customWidth="1"/>
    <col min="5641" max="5641" width="2.5" style="45" customWidth="1"/>
    <col min="5642" max="5888" width="9" style="45"/>
    <col min="5889" max="5889" width="3.75" style="45" customWidth="1"/>
    <col min="5890" max="5890" width="20.375" style="45" customWidth="1"/>
    <col min="5891" max="5891" width="3.875" style="45" bestFit="1" customWidth="1"/>
    <col min="5892" max="5895" width="16.375" style="45" customWidth="1"/>
    <col min="5896" max="5896" width="3.75" style="45" customWidth="1"/>
    <col min="5897" max="5897" width="2.5" style="45" customWidth="1"/>
    <col min="5898" max="6144" width="9" style="45"/>
    <col min="6145" max="6145" width="3.75" style="45" customWidth="1"/>
    <col min="6146" max="6146" width="20.375" style="45" customWidth="1"/>
    <col min="6147" max="6147" width="3.875" style="45" bestFit="1" customWidth="1"/>
    <col min="6148" max="6151" width="16.375" style="45" customWidth="1"/>
    <col min="6152" max="6152" width="3.75" style="45" customWidth="1"/>
    <col min="6153" max="6153" width="2.5" style="45" customWidth="1"/>
    <col min="6154" max="6400" width="9" style="45"/>
    <col min="6401" max="6401" width="3.75" style="45" customWidth="1"/>
    <col min="6402" max="6402" width="20.375" style="45" customWidth="1"/>
    <col min="6403" max="6403" width="3.875" style="45" bestFit="1" customWidth="1"/>
    <col min="6404" max="6407" width="16.375" style="45" customWidth="1"/>
    <col min="6408" max="6408" width="3.75" style="45" customWidth="1"/>
    <col min="6409" max="6409" width="2.5" style="45" customWidth="1"/>
    <col min="6410" max="6656" width="9" style="45"/>
    <col min="6657" max="6657" width="3.75" style="45" customWidth="1"/>
    <col min="6658" max="6658" width="20.375" style="45" customWidth="1"/>
    <col min="6659" max="6659" width="3.875" style="45" bestFit="1" customWidth="1"/>
    <col min="6660" max="6663" width="16.375" style="45" customWidth="1"/>
    <col min="6664" max="6664" width="3.75" style="45" customWidth="1"/>
    <col min="6665" max="6665" width="2.5" style="45" customWidth="1"/>
    <col min="6666" max="6912" width="9" style="45"/>
    <col min="6913" max="6913" width="3.75" style="45" customWidth="1"/>
    <col min="6914" max="6914" width="20.375" style="45" customWidth="1"/>
    <col min="6915" max="6915" width="3.875" style="45" bestFit="1" customWidth="1"/>
    <col min="6916" max="6919" width="16.375" style="45" customWidth="1"/>
    <col min="6920" max="6920" width="3.75" style="45" customWidth="1"/>
    <col min="6921" max="6921" width="2.5" style="45" customWidth="1"/>
    <col min="6922" max="7168" width="9" style="45"/>
    <col min="7169" max="7169" width="3.75" style="45" customWidth="1"/>
    <col min="7170" max="7170" width="20.375" style="45" customWidth="1"/>
    <col min="7171" max="7171" width="3.875" style="45" bestFit="1" customWidth="1"/>
    <col min="7172" max="7175" width="16.375" style="45" customWidth="1"/>
    <col min="7176" max="7176" width="3.75" style="45" customWidth="1"/>
    <col min="7177" max="7177" width="2.5" style="45" customWidth="1"/>
    <col min="7178" max="7424" width="9" style="45"/>
    <col min="7425" max="7425" width="3.75" style="45" customWidth="1"/>
    <col min="7426" max="7426" width="20.375" style="45" customWidth="1"/>
    <col min="7427" max="7427" width="3.875" style="45" bestFit="1" customWidth="1"/>
    <col min="7428" max="7431" width="16.375" style="45" customWidth="1"/>
    <col min="7432" max="7432" width="3.75" style="45" customWidth="1"/>
    <col min="7433" max="7433" width="2.5" style="45" customWidth="1"/>
    <col min="7434" max="7680" width="9" style="45"/>
    <col min="7681" max="7681" width="3.75" style="45" customWidth="1"/>
    <col min="7682" max="7682" width="20.375" style="45" customWidth="1"/>
    <col min="7683" max="7683" width="3.875" style="45" bestFit="1" customWidth="1"/>
    <col min="7684" max="7687" width="16.375" style="45" customWidth="1"/>
    <col min="7688" max="7688" width="3.75" style="45" customWidth="1"/>
    <col min="7689" max="7689" width="2.5" style="45" customWidth="1"/>
    <col min="7690" max="7936" width="9" style="45"/>
    <col min="7937" max="7937" width="3.75" style="45" customWidth="1"/>
    <col min="7938" max="7938" width="20.375" style="45" customWidth="1"/>
    <col min="7939" max="7939" width="3.875" style="45" bestFit="1" customWidth="1"/>
    <col min="7940" max="7943" width="16.375" style="45" customWidth="1"/>
    <col min="7944" max="7944" width="3.75" style="45" customWidth="1"/>
    <col min="7945" max="7945" width="2.5" style="45" customWidth="1"/>
    <col min="7946" max="8192" width="9" style="45"/>
    <col min="8193" max="8193" width="3.75" style="45" customWidth="1"/>
    <col min="8194" max="8194" width="20.375" style="45" customWidth="1"/>
    <col min="8195" max="8195" width="3.875" style="45" bestFit="1" customWidth="1"/>
    <col min="8196" max="8199" width="16.375" style="45" customWidth="1"/>
    <col min="8200" max="8200" width="3.75" style="45" customWidth="1"/>
    <col min="8201" max="8201" width="2.5" style="45" customWidth="1"/>
    <col min="8202" max="8448" width="9" style="45"/>
    <col min="8449" max="8449" width="3.75" style="45" customWidth="1"/>
    <col min="8450" max="8450" width="20.375" style="45" customWidth="1"/>
    <col min="8451" max="8451" width="3.875" style="45" bestFit="1" customWidth="1"/>
    <col min="8452" max="8455" width="16.375" style="45" customWidth="1"/>
    <col min="8456" max="8456" width="3.75" style="45" customWidth="1"/>
    <col min="8457" max="8457" width="2.5" style="45" customWidth="1"/>
    <col min="8458" max="8704" width="9" style="45"/>
    <col min="8705" max="8705" width="3.75" style="45" customWidth="1"/>
    <col min="8706" max="8706" width="20.375" style="45" customWidth="1"/>
    <col min="8707" max="8707" width="3.875" style="45" bestFit="1" customWidth="1"/>
    <col min="8708" max="8711" width="16.375" style="45" customWidth="1"/>
    <col min="8712" max="8712" width="3.75" style="45" customWidth="1"/>
    <col min="8713" max="8713" width="2.5" style="45" customWidth="1"/>
    <col min="8714" max="8960" width="9" style="45"/>
    <col min="8961" max="8961" width="3.75" style="45" customWidth="1"/>
    <col min="8962" max="8962" width="20.375" style="45" customWidth="1"/>
    <col min="8963" max="8963" width="3.875" style="45" bestFit="1" customWidth="1"/>
    <col min="8964" max="8967" width="16.375" style="45" customWidth="1"/>
    <col min="8968" max="8968" width="3.75" style="45" customWidth="1"/>
    <col min="8969" max="8969" width="2.5" style="45" customWidth="1"/>
    <col min="8970" max="9216" width="9" style="45"/>
    <col min="9217" max="9217" width="3.75" style="45" customWidth="1"/>
    <col min="9218" max="9218" width="20.375" style="45" customWidth="1"/>
    <col min="9219" max="9219" width="3.875" style="45" bestFit="1" customWidth="1"/>
    <col min="9220" max="9223" width="16.375" style="45" customWidth="1"/>
    <col min="9224" max="9224" width="3.75" style="45" customWidth="1"/>
    <col min="9225" max="9225" width="2.5" style="45" customWidth="1"/>
    <col min="9226" max="9472" width="9" style="45"/>
    <col min="9473" max="9473" width="3.75" style="45" customWidth="1"/>
    <col min="9474" max="9474" width="20.375" style="45" customWidth="1"/>
    <col min="9475" max="9475" width="3.875" style="45" bestFit="1" customWidth="1"/>
    <col min="9476" max="9479" width="16.375" style="45" customWidth="1"/>
    <col min="9480" max="9480" width="3.75" style="45" customWidth="1"/>
    <col min="9481" max="9481" width="2.5" style="45" customWidth="1"/>
    <col min="9482" max="9728" width="9" style="45"/>
    <col min="9729" max="9729" width="3.75" style="45" customWidth="1"/>
    <col min="9730" max="9730" width="20.375" style="45" customWidth="1"/>
    <col min="9731" max="9731" width="3.875" style="45" bestFit="1" customWidth="1"/>
    <col min="9732" max="9735" width="16.375" style="45" customWidth="1"/>
    <col min="9736" max="9736" width="3.75" style="45" customWidth="1"/>
    <col min="9737" max="9737" width="2.5" style="45" customWidth="1"/>
    <col min="9738" max="9984" width="9" style="45"/>
    <col min="9985" max="9985" width="3.75" style="45" customWidth="1"/>
    <col min="9986" max="9986" width="20.375" style="45" customWidth="1"/>
    <col min="9987" max="9987" width="3.875" style="45" bestFit="1" customWidth="1"/>
    <col min="9988" max="9991" width="16.375" style="45" customWidth="1"/>
    <col min="9992" max="9992" width="3.75" style="45" customWidth="1"/>
    <col min="9993" max="9993" width="2.5" style="45" customWidth="1"/>
    <col min="9994" max="10240" width="9" style="45"/>
    <col min="10241" max="10241" width="3.75" style="45" customWidth="1"/>
    <col min="10242" max="10242" width="20.375" style="45" customWidth="1"/>
    <col min="10243" max="10243" width="3.875" style="45" bestFit="1" customWidth="1"/>
    <col min="10244" max="10247" width="16.375" style="45" customWidth="1"/>
    <col min="10248" max="10248" width="3.75" style="45" customWidth="1"/>
    <col min="10249" max="10249" width="2.5" style="45" customWidth="1"/>
    <col min="10250" max="10496" width="9" style="45"/>
    <col min="10497" max="10497" width="3.75" style="45" customWidth="1"/>
    <col min="10498" max="10498" width="20.375" style="45" customWidth="1"/>
    <col min="10499" max="10499" width="3.875" style="45" bestFit="1" customWidth="1"/>
    <col min="10500" max="10503" width="16.375" style="45" customWidth="1"/>
    <col min="10504" max="10504" width="3.75" style="45" customWidth="1"/>
    <col min="10505" max="10505" width="2.5" style="45" customWidth="1"/>
    <col min="10506" max="10752" width="9" style="45"/>
    <col min="10753" max="10753" width="3.75" style="45" customWidth="1"/>
    <col min="10754" max="10754" width="20.375" style="45" customWidth="1"/>
    <col min="10755" max="10755" width="3.875" style="45" bestFit="1" customWidth="1"/>
    <col min="10756" max="10759" width="16.375" style="45" customWidth="1"/>
    <col min="10760" max="10760" width="3.75" style="45" customWidth="1"/>
    <col min="10761" max="10761" width="2.5" style="45" customWidth="1"/>
    <col min="10762" max="11008" width="9" style="45"/>
    <col min="11009" max="11009" width="3.75" style="45" customWidth="1"/>
    <col min="11010" max="11010" width="20.375" style="45" customWidth="1"/>
    <col min="11011" max="11011" width="3.875" style="45" bestFit="1" customWidth="1"/>
    <col min="11012" max="11015" width="16.375" style="45" customWidth="1"/>
    <col min="11016" max="11016" width="3.75" style="45" customWidth="1"/>
    <col min="11017" max="11017" width="2.5" style="45" customWidth="1"/>
    <col min="11018" max="11264" width="9" style="45"/>
    <col min="11265" max="11265" width="3.75" style="45" customWidth="1"/>
    <col min="11266" max="11266" width="20.375" style="45" customWidth="1"/>
    <col min="11267" max="11267" width="3.875" style="45" bestFit="1" customWidth="1"/>
    <col min="11268" max="11271" width="16.375" style="45" customWidth="1"/>
    <col min="11272" max="11272" width="3.75" style="45" customWidth="1"/>
    <col min="11273" max="11273" width="2.5" style="45" customWidth="1"/>
    <col min="11274" max="11520" width="9" style="45"/>
    <col min="11521" max="11521" width="3.75" style="45" customWidth="1"/>
    <col min="11522" max="11522" width="20.375" style="45" customWidth="1"/>
    <col min="11523" max="11523" width="3.875" style="45" bestFit="1" customWidth="1"/>
    <col min="11524" max="11527" width="16.375" style="45" customWidth="1"/>
    <col min="11528" max="11528" width="3.75" style="45" customWidth="1"/>
    <col min="11529" max="11529" width="2.5" style="45" customWidth="1"/>
    <col min="11530" max="11776" width="9" style="45"/>
    <col min="11777" max="11777" width="3.75" style="45" customWidth="1"/>
    <col min="11778" max="11778" width="20.375" style="45" customWidth="1"/>
    <col min="11779" max="11779" width="3.875" style="45" bestFit="1" customWidth="1"/>
    <col min="11780" max="11783" width="16.375" style="45" customWidth="1"/>
    <col min="11784" max="11784" width="3.75" style="45" customWidth="1"/>
    <col min="11785" max="11785" width="2.5" style="45" customWidth="1"/>
    <col min="11786" max="12032" width="9" style="45"/>
    <col min="12033" max="12033" width="3.75" style="45" customWidth="1"/>
    <col min="12034" max="12034" width="20.375" style="45" customWidth="1"/>
    <col min="12035" max="12035" width="3.875" style="45" bestFit="1" customWidth="1"/>
    <col min="12036" max="12039" width="16.375" style="45" customWidth="1"/>
    <col min="12040" max="12040" width="3.75" style="45" customWidth="1"/>
    <col min="12041" max="12041" width="2.5" style="45" customWidth="1"/>
    <col min="12042" max="12288" width="9" style="45"/>
    <col min="12289" max="12289" width="3.75" style="45" customWidth="1"/>
    <col min="12290" max="12290" width="20.375" style="45" customWidth="1"/>
    <col min="12291" max="12291" width="3.875" style="45" bestFit="1" customWidth="1"/>
    <col min="12292" max="12295" width="16.375" style="45" customWidth="1"/>
    <col min="12296" max="12296" width="3.75" style="45" customWidth="1"/>
    <col min="12297" max="12297" width="2.5" style="45" customWidth="1"/>
    <col min="12298" max="12544" width="9" style="45"/>
    <col min="12545" max="12545" width="3.75" style="45" customWidth="1"/>
    <col min="12546" max="12546" width="20.375" style="45" customWidth="1"/>
    <col min="12547" max="12547" width="3.875" style="45" bestFit="1" customWidth="1"/>
    <col min="12548" max="12551" width="16.375" style="45" customWidth="1"/>
    <col min="12552" max="12552" width="3.75" style="45" customWidth="1"/>
    <col min="12553" max="12553" width="2.5" style="45" customWidth="1"/>
    <col min="12554" max="12800" width="9" style="45"/>
    <col min="12801" max="12801" width="3.75" style="45" customWidth="1"/>
    <col min="12802" max="12802" width="20.375" style="45" customWidth="1"/>
    <col min="12803" max="12803" width="3.875" style="45" bestFit="1" customWidth="1"/>
    <col min="12804" max="12807" width="16.375" style="45" customWidth="1"/>
    <col min="12808" max="12808" width="3.75" style="45" customWidth="1"/>
    <col min="12809" max="12809" width="2.5" style="45" customWidth="1"/>
    <col min="12810" max="13056" width="9" style="45"/>
    <col min="13057" max="13057" width="3.75" style="45" customWidth="1"/>
    <col min="13058" max="13058" width="20.375" style="45" customWidth="1"/>
    <col min="13059" max="13059" width="3.875" style="45" bestFit="1" customWidth="1"/>
    <col min="13060" max="13063" width="16.375" style="45" customWidth="1"/>
    <col min="13064" max="13064" width="3.75" style="45" customWidth="1"/>
    <col min="13065" max="13065" width="2.5" style="45" customWidth="1"/>
    <col min="13066" max="13312" width="9" style="45"/>
    <col min="13313" max="13313" width="3.75" style="45" customWidth="1"/>
    <col min="13314" max="13314" width="20.375" style="45" customWidth="1"/>
    <col min="13315" max="13315" width="3.875" style="45" bestFit="1" customWidth="1"/>
    <col min="13316" max="13319" width="16.375" style="45" customWidth="1"/>
    <col min="13320" max="13320" width="3.75" style="45" customWidth="1"/>
    <col min="13321" max="13321" width="2.5" style="45" customWidth="1"/>
    <col min="13322" max="13568" width="9" style="45"/>
    <col min="13569" max="13569" width="3.75" style="45" customWidth="1"/>
    <col min="13570" max="13570" width="20.375" style="45" customWidth="1"/>
    <col min="13571" max="13571" width="3.875" style="45" bestFit="1" customWidth="1"/>
    <col min="13572" max="13575" width="16.375" style="45" customWidth="1"/>
    <col min="13576" max="13576" width="3.75" style="45" customWidth="1"/>
    <col min="13577" max="13577" width="2.5" style="45" customWidth="1"/>
    <col min="13578" max="13824" width="9" style="45"/>
    <col min="13825" max="13825" width="3.75" style="45" customWidth="1"/>
    <col min="13826" max="13826" width="20.375" style="45" customWidth="1"/>
    <col min="13827" max="13827" width="3.875" style="45" bestFit="1" customWidth="1"/>
    <col min="13828" max="13831" width="16.375" style="45" customWidth="1"/>
    <col min="13832" max="13832" width="3.75" style="45" customWidth="1"/>
    <col min="13833" max="13833" width="2.5" style="45" customWidth="1"/>
    <col min="13834" max="14080" width="9" style="45"/>
    <col min="14081" max="14081" width="3.75" style="45" customWidth="1"/>
    <col min="14082" max="14082" width="20.375" style="45" customWidth="1"/>
    <col min="14083" max="14083" width="3.875" style="45" bestFit="1" customWidth="1"/>
    <col min="14084" max="14087" width="16.375" style="45" customWidth="1"/>
    <col min="14088" max="14088" width="3.75" style="45" customWidth="1"/>
    <col min="14089" max="14089" width="2.5" style="45" customWidth="1"/>
    <col min="14090" max="14336" width="9" style="45"/>
    <col min="14337" max="14337" width="3.75" style="45" customWidth="1"/>
    <col min="14338" max="14338" width="20.375" style="45" customWidth="1"/>
    <col min="14339" max="14339" width="3.875" style="45" bestFit="1" customWidth="1"/>
    <col min="14340" max="14343" width="16.375" style="45" customWidth="1"/>
    <col min="14344" max="14344" width="3.75" style="45" customWidth="1"/>
    <col min="14345" max="14345" width="2.5" style="45" customWidth="1"/>
    <col min="14346" max="14592" width="9" style="45"/>
    <col min="14593" max="14593" width="3.75" style="45" customWidth="1"/>
    <col min="14594" max="14594" width="20.375" style="45" customWidth="1"/>
    <col min="14595" max="14595" width="3.875" style="45" bestFit="1" customWidth="1"/>
    <col min="14596" max="14599" width="16.375" style="45" customWidth="1"/>
    <col min="14600" max="14600" width="3.75" style="45" customWidth="1"/>
    <col min="14601" max="14601" width="2.5" style="45" customWidth="1"/>
    <col min="14602" max="14848" width="9" style="45"/>
    <col min="14849" max="14849" width="3.75" style="45" customWidth="1"/>
    <col min="14850" max="14850" width="20.375" style="45" customWidth="1"/>
    <col min="14851" max="14851" width="3.875" style="45" bestFit="1" customWidth="1"/>
    <col min="14852" max="14855" width="16.375" style="45" customWidth="1"/>
    <col min="14856" max="14856" width="3.75" style="45" customWidth="1"/>
    <col min="14857" max="14857" width="2.5" style="45" customWidth="1"/>
    <col min="14858" max="15104" width="9" style="45"/>
    <col min="15105" max="15105" width="3.75" style="45" customWidth="1"/>
    <col min="15106" max="15106" width="20.375" style="45" customWidth="1"/>
    <col min="15107" max="15107" width="3.875" style="45" bestFit="1" customWidth="1"/>
    <col min="15108" max="15111" width="16.375" style="45" customWidth="1"/>
    <col min="15112" max="15112" width="3.75" style="45" customWidth="1"/>
    <col min="15113" max="15113" width="2.5" style="45" customWidth="1"/>
    <col min="15114" max="15360" width="9" style="45"/>
    <col min="15361" max="15361" width="3.75" style="45" customWidth="1"/>
    <col min="15362" max="15362" width="20.375" style="45" customWidth="1"/>
    <col min="15363" max="15363" width="3.875" style="45" bestFit="1" customWidth="1"/>
    <col min="15364" max="15367" width="16.375" style="45" customWidth="1"/>
    <col min="15368" max="15368" width="3.75" style="45" customWidth="1"/>
    <col min="15369" max="15369" width="2.5" style="45" customWidth="1"/>
    <col min="15370" max="15616" width="9" style="45"/>
    <col min="15617" max="15617" width="3.75" style="45" customWidth="1"/>
    <col min="15618" max="15618" width="20.375" style="45" customWidth="1"/>
    <col min="15619" max="15619" width="3.875" style="45" bestFit="1" customWidth="1"/>
    <col min="15620" max="15623" width="16.375" style="45" customWidth="1"/>
    <col min="15624" max="15624" width="3.75" style="45" customWidth="1"/>
    <col min="15625" max="15625" width="2.5" style="45" customWidth="1"/>
    <col min="15626" max="15872" width="9" style="45"/>
    <col min="15873" max="15873" width="3.75" style="45" customWidth="1"/>
    <col min="15874" max="15874" width="20.375" style="45" customWidth="1"/>
    <col min="15875" max="15875" width="3.875" style="45" bestFit="1" customWidth="1"/>
    <col min="15876" max="15879" width="16.375" style="45" customWidth="1"/>
    <col min="15880" max="15880" width="3.75" style="45" customWidth="1"/>
    <col min="15881" max="15881" width="2.5" style="45" customWidth="1"/>
    <col min="15882" max="16128" width="9" style="45"/>
    <col min="16129" max="16129" width="3.75" style="45" customWidth="1"/>
    <col min="16130" max="16130" width="20.375" style="45" customWidth="1"/>
    <col min="16131" max="16131" width="3.875" style="45" bestFit="1" customWidth="1"/>
    <col min="16132" max="16135" width="16.375" style="45" customWidth="1"/>
    <col min="16136" max="16136" width="3.75" style="45" customWidth="1"/>
    <col min="16137" max="16137" width="2.5" style="45" customWidth="1"/>
    <col min="16138" max="16384" width="9" style="45"/>
  </cols>
  <sheetData>
    <row r="1" spans="1:9" ht="17.25">
      <c r="A1" s="375" t="s">
        <v>599</v>
      </c>
    </row>
    <row r="2" spans="1:9" ht="17.25">
      <c r="A2" s="44"/>
      <c r="G2" s="376" t="s">
        <v>485</v>
      </c>
    </row>
    <row r="3" spans="1:9" ht="17.25">
      <c r="A3" s="46"/>
      <c r="B3" s="1692" t="s">
        <v>490</v>
      </c>
      <c r="C3" s="1692"/>
      <c r="D3" s="1692"/>
      <c r="E3" s="1692"/>
      <c r="F3" s="1692"/>
      <c r="G3" s="1692"/>
      <c r="H3" s="1692"/>
    </row>
    <row r="4" spans="1:9" ht="17.25">
      <c r="A4" s="182"/>
      <c r="B4" s="182"/>
      <c r="C4" s="182"/>
      <c r="D4" s="182"/>
      <c r="E4" s="182"/>
      <c r="F4" s="182"/>
      <c r="G4" s="182"/>
    </row>
    <row r="5" spans="1:9" ht="30" customHeight="1">
      <c r="A5" s="182"/>
      <c r="B5" s="47" t="s">
        <v>99</v>
      </c>
      <c r="C5" s="1693"/>
      <c r="D5" s="1694"/>
      <c r="E5" s="1694"/>
      <c r="F5" s="1694"/>
      <c r="G5" s="1694"/>
      <c r="H5" s="1695"/>
    </row>
    <row r="6" spans="1:9" ht="30" customHeight="1">
      <c r="A6" s="182"/>
      <c r="B6" s="47" t="s">
        <v>102</v>
      </c>
      <c r="C6" s="1693"/>
      <c r="D6" s="1694"/>
      <c r="E6" s="1694"/>
      <c r="F6" s="1694"/>
      <c r="G6" s="1694"/>
      <c r="H6" s="1695"/>
    </row>
    <row r="7" spans="1:9" ht="30" customHeight="1">
      <c r="A7" s="182"/>
      <c r="B7" s="47" t="s">
        <v>142</v>
      </c>
      <c r="C7" s="1693"/>
      <c r="D7" s="1694"/>
      <c r="E7" s="1694"/>
      <c r="F7" s="1694"/>
      <c r="G7" s="1694"/>
      <c r="H7" s="1695"/>
    </row>
    <row r="8" spans="1:9" ht="30" customHeight="1">
      <c r="B8" s="48" t="s">
        <v>100</v>
      </c>
      <c r="C8" s="1681" t="s">
        <v>143</v>
      </c>
      <c r="D8" s="1682"/>
      <c r="E8" s="1682"/>
      <c r="F8" s="1682"/>
      <c r="G8" s="1682"/>
      <c r="H8" s="1683"/>
      <c r="I8" s="49"/>
    </row>
    <row r="9" spans="1:9" ht="30" customHeight="1">
      <c r="B9" s="48" t="s">
        <v>491</v>
      </c>
      <c r="C9" s="1681" t="s">
        <v>60</v>
      </c>
      <c r="D9" s="1682"/>
      <c r="E9" s="1682"/>
      <c r="F9" s="1682"/>
      <c r="G9" s="1682"/>
      <c r="H9" s="1683"/>
      <c r="I9" s="49"/>
    </row>
    <row r="10" spans="1:9" ht="45" customHeight="1">
      <c r="B10" s="1670" t="s">
        <v>152</v>
      </c>
      <c r="C10" s="181">
        <v>1</v>
      </c>
      <c r="D10" s="1689" t="s">
        <v>144</v>
      </c>
      <c r="E10" s="1696"/>
      <c r="F10" s="1690"/>
      <c r="G10" s="1690"/>
      <c r="H10" s="1690"/>
    </row>
    <row r="11" spans="1:9" ht="45" customHeight="1">
      <c r="B11" s="1671"/>
      <c r="C11" s="181">
        <v>2</v>
      </c>
      <c r="D11" s="1696" t="s">
        <v>492</v>
      </c>
      <c r="E11" s="1696"/>
      <c r="F11" s="1690" t="s">
        <v>145</v>
      </c>
      <c r="G11" s="1690"/>
      <c r="H11" s="1690"/>
    </row>
    <row r="12" spans="1:9" ht="45" customHeight="1">
      <c r="B12" s="1670" t="s">
        <v>146</v>
      </c>
      <c r="C12" s="181">
        <v>1</v>
      </c>
      <c r="D12" s="1689" t="s">
        <v>147</v>
      </c>
      <c r="E12" s="1689"/>
      <c r="F12" s="1690"/>
      <c r="G12" s="1690"/>
      <c r="H12" s="1690"/>
    </row>
    <row r="13" spans="1:9" ht="45" customHeight="1">
      <c r="B13" s="1678"/>
      <c r="C13" s="181">
        <v>2</v>
      </c>
      <c r="D13" s="1679" t="s">
        <v>148</v>
      </c>
      <c r="E13" s="1691"/>
      <c r="F13" s="1690"/>
      <c r="G13" s="1690"/>
      <c r="H13" s="1690"/>
    </row>
    <row r="14" spans="1:9" ht="45" customHeight="1">
      <c r="B14" s="1688"/>
      <c r="C14" s="263">
        <v>3</v>
      </c>
      <c r="D14" s="1667" t="s">
        <v>493</v>
      </c>
      <c r="E14" s="1668"/>
      <c r="F14" s="1669"/>
      <c r="G14" s="1669"/>
      <c r="H14" s="1669"/>
    </row>
    <row r="15" spans="1:9">
      <c r="B15" s="1670" t="s">
        <v>149</v>
      </c>
      <c r="C15" s="1672"/>
      <c r="D15" s="1673"/>
      <c r="E15" s="1673"/>
      <c r="F15" s="1673"/>
      <c r="G15" s="1673"/>
      <c r="H15" s="1674"/>
    </row>
    <row r="16" spans="1:9">
      <c r="B16" s="1671"/>
      <c r="C16" s="1675"/>
      <c r="D16" s="1676"/>
      <c r="E16" s="1676"/>
      <c r="F16" s="1676"/>
      <c r="G16" s="1676"/>
      <c r="H16" s="1677"/>
    </row>
    <row r="17" spans="2:8" ht="30" customHeight="1">
      <c r="B17" s="1670" t="s">
        <v>150</v>
      </c>
      <c r="C17" s="48">
        <v>1</v>
      </c>
      <c r="D17" s="1679" t="s">
        <v>494</v>
      </c>
      <c r="E17" s="1680"/>
      <c r="F17" s="1681" t="s">
        <v>145</v>
      </c>
      <c r="G17" s="1682"/>
      <c r="H17" s="1683"/>
    </row>
    <row r="18" spans="2:8" ht="39.950000000000003" customHeight="1">
      <c r="B18" s="1678"/>
      <c r="C18" s="1670">
        <v>2</v>
      </c>
      <c r="D18" s="1684" t="s">
        <v>495</v>
      </c>
      <c r="E18" s="1685"/>
      <c r="F18" s="1672" t="s">
        <v>145</v>
      </c>
      <c r="G18" s="1673"/>
      <c r="H18" s="1674"/>
    </row>
    <row r="19" spans="2:8" ht="39.950000000000003" customHeight="1">
      <c r="B19" s="1671"/>
      <c r="C19" s="1671"/>
      <c r="D19" s="1686"/>
      <c r="E19" s="1687"/>
      <c r="F19" s="1675"/>
      <c r="G19" s="1676"/>
      <c r="H19" s="1677"/>
    </row>
    <row r="20" spans="2:8">
      <c r="B20" s="50" t="s">
        <v>151</v>
      </c>
    </row>
    <row r="21" spans="2:8" ht="24.75" customHeight="1">
      <c r="B21" s="50" t="s">
        <v>496</v>
      </c>
    </row>
    <row r="22" spans="2:8" ht="42" customHeight="1">
      <c r="B22" s="1666" t="s">
        <v>497</v>
      </c>
      <c r="C22" s="1666"/>
      <c r="D22" s="1666"/>
      <c r="E22" s="1666"/>
      <c r="F22" s="1666"/>
      <c r="G22" s="1666"/>
      <c r="H22" s="1666"/>
    </row>
    <row r="23" spans="2:8" ht="39" customHeight="1">
      <c r="B23" s="1666" t="s">
        <v>498</v>
      </c>
      <c r="C23" s="1666"/>
      <c r="D23" s="1666"/>
      <c r="E23" s="1666"/>
      <c r="F23" s="1666"/>
      <c r="G23" s="1666"/>
      <c r="H23" s="1666"/>
    </row>
    <row r="24" spans="2:8" ht="29.25" customHeight="1">
      <c r="B24" s="1666" t="s">
        <v>499</v>
      </c>
      <c r="C24" s="1666"/>
      <c r="D24" s="1666"/>
      <c r="E24" s="1666"/>
      <c r="F24" s="1666"/>
      <c r="G24" s="1666"/>
      <c r="H24" s="1666"/>
    </row>
    <row r="25" spans="2:8">
      <c r="B25" s="50" t="s">
        <v>500</v>
      </c>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2"/>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47"/>
  <sheetViews>
    <sheetView view="pageBreakPreview" zoomScaleNormal="85" zoomScaleSheetLayoutView="100" workbookViewId="0"/>
  </sheetViews>
  <sheetFormatPr defaultColWidth="9" defaultRowHeight="13.5"/>
  <cols>
    <col min="1" max="1" width="9" style="45" customWidth="1"/>
    <col min="2" max="2" width="11.125" style="45" customWidth="1"/>
    <col min="3" max="6" width="9" style="45" customWidth="1"/>
    <col min="7" max="8" width="11.5" style="45" customWidth="1"/>
    <col min="9" max="256" width="9" style="45"/>
    <col min="257" max="257" width="9" style="45" customWidth="1"/>
    <col min="258" max="258" width="11.125" style="45" customWidth="1"/>
    <col min="259" max="262" width="9" style="45" customWidth="1"/>
    <col min="263" max="264" width="11.5" style="45" customWidth="1"/>
    <col min="265" max="512" width="9" style="45"/>
    <col min="513" max="513" width="9" style="45" customWidth="1"/>
    <col min="514" max="514" width="11.125" style="45" customWidth="1"/>
    <col min="515" max="518" width="9" style="45" customWidth="1"/>
    <col min="519" max="520" width="11.5" style="45" customWidth="1"/>
    <col min="521" max="768" width="9" style="45"/>
    <col min="769" max="769" width="9" style="45" customWidth="1"/>
    <col min="770" max="770" width="11.125" style="45" customWidth="1"/>
    <col min="771" max="774" width="9" style="45" customWidth="1"/>
    <col min="775" max="776" width="11.5" style="45" customWidth="1"/>
    <col min="777" max="1024" width="9" style="45"/>
    <col min="1025" max="1025" width="9" style="45" customWidth="1"/>
    <col min="1026" max="1026" width="11.125" style="45" customWidth="1"/>
    <col min="1027" max="1030" width="9" style="45" customWidth="1"/>
    <col min="1031" max="1032" width="11.5" style="45" customWidth="1"/>
    <col min="1033" max="1280" width="9" style="45"/>
    <col min="1281" max="1281" width="9" style="45" customWidth="1"/>
    <col min="1282" max="1282" width="11.125" style="45" customWidth="1"/>
    <col min="1283" max="1286" width="9" style="45" customWidth="1"/>
    <col min="1287" max="1288" width="11.5" style="45" customWidth="1"/>
    <col min="1289" max="1536" width="9" style="45"/>
    <col min="1537" max="1537" width="9" style="45" customWidth="1"/>
    <col min="1538" max="1538" width="11.125" style="45" customWidth="1"/>
    <col min="1539" max="1542" width="9" style="45" customWidth="1"/>
    <col min="1543" max="1544" width="11.5" style="45" customWidth="1"/>
    <col min="1545" max="1792" width="9" style="45"/>
    <col min="1793" max="1793" width="9" style="45" customWidth="1"/>
    <col min="1794" max="1794" width="11.125" style="45" customWidth="1"/>
    <col min="1795" max="1798" width="9" style="45" customWidth="1"/>
    <col min="1799" max="1800" width="11.5" style="45" customWidth="1"/>
    <col min="1801" max="2048" width="9" style="45"/>
    <col min="2049" max="2049" width="9" style="45" customWidth="1"/>
    <col min="2050" max="2050" width="11.125" style="45" customWidth="1"/>
    <col min="2051" max="2054" width="9" style="45" customWidth="1"/>
    <col min="2055" max="2056" width="11.5" style="45" customWidth="1"/>
    <col min="2057" max="2304" width="9" style="45"/>
    <col min="2305" max="2305" width="9" style="45" customWidth="1"/>
    <col min="2306" max="2306" width="11.125" style="45" customWidth="1"/>
    <col min="2307" max="2310" width="9" style="45" customWidth="1"/>
    <col min="2311" max="2312" width="11.5" style="45" customWidth="1"/>
    <col min="2313" max="2560" width="9" style="45"/>
    <col min="2561" max="2561" width="9" style="45" customWidth="1"/>
    <col min="2562" max="2562" width="11.125" style="45" customWidth="1"/>
    <col min="2563" max="2566" width="9" style="45" customWidth="1"/>
    <col min="2567" max="2568" width="11.5" style="45" customWidth="1"/>
    <col min="2569" max="2816" width="9" style="45"/>
    <col min="2817" max="2817" width="9" style="45" customWidth="1"/>
    <col min="2818" max="2818" width="11.125" style="45" customWidth="1"/>
    <col min="2819" max="2822" width="9" style="45" customWidth="1"/>
    <col min="2823" max="2824" width="11.5" style="45" customWidth="1"/>
    <col min="2825" max="3072" width="9" style="45"/>
    <col min="3073" max="3073" width="9" style="45" customWidth="1"/>
    <col min="3074" max="3074" width="11.125" style="45" customWidth="1"/>
    <col min="3075" max="3078" width="9" style="45" customWidth="1"/>
    <col min="3079" max="3080" width="11.5" style="45" customWidth="1"/>
    <col min="3081" max="3328" width="9" style="45"/>
    <col min="3329" max="3329" width="9" style="45" customWidth="1"/>
    <col min="3330" max="3330" width="11.125" style="45" customWidth="1"/>
    <col min="3331" max="3334" width="9" style="45" customWidth="1"/>
    <col min="3335" max="3336" width="11.5" style="45" customWidth="1"/>
    <col min="3337" max="3584" width="9" style="45"/>
    <col min="3585" max="3585" width="9" style="45" customWidth="1"/>
    <col min="3586" max="3586" width="11.125" style="45" customWidth="1"/>
    <col min="3587" max="3590" width="9" style="45" customWidth="1"/>
    <col min="3591" max="3592" width="11.5" style="45" customWidth="1"/>
    <col min="3593" max="3840" width="9" style="45"/>
    <col min="3841" max="3841" width="9" style="45" customWidth="1"/>
    <col min="3842" max="3842" width="11.125" style="45" customWidth="1"/>
    <col min="3843" max="3846" width="9" style="45" customWidth="1"/>
    <col min="3847" max="3848" width="11.5" style="45" customWidth="1"/>
    <col min="3849" max="4096" width="9" style="45"/>
    <col min="4097" max="4097" width="9" style="45" customWidth="1"/>
    <col min="4098" max="4098" width="11.125" style="45" customWidth="1"/>
    <col min="4099" max="4102" width="9" style="45" customWidth="1"/>
    <col min="4103" max="4104" width="11.5" style="45" customWidth="1"/>
    <col min="4105" max="4352" width="9" style="45"/>
    <col min="4353" max="4353" width="9" style="45" customWidth="1"/>
    <col min="4354" max="4354" width="11.125" style="45" customWidth="1"/>
    <col min="4355" max="4358" width="9" style="45" customWidth="1"/>
    <col min="4359" max="4360" width="11.5" style="45" customWidth="1"/>
    <col min="4361" max="4608" width="9" style="45"/>
    <col min="4609" max="4609" width="9" style="45" customWidth="1"/>
    <col min="4610" max="4610" width="11.125" style="45" customWidth="1"/>
    <col min="4611" max="4614" width="9" style="45" customWidth="1"/>
    <col min="4615" max="4616" width="11.5" style="45" customWidth="1"/>
    <col min="4617" max="4864" width="9" style="45"/>
    <col min="4865" max="4865" width="9" style="45" customWidth="1"/>
    <col min="4866" max="4866" width="11.125" style="45" customWidth="1"/>
    <col min="4867" max="4870" width="9" style="45" customWidth="1"/>
    <col min="4871" max="4872" width="11.5" style="45" customWidth="1"/>
    <col min="4873" max="5120" width="9" style="45"/>
    <col min="5121" max="5121" width="9" style="45" customWidth="1"/>
    <col min="5122" max="5122" width="11.125" style="45" customWidth="1"/>
    <col min="5123" max="5126" width="9" style="45" customWidth="1"/>
    <col min="5127" max="5128" width="11.5" style="45" customWidth="1"/>
    <col min="5129" max="5376" width="9" style="45"/>
    <col min="5377" max="5377" width="9" style="45" customWidth="1"/>
    <col min="5378" max="5378" width="11.125" style="45" customWidth="1"/>
    <col min="5379" max="5382" width="9" style="45" customWidth="1"/>
    <col min="5383" max="5384" width="11.5" style="45" customWidth="1"/>
    <col min="5385" max="5632" width="9" style="45"/>
    <col min="5633" max="5633" width="9" style="45" customWidth="1"/>
    <col min="5634" max="5634" width="11.125" style="45" customWidth="1"/>
    <col min="5635" max="5638" width="9" style="45" customWidth="1"/>
    <col min="5639" max="5640" width="11.5" style="45" customWidth="1"/>
    <col min="5641" max="5888" width="9" style="45"/>
    <col min="5889" max="5889" width="9" style="45" customWidth="1"/>
    <col min="5890" max="5890" width="11.125" style="45" customWidth="1"/>
    <col min="5891" max="5894" width="9" style="45" customWidth="1"/>
    <col min="5895" max="5896" width="11.5" style="45" customWidth="1"/>
    <col min="5897" max="6144" width="9" style="45"/>
    <col min="6145" max="6145" width="9" style="45" customWidth="1"/>
    <col min="6146" max="6146" width="11.125" style="45" customWidth="1"/>
    <col min="6147" max="6150" width="9" style="45" customWidth="1"/>
    <col min="6151" max="6152" width="11.5" style="45" customWidth="1"/>
    <col min="6153" max="6400" width="9" style="45"/>
    <col min="6401" max="6401" width="9" style="45" customWidth="1"/>
    <col min="6402" max="6402" width="11.125" style="45" customWidth="1"/>
    <col min="6403" max="6406" width="9" style="45" customWidth="1"/>
    <col min="6407" max="6408" width="11.5" style="45" customWidth="1"/>
    <col min="6409" max="6656" width="9" style="45"/>
    <col min="6657" max="6657" width="9" style="45" customWidth="1"/>
    <col min="6658" max="6658" width="11.125" style="45" customWidth="1"/>
    <col min="6659" max="6662" width="9" style="45" customWidth="1"/>
    <col min="6663" max="6664" width="11.5" style="45" customWidth="1"/>
    <col min="6665" max="6912" width="9" style="45"/>
    <col min="6913" max="6913" width="9" style="45" customWidth="1"/>
    <col min="6914" max="6914" width="11.125" style="45" customWidth="1"/>
    <col min="6915" max="6918" width="9" style="45" customWidth="1"/>
    <col min="6919" max="6920" width="11.5" style="45" customWidth="1"/>
    <col min="6921" max="7168" width="9" style="45"/>
    <col min="7169" max="7169" width="9" style="45" customWidth="1"/>
    <col min="7170" max="7170" width="11.125" style="45" customWidth="1"/>
    <col min="7171" max="7174" width="9" style="45" customWidth="1"/>
    <col min="7175" max="7176" width="11.5" style="45" customWidth="1"/>
    <col min="7177" max="7424" width="9" style="45"/>
    <col min="7425" max="7425" width="9" style="45" customWidth="1"/>
    <col min="7426" max="7426" width="11.125" style="45" customWidth="1"/>
    <col min="7427" max="7430" width="9" style="45" customWidth="1"/>
    <col min="7431" max="7432" width="11.5" style="45" customWidth="1"/>
    <col min="7433" max="7680" width="9" style="45"/>
    <col min="7681" max="7681" width="9" style="45" customWidth="1"/>
    <col min="7682" max="7682" width="11.125" style="45" customWidth="1"/>
    <col min="7683" max="7686" width="9" style="45" customWidth="1"/>
    <col min="7687" max="7688" width="11.5" style="45" customWidth="1"/>
    <col min="7689" max="7936" width="9" style="45"/>
    <col min="7937" max="7937" width="9" style="45" customWidth="1"/>
    <col min="7938" max="7938" width="11.125" style="45" customWidth="1"/>
    <col min="7939" max="7942" width="9" style="45" customWidth="1"/>
    <col min="7943" max="7944" width="11.5" style="45" customWidth="1"/>
    <col min="7945" max="8192" width="9" style="45"/>
    <col min="8193" max="8193" width="9" style="45" customWidth="1"/>
    <col min="8194" max="8194" width="11.125" style="45" customWidth="1"/>
    <col min="8195" max="8198" width="9" style="45" customWidth="1"/>
    <col min="8199" max="8200" width="11.5" style="45" customWidth="1"/>
    <col min="8201" max="8448" width="9" style="45"/>
    <col min="8449" max="8449" width="9" style="45" customWidth="1"/>
    <col min="8450" max="8450" width="11.125" style="45" customWidth="1"/>
    <col min="8451" max="8454" width="9" style="45" customWidth="1"/>
    <col min="8455" max="8456" width="11.5" style="45" customWidth="1"/>
    <col min="8457" max="8704" width="9" style="45"/>
    <col min="8705" max="8705" width="9" style="45" customWidth="1"/>
    <col min="8706" max="8706" width="11.125" style="45" customWidth="1"/>
    <col min="8707" max="8710" width="9" style="45" customWidth="1"/>
    <col min="8711" max="8712" width="11.5" style="45" customWidth="1"/>
    <col min="8713" max="8960" width="9" style="45"/>
    <col min="8961" max="8961" width="9" style="45" customWidth="1"/>
    <col min="8962" max="8962" width="11.125" style="45" customWidth="1"/>
    <col min="8963" max="8966" width="9" style="45" customWidth="1"/>
    <col min="8967" max="8968" width="11.5" style="45" customWidth="1"/>
    <col min="8969" max="9216" width="9" style="45"/>
    <col min="9217" max="9217" width="9" style="45" customWidth="1"/>
    <col min="9218" max="9218" width="11.125" style="45" customWidth="1"/>
    <col min="9219" max="9222" width="9" style="45" customWidth="1"/>
    <col min="9223" max="9224" width="11.5" style="45" customWidth="1"/>
    <col min="9225" max="9472" width="9" style="45"/>
    <col min="9473" max="9473" width="9" style="45" customWidth="1"/>
    <col min="9474" max="9474" width="11.125" style="45" customWidth="1"/>
    <col min="9475" max="9478" width="9" style="45" customWidth="1"/>
    <col min="9479" max="9480" width="11.5" style="45" customWidth="1"/>
    <col min="9481" max="9728" width="9" style="45"/>
    <col min="9729" max="9729" width="9" style="45" customWidth="1"/>
    <col min="9730" max="9730" width="11.125" style="45" customWidth="1"/>
    <col min="9731" max="9734" width="9" style="45" customWidth="1"/>
    <col min="9735" max="9736" width="11.5" style="45" customWidth="1"/>
    <col min="9737" max="9984" width="9" style="45"/>
    <col min="9985" max="9985" width="9" style="45" customWidth="1"/>
    <col min="9986" max="9986" width="11.125" style="45" customWidth="1"/>
    <col min="9987" max="9990" width="9" style="45" customWidth="1"/>
    <col min="9991" max="9992" width="11.5" style="45" customWidth="1"/>
    <col min="9993" max="10240" width="9" style="45"/>
    <col min="10241" max="10241" width="9" style="45" customWidth="1"/>
    <col min="10242" max="10242" width="11.125" style="45" customWidth="1"/>
    <col min="10243" max="10246" width="9" style="45" customWidth="1"/>
    <col min="10247" max="10248" width="11.5" style="45" customWidth="1"/>
    <col min="10249" max="10496" width="9" style="45"/>
    <col min="10497" max="10497" width="9" style="45" customWidth="1"/>
    <col min="10498" max="10498" width="11.125" style="45" customWidth="1"/>
    <col min="10499" max="10502" width="9" style="45" customWidth="1"/>
    <col min="10503" max="10504" width="11.5" style="45" customWidth="1"/>
    <col min="10505" max="10752" width="9" style="45"/>
    <col min="10753" max="10753" width="9" style="45" customWidth="1"/>
    <col min="10754" max="10754" width="11.125" style="45" customWidth="1"/>
    <col min="10755" max="10758" width="9" style="45" customWidth="1"/>
    <col min="10759" max="10760" width="11.5" style="45" customWidth="1"/>
    <col min="10761" max="11008" width="9" style="45"/>
    <col min="11009" max="11009" width="9" style="45" customWidth="1"/>
    <col min="11010" max="11010" width="11.125" style="45" customWidth="1"/>
    <col min="11011" max="11014" width="9" style="45" customWidth="1"/>
    <col min="11015" max="11016" width="11.5" style="45" customWidth="1"/>
    <col min="11017" max="11264" width="9" style="45"/>
    <col min="11265" max="11265" width="9" style="45" customWidth="1"/>
    <col min="11266" max="11266" width="11.125" style="45" customWidth="1"/>
    <col min="11267" max="11270" width="9" style="45" customWidth="1"/>
    <col min="11271" max="11272" width="11.5" style="45" customWidth="1"/>
    <col min="11273" max="11520" width="9" style="45"/>
    <col min="11521" max="11521" width="9" style="45" customWidth="1"/>
    <col min="11522" max="11522" width="11.125" style="45" customWidth="1"/>
    <col min="11523" max="11526" width="9" style="45" customWidth="1"/>
    <col min="11527" max="11528" width="11.5" style="45" customWidth="1"/>
    <col min="11529" max="11776" width="9" style="45"/>
    <col min="11777" max="11777" width="9" style="45" customWidth="1"/>
    <col min="11778" max="11778" width="11.125" style="45" customWidth="1"/>
    <col min="11779" max="11782" width="9" style="45" customWidth="1"/>
    <col min="11783" max="11784" width="11.5" style="45" customWidth="1"/>
    <col min="11785" max="12032" width="9" style="45"/>
    <col min="12033" max="12033" width="9" style="45" customWidth="1"/>
    <col min="12034" max="12034" width="11.125" style="45" customWidth="1"/>
    <col min="12035" max="12038" width="9" style="45" customWidth="1"/>
    <col min="12039" max="12040" width="11.5" style="45" customWidth="1"/>
    <col min="12041" max="12288" width="9" style="45"/>
    <col min="12289" max="12289" width="9" style="45" customWidth="1"/>
    <col min="12290" max="12290" width="11.125" style="45" customWidth="1"/>
    <col min="12291" max="12294" width="9" style="45" customWidth="1"/>
    <col min="12295" max="12296" width="11.5" style="45" customWidth="1"/>
    <col min="12297" max="12544" width="9" style="45"/>
    <col min="12545" max="12545" width="9" style="45" customWidth="1"/>
    <col min="12546" max="12546" width="11.125" style="45" customWidth="1"/>
    <col min="12547" max="12550" width="9" style="45" customWidth="1"/>
    <col min="12551" max="12552" width="11.5" style="45" customWidth="1"/>
    <col min="12553" max="12800" width="9" style="45"/>
    <col min="12801" max="12801" width="9" style="45" customWidth="1"/>
    <col min="12802" max="12802" width="11.125" style="45" customWidth="1"/>
    <col min="12803" max="12806" width="9" style="45" customWidth="1"/>
    <col min="12807" max="12808" width="11.5" style="45" customWidth="1"/>
    <col min="12809" max="13056" width="9" style="45"/>
    <col min="13057" max="13057" width="9" style="45" customWidth="1"/>
    <col min="13058" max="13058" width="11.125" style="45" customWidth="1"/>
    <col min="13059" max="13062" width="9" style="45" customWidth="1"/>
    <col min="13063" max="13064" width="11.5" style="45" customWidth="1"/>
    <col min="13065" max="13312" width="9" style="45"/>
    <col min="13313" max="13313" width="9" style="45" customWidth="1"/>
    <col min="13314" max="13314" width="11.125" style="45" customWidth="1"/>
    <col min="13315" max="13318" width="9" style="45" customWidth="1"/>
    <col min="13319" max="13320" width="11.5" style="45" customWidth="1"/>
    <col min="13321" max="13568" width="9" style="45"/>
    <col min="13569" max="13569" width="9" style="45" customWidth="1"/>
    <col min="13570" max="13570" width="11.125" style="45" customWidth="1"/>
    <col min="13571" max="13574" width="9" style="45" customWidth="1"/>
    <col min="13575" max="13576" width="11.5" style="45" customWidth="1"/>
    <col min="13577" max="13824" width="9" style="45"/>
    <col min="13825" max="13825" width="9" style="45" customWidth="1"/>
    <col min="13826" max="13826" width="11.125" style="45" customWidth="1"/>
    <col min="13827" max="13830" width="9" style="45" customWidth="1"/>
    <col min="13831" max="13832" width="11.5" style="45" customWidth="1"/>
    <col min="13833" max="14080" width="9" style="45"/>
    <col min="14081" max="14081" width="9" style="45" customWidth="1"/>
    <col min="14082" max="14082" width="11.125" style="45" customWidth="1"/>
    <col min="14083" max="14086" width="9" style="45" customWidth="1"/>
    <col min="14087" max="14088" width="11.5" style="45" customWidth="1"/>
    <col min="14089" max="14336" width="9" style="45"/>
    <col min="14337" max="14337" width="9" style="45" customWidth="1"/>
    <col min="14338" max="14338" width="11.125" style="45" customWidth="1"/>
    <col min="14339" max="14342" width="9" style="45" customWidth="1"/>
    <col min="14343" max="14344" width="11.5" style="45" customWidth="1"/>
    <col min="14345" max="14592" width="9" style="45"/>
    <col min="14593" max="14593" width="9" style="45" customWidth="1"/>
    <col min="14594" max="14594" width="11.125" style="45" customWidth="1"/>
    <col min="14595" max="14598" width="9" style="45" customWidth="1"/>
    <col min="14599" max="14600" width="11.5" style="45" customWidth="1"/>
    <col min="14601" max="14848" width="9" style="45"/>
    <col min="14849" max="14849" width="9" style="45" customWidth="1"/>
    <col min="14850" max="14850" width="11.125" style="45" customWidth="1"/>
    <col min="14851" max="14854" width="9" style="45" customWidth="1"/>
    <col min="14855" max="14856" width="11.5" style="45" customWidth="1"/>
    <col min="14857" max="15104" width="9" style="45"/>
    <col min="15105" max="15105" width="9" style="45" customWidth="1"/>
    <col min="15106" max="15106" width="11.125" style="45" customWidth="1"/>
    <col min="15107" max="15110" width="9" style="45" customWidth="1"/>
    <col min="15111" max="15112" width="11.5" style="45" customWidth="1"/>
    <col min="15113" max="15360" width="9" style="45"/>
    <col min="15361" max="15361" width="9" style="45" customWidth="1"/>
    <col min="15362" max="15362" width="11.125" style="45" customWidth="1"/>
    <col min="15363" max="15366" width="9" style="45" customWidth="1"/>
    <col min="15367" max="15368" width="11.5" style="45" customWidth="1"/>
    <col min="15369" max="15616" width="9" style="45"/>
    <col min="15617" max="15617" width="9" style="45" customWidth="1"/>
    <col min="15618" max="15618" width="11.125" style="45" customWidth="1"/>
    <col min="15619" max="15622" width="9" style="45" customWidth="1"/>
    <col min="15623" max="15624" width="11.5" style="45" customWidth="1"/>
    <col min="15625" max="15872" width="9" style="45"/>
    <col min="15873" max="15873" width="9" style="45" customWidth="1"/>
    <col min="15874" max="15874" width="11.125" style="45" customWidth="1"/>
    <col min="15875" max="15878" width="9" style="45" customWidth="1"/>
    <col min="15879" max="15880" width="11.5" style="45" customWidth="1"/>
    <col min="15881" max="16128" width="9" style="45"/>
    <col min="16129" max="16129" width="9" style="45" customWidth="1"/>
    <col min="16130" max="16130" width="11.125" style="45" customWidth="1"/>
    <col min="16131" max="16134" width="9" style="45" customWidth="1"/>
    <col min="16135" max="16136" width="11.5" style="45" customWidth="1"/>
    <col min="16137" max="16384" width="9" style="45"/>
  </cols>
  <sheetData>
    <row r="1" spans="1:8" ht="15" customHeight="1">
      <c r="A1" s="375" t="s">
        <v>601</v>
      </c>
      <c r="B1" s="51"/>
      <c r="C1" s="51"/>
      <c r="D1" s="51"/>
      <c r="E1" s="51"/>
      <c r="F1" s="51"/>
    </row>
    <row r="2" spans="1:8">
      <c r="A2" s="51"/>
      <c r="B2" s="51"/>
      <c r="C2" s="51"/>
      <c r="D2" s="51"/>
      <c r="E2" s="51"/>
      <c r="F2" s="51"/>
      <c r="G2" s="1697" t="s">
        <v>600</v>
      </c>
      <c r="H2" s="1698"/>
    </row>
    <row r="3" spans="1:8" s="52" customFormat="1" ht="24.75" customHeight="1">
      <c r="A3" s="1699" t="s">
        <v>153</v>
      </c>
      <c r="B3" s="1699"/>
      <c r="C3" s="1699"/>
      <c r="D3" s="1699"/>
      <c r="E3" s="1699"/>
      <c r="F3" s="1699"/>
      <c r="G3" s="1699"/>
      <c r="H3" s="1699"/>
    </row>
    <row r="4" spans="1:8" ht="10.5" customHeight="1" thickBot="1">
      <c r="A4" s="51"/>
      <c r="B4" s="51"/>
      <c r="C4" s="51"/>
      <c r="D4" s="51"/>
      <c r="E4" s="51"/>
      <c r="F4" s="51"/>
      <c r="G4" s="51"/>
      <c r="H4" s="51"/>
    </row>
    <row r="5" spans="1:8" ht="15" customHeight="1" thickBot="1">
      <c r="A5" s="1700" t="s">
        <v>99</v>
      </c>
      <c r="B5" s="1701"/>
      <c r="C5" s="1702"/>
      <c r="D5" s="1703"/>
      <c r="E5" s="1703"/>
      <c r="F5" s="1703"/>
      <c r="G5" s="1703"/>
      <c r="H5" s="1704"/>
    </row>
    <row r="6" spans="1:8" ht="15" customHeight="1">
      <c r="A6" s="1700" t="s">
        <v>102</v>
      </c>
      <c r="B6" s="1701"/>
      <c r="C6" s="1702"/>
      <c r="D6" s="1703"/>
      <c r="E6" s="1703"/>
      <c r="F6" s="1703"/>
      <c r="G6" s="1703"/>
      <c r="H6" s="1704"/>
    </row>
    <row r="7" spans="1:8" ht="15" customHeight="1">
      <c r="A7" s="1705" t="s">
        <v>103</v>
      </c>
      <c r="B7" s="1706"/>
      <c r="C7" s="1707"/>
      <c r="D7" s="1708"/>
      <c r="E7" s="1708"/>
      <c r="F7" s="1708"/>
      <c r="G7" s="1708"/>
      <c r="H7" s="1709"/>
    </row>
    <row r="8" spans="1:8" ht="15" customHeight="1">
      <c r="A8" s="1705" t="s">
        <v>100</v>
      </c>
      <c r="B8" s="1706"/>
      <c r="C8" s="1681" t="s">
        <v>154</v>
      </c>
      <c r="D8" s="1710"/>
      <c r="E8" s="1710"/>
      <c r="F8" s="1710"/>
      <c r="G8" s="1710"/>
      <c r="H8" s="1711"/>
    </row>
    <row r="9" spans="1:8" ht="15" customHeight="1">
      <c r="A9" s="1712" t="s">
        <v>155</v>
      </c>
      <c r="B9" s="53" t="s">
        <v>1</v>
      </c>
      <c r="C9" s="1714"/>
      <c r="D9" s="1708"/>
      <c r="E9" s="1715"/>
      <c r="F9" s="1716" t="s">
        <v>156</v>
      </c>
      <c r="G9" s="1718"/>
      <c r="H9" s="1719"/>
    </row>
    <row r="10" spans="1:8" ht="19.5" customHeight="1" thickBot="1">
      <c r="A10" s="1713"/>
      <c r="B10" s="54" t="s">
        <v>157</v>
      </c>
      <c r="C10" s="1718"/>
      <c r="D10" s="1722"/>
      <c r="E10" s="1723"/>
      <c r="F10" s="1717"/>
      <c r="G10" s="1720"/>
      <c r="H10" s="1721"/>
    </row>
    <row r="11" spans="1:8" ht="19.5" customHeight="1" thickTop="1" thickBot="1">
      <c r="A11" s="1724" t="s">
        <v>158</v>
      </c>
      <c r="B11" s="1725"/>
      <c r="C11" s="1725"/>
      <c r="D11" s="1725"/>
      <c r="E11" s="1726"/>
      <c r="F11" s="1727"/>
      <c r="G11" s="1727"/>
      <c r="H11" s="1728"/>
    </row>
    <row r="12" spans="1:8" ht="19.5" customHeight="1" thickTop="1">
      <c r="A12" s="1729" t="s">
        <v>159</v>
      </c>
      <c r="B12" s="1732" t="s">
        <v>160</v>
      </c>
      <c r="C12" s="1733"/>
      <c r="D12" s="1733"/>
      <c r="E12" s="1733"/>
      <c r="F12" s="1733"/>
      <c r="G12" s="1734"/>
      <c r="H12" s="1735"/>
    </row>
    <row r="13" spans="1:8" ht="15" customHeight="1">
      <c r="A13" s="1730"/>
      <c r="B13" s="1707" t="s">
        <v>161</v>
      </c>
      <c r="C13" s="1710"/>
      <c r="D13" s="1736"/>
      <c r="E13" s="1707" t="s">
        <v>162</v>
      </c>
      <c r="F13" s="1710"/>
      <c r="G13" s="1710"/>
      <c r="H13" s="1711"/>
    </row>
    <row r="14" spans="1:8" ht="19.5" customHeight="1">
      <c r="A14" s="1730"/>
      <c r="B14" s="47">
        <v>1</v>
      </c>
      <c r="C14" s="1737"/>
      <c r="D14" s="1738"/>
      <c r="E14" s="1737"/>
      <c r="F14" s="1739"/>
      <c r="G14" s="1739"/>
      <c r="H14" s="1740"/>
    </row>
    <row r="15" spans="1:8" ht="19.5" customHeight="1">
      <c r="A15" s="1730"/>
      <c r="B15" s="47">
        <v>2</v>
      </c>
      <c r="C15" s="1737"/>
      <c r="D15" s="1738"/>
      <c r="E15" s="1737"/>
      <c r="F15" s="1739"/>
      <c r="G15" s="1739"/>
      <c r="H15" s="1740"/>
    </row>
    <row r="16" spans="1:8" ht="19.5" customHeight="1">
      <c r="A16" s="1730"/>
      <c r="B16" s="47">
        <v>3</v>
      </c>
      <c r="C16" s="1737"/>
      <c r="D16" s="1738"/>
      <c r="E16" s="1737"/>
      <c r="F16" s="1739"/>
      <c r="G16" s="1739"/>
      <c r="H16" s="1740"/>
    </row>
    <row r="17" spans="1:8" ht="15" customHeight="1">
      <c r="A17" s="1730"/>
      <c r="B17" s="47">
        <v>4</v>
      </c>
      <c r="C17" s="1737"/>
      <c r="D17" s="1738"/>
      <c r="E17" s="1737"/>
      <c r="F17" s="1739"/>
      <c r="G17" s="1739"/>
      <c r="H17" s="1740"/>
    </row>
    <row r="18" spans="1:8" ht="15" customHeight="1">
      <c r="A18" s="1730"/>
      <c r="B18" s="47">
        <v>5</v>
      </c>
      <c r="C18" s="1737"/>
      <c r="D18" s="1738"/>
      <c r="E18" s="1737"/>
      <c r="F18" s="1739"/>
      <c r="G18" s="1739"/>
      <c r="H18" s="1740"/>
    </row>
    <row r="19" spans="1:8" ht="15" customHeight="1">
      <c r="A19" s="1730"/>
      <c r="B19" s="47">
        <v>6</v>
      </c>
      <c r="C19" s="1737"/>
      <c r="D19" s="1738"/>
      <c r="E19" s="1737"/>
      <c r="F19" s="1739"/>
      <c r="G19" s="1739"/>
      <c r="H19" s="1740"/>
    </row>
    <row r="20" spans="1:8" ht="15" customHeight="1">
      <c r="A20" s="1730"/>
      <c r="B20" s="47">
        <v>7</v>
      </c>
      <c r="C20" s="1737"/>
      <c r="D20" s="1738"/>
      <c r="E20" s="1737"/>
      <c r="F20" s="1739"/>
      <c r="G20" s="1739"/>
      <c r="H20" s="1740"/>
    </row>
    <row r="21" spans="1:8" ht="19.5" customHeight="1">
      <c r="A21" s="1730"/>
      <c r="B21" s="47">
        <v>8</v>
      </c>
      <c r="C21" s="1737"/>
      <c r="D21" s="1738"/>
      <c r="E21" s="1737"/>
      <c r="F21" s="1739"/>
      <c r="G21" s="1739"/>
      <c r="H21" s="1740"/>
    </row>
    <row r="22" spans="1:8" ht="19.5" customHeight="1">
      <c r="A22" s="1730"/>
      <c r="B22" s="47">
        <v>9</v>
      </c>
      <c r="C22" s="1737"/>
      <c r="D22" s="1738"/>
      <c r="E22" s="1737"/>
      <c r="F22" s="1739"/>
      <c r="G22" s="1739"/>
      <c r="H22" s="1740"/>
    </row>
    <row r="23" spans="1:8" ht="19.5" customHeight="1">
      <c r="A23" s="1730"/>
      <c r="B23" s="47">
        <v>10</v>
      </c>
      <c r="C23" s="1737"/>
      <c r="D23" s="1738"/>
      <c r="E23" s="1737"/>
      <c r="F23" s="1739"/>
      <c r="G23" s="1739"/>
      <c r="H23" s="1740"/>
    </row>
    <row r="24" spans="1:8" ht="19.5" customHeight="1">
      <c r="A24" s="1730"/>
      <c r="B24" s="47">
        <v>11</v>
      </c>
      <c r="C24" s="1737"/>
      <c r="D24" s="1738"/>
      <c r="E24" s="1737"/>
      <c r="F24" s="1739"/>
      <c r="G24" s="1739"/>
      <c r="H24" s="1740"/>
    </row>
    <row r="25" spans="1:8" ht="19.5" customHeight="1">
      <c r="A25" s="1730"/>
      <c r="B25" s="47">
        <v>12</v>
      </c>
      <c r="C25" s="1737"/>
      <c r="D25" s="1738"/>
      <c r="E25" s="1737"/>
      <c r="F25" s="1739"/>
      <c r="G25" s="1739"/>
      <c r="H25" s="1740"/>
    </row>
    <row r="26" spans="1:8" ht="19.5" customHeight="1">
      <c r="A26" s="1730"/>
      <c r="B26" s="47">
        <v>13</v>
      </c>
      <c r="C26" s="1737"/>
      <c r="D26" s="1738"/>
      <c r="E26" s="1737"/>
      <c r="F26" s="1739"/>
      <c r="G26" s="1739"/>
      <c r="H26" s="1740"/>
    </row>
    <row r="27" spans="1:8" ht="15" customHeight="1">
      <c r="A27" s="1730"/>
      <c r="B27" s="47">
        <v>14</v>
      </c>
      <c r="C27" s="1737"/>
      <c r="D27" s="1738"/>
      <c r="E27" s="1737"/>
      <c r="F27" s="1739"/>
      <c r="G27" s="1739"/>
      <c r="H27" s="1740"/>
    </row>
    <row r="28" spans="1:8" ht="15" customHeight="1">
      <c r="A28" s="1730"/>
      <c r="B28" s="47">
        <v>15</v>
      </c>
      <c r="C28" s="1737"/>
      <c r="D28" s="1738"/>
      <c r="E28" s="1737"/>
      <c r="F28" s="1739"/>
      <c r="G28" s="1739"/>
      <c r="H28" s="1740"/>
    </row>
    <row r="29" spans="1:8" ht="17.25" customHeight="1">
      <c r="A29" s="1730"/>
      <c r="B29" s="47">
        <v>16</v>
      </c>
      <c r="C29" s="1737"/>
      <c r="D29" s="1738"/>
      <c r="E29" s="1737"/>
      <c r="F29" s="1739"/>
      <c r="G29" s="1739"/>
      <c r="H29" s="1740"/>
    </row>
    <row r="30" spans="1:8" ht="17.25" customHeight="1">
      <c r="A30" s="1730"/>
      <c r="B30" s="47">
        <v>17</v>
      </c>
      <c r="C30" s="1737"/>
      <c r="D30" s="1738"/>
      <c r="E30" s="1737"/>
      <c r="F30" s="1739"/>
      <c r="G30" s="1739"/>
      <c r="H30" s="1740"/>
    </row>
    <row r="31" spans="1:8" ht="15" customHeight="1">
      <c r="A31" s="1730"/>
      <c r="B31" s="47">
        <v>18</v>
      </c>
      <c r="C31" s="1737"/>
      <c r="D31" s="1738"/>
      <c r="E31" s="1737"/>
      <c r="F31" s="1739"/>
      <c r="G31" s="1739"/>
      <c r="H31" s="1740"/>
    </row>
    <row r="32" spans="1:8" ht="15" customHeight="1">
      <c r="A32" s="1730"/>
      <c r="B32" s="47">
        <v>19</v>
      </c>
      <c r="C32" s="1737"/>
      <c r="D32" s="1738"/>
      <c r="E32" s="1737"/>
      <c r="F32" s="1739"/>
      <c r="G32" s="1739"/>
      <c r="H32" s="1740"/>
    </row>
    <row r="33" spans="1:8" ht="15" customHeight="1">
      <c r="A33" s="1730"/>
      <c r="B33" s="47">
        <v>20</v>
      </c>
      <c r="C33" s="1737"/>
      <c r="D33" s="1738"/>
      <c r="E33" s="1737"/>
      <c r="F33" s="1739"/>
      <c r="G33" s="1739"/>
      <c r="H33" s="1740"/>
    </row>
    <row r="34" spans="1:8" ht="15" customHeight="1">
      <c r="A34" s="1730"/>
      <c r="B34" s="47">
        <v>21</v>
      </c>
      <c r="C34" s="1737"/>
      <c r="D34" s="1738"/>
      <c r="E34" s="1737"/>
      <c r="F34" s="1739"/>
      <c r="G34" s="1739"/>
      <c r="H34" s="1740"/>
    </row>
    <row r="35" spans="1:8" ht="15" customHeight="1">
      <c r="A35" s="1730"/>
      <c r="B35" s="47">
        <v>22</v>
      </c>
      <c r="C35" s="1737"/>
      <c r="D35" s="1738"/>
      <c r="E35" s="1737"/>
      <c r="F35" s="1739"/>
      <c r="G35" s="1739"/>
      <c r="H35" s="1740"/>
    </row>
    <row r="36" spans="1:8" ht="15" customHeight="1">
      <c r="A36" s="1730"/>
      <c r="B36" s="47">
        <v>23</v>
      </c>
      <c r="C36" s="1737"/>
      <c r="D36" s="1738"/>
      <c r="E36" s="1737"/>
      <c r="F36" s="1739"/>
      <c r="G36" s="1739"/>
      <c r="H36" s="1740"/>
    </row>
    <row r="37" spans="1:8" ht="15" customHeight="1">
      <c r="A37" s="1730"/>
      <c r="B37" s="47">
        <v>24</v>
      </c>
      <c r="C37" s="1737"/>
      <c r="D37" s="1738"/>
      <c r="E37" s="1737"/>
      <c r="F37" s="1739"/>
      <c r="G37" s="1739"/>
      <c r="H37" s="1740"/>
    </row>
    <row r="38" spans="1:8" ht="15" customHeight="1">
      <c r="A38" s="1730"/>
      <c r="B38" s="47">
        <v>25</v>
      </c>
      <c r="C38" s="1737"/>
      <c r="D38" s="1738"/>
      <c r="E38" s="1737"/>
      <c r="F38" s="1739"/>
      <c r="G38" s="1739"/>
      <c r="H38" s="1740"/>
    </row>
    <row r="39" spans="1:8" ht="15" customHeight="1">
      <c r="A39" s="1730"/>
      <c r="B39" s="47">
        <v>26</v>
      </c>
      <c r="C39" s="1737"/>
      <c r="D39" s="1738"/>
      <c r="E39" s="1737"/>
      <c r="F39" s="1739"/>
      <c r="G39" s="1739"/>
      <c r="H39" s="1740"/>
    </row>
    <row r="40" spans="1:8" ht="15" customHeight="1">
      <c r="A40" s="1730"/>
      <c r="B40" s="47">
        <v>27</v>
      </c>
      <c r="C40" s="1737"/>
      <c r="D40" s="1738"/>
      <c r="E40" s="1737"/>
      <c r="F40" s="1739"/>
      <c r="G40" s="1739"/>
      <c r="H40" s="1740"/>
    </row>
    <row r="41" spans="1:8" ht="15" customHeight="1">
      <c r="A41" s="1730"/>
      <c r="B41" s="47">
        <v>28</v>
      </c>
      <c r="C41" s="1737"/>
      <c r="D41" s="1738"/>
      <c r="E41" s="1737"/>
      <c r="F41" s="1739"/>
      <c r="G41" s="1739"/>
      <c r="H41" s="1740"/>
    </row>
    <row r="42" spans="1:8" ht="15" customHeight="1">
      <c r="A42" s="1730"/>
      <c r="B42" s="47">
        <v>29</v>
      </c>
      <c r="C42" s="1737"/>
      <c r="D42" s="1738"/>
      <c r="E42" s="1737"/>
      <c r="F42" s="1739"/>
      <c r="G42" s="1739"/>
      <c r="H42" s="1740"/>
    </row>
    <row r="43" spans="1:8" ht="15" customHeight="1" thickBot="1">
      <c r="A43" s="1731"/>
      <c r="B43" s="55">
        <v>30</v>
      </c>
      <c r="C43" s="1741"/>
      <c r="D43" s="1742"/>
      <c r="E43" s="1741"/>
      <c r="F43" s="1743"/>
      <c r="G43" s="1743"/>
      <c r="H43" s="1744"/>
    </row>
    <row r="44" spans="1:8" ht="15" customHeight="1">
      <c r="A44" s="56" t="s">
        <v>163</v>
      </c>
      <c r="B44" s="51"/>
      <c r="C44" s="51"/>
      <c r="D44" s="51"/>
      <c r="E44" s="51"/>
      <c r="F44" s="51"/>
      <c r="G44" s="51"/>
      <c r="H44" s="51"/>
    </row>
    <row r="45" spans="1:8" ht="15" customHeight="1">
      <c r="A45" s="56" t="s">
        <v>164</v>
      </c>
      <c r="B45" s="51"/>
      <c r="C45" s="51"/>
      <c r="D45" s="51"/>
      <c r="E45" s="51"/>
      <c r="F45" s="51"/>
      <c r="G45" s="51"/>
      <c r="H45" s="51"/>
    </row>
    <row r="46" spans="1:8" ht="15" customHeight="1">
      <c r="A46" s="56" t="s">
        <v>165</v>
      </c>
      <c r="B46" s="51"/>
      <c r="C46" s="51"/>
      <c r="D46" s="51"/>
      <c r="E46" s="51"/>
      <c r="F46" s="51"/>
      <c r="G46" s="51"/>
      <c r="H46" s="51"/>
    </row>
    <row r="47" spans="1:8" ht="15" customHeight="1">
      <c r="A47" s="56"/>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2"/>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CB5F-019C-4195-8FBA-95CCCCDE8EAF}">
  <sheetPr>
    <tabColor theme="8"/>
  </sheetPr>
  <dimension ref="A1:H32"/>
  <sheetViews>
    <sheetView view="pageBreakPreview" zoomScaleNormal="100" zoomScaleSheetLayoutView="100" workbookViewId="0"/>
  </sheetViews>
  <sheetFormatPr defaultColWidth="8.125" defaultRowHeight="13.5"/>
  <cols>
    <col min="1" max="1" width="10.125" style="45" customWidth="1"/>
    <col min="2" max="2" width="17.375" style="45" customWidth="1"/>
    <col min="3" max="3" width="11.625" style="45" customWidth="1"/>
    <col min="4" max="7" width="10.125" style="45" customWidth="1"/>
    <col min="8" max="8" width="16.25" style="45" customWidth="1"/>
    <col min="9" max="256" width="8.125" style="45"/>
    <col min="257" max="264" width="10.125" style="45" customWidth="1"/>
    <col min="265" max="512" width="8.125" style="45"/>
    <col min="513" max="520" width="10.125" style="45" customWidth="1"/>
    <col min="521" max="768" width="8.125" style="45"/>
    <col min="769" max="776" width="10.125" style="45" customWidth="1"/>
    <col min="777" max="1024" width="8.125" style="45"/>
    <col min="1025" max="1032" width="10.125" style="45" customWidth="1"/>
    <col min="1033" max="1280" width="8.125" style="45"/>
    <col min="1281" max="1288" width="10.125" style="45" customWidth="1"/>
    <col min="1289" max="1536" width="8.125" style="45"/>
    <col min="1537" max="1544" width="10.125" style="45" customWidth="1"/>
    <col min="1545" max="1792" width="8.125" style="45"/>
    <col min="1793" max="1800" width="10.125" style="45" customWidth="1"/>
    <col min="1801" max="2048" width="8.125" style="45"/>
    <col min="2049" max="2056" width="10.125" style="45" customWidth="1"/>
    <col min="2057" max="2304" width="8.125" style="45"/>
    <col min="2305" max="2312" width="10.125" style="45" customWidth="1"/>
    <col min="2313" max="2560" width="8.125" style="45"/>
    <col min="2561" max="2568" width="10.125" style="45" customWidth="1"/>
    <col min="2569" max="2816" width="8.125" style="45"/>
    <col min="2817" max="2824" width="10.125" style="45" customWidth="1"/>
    <col min="2825" max="3072" width="8.125" style="45"/>
    <col min="3073" max="3080" width="10.125" style="45" customWidth="1"/>
    <col min="3081" max="3328" width="8.125" style="45"/>
    <col min="3329" max="3336" width="10.125" style="45" customWidth="1"/>
    <col min="3337" max="3584" width="8.125" style="45"/>
    <col min="3585" max="3592" width="10.125" style="45" customWidth="1"/>
    <col min="3593" max="3840" width="8.125" style="45"/>
    <col min="3841" max="3848" width="10.125" style="45" customWidth="1"/>
    <col min="3849" max="4096" width="8.125" style="45"/>
    <col min="4097" max="4104" width="10.125" style="45" customWidth="1"/>
    <col min="4105" max="4352" width="8.125" style="45"/>
    <col min="4353" max="4360" width="10.125" style="45" customWidth="1"/>
    <col min="4361" max="4608" width="8.125" style="45"/>
    <col min="4609" max="4616" width="10.125" style="45" customWidth="1"/>
    <col min="4617" max="4864" width="8.125" style="45"/>
    <col min="4865" max="4872" width="10.125" style="45" customWidth="1"/>
    <col min="4873" max="5120" width="8.125" style="45"/>
    <col min="5121" max="5128" width="10.125" style="45" customWidth="1"/>
    <col min="5129" max="5376" width="8.125" style="45"/>
    <col min="5377" max="5384" width="10.125" style="45" customWidth="1"/>
    <col min="5385" max="5632" width="8.125" style="45"/>
    <col min="5633" max="5640" width="10.125" style="45" customWidth="1"/>
    <col min="5641" max="5888" width="8.125" style="45"/>
    <col min="5889" max="5896" width="10.125" style="45" customWidth="1"/>
    <col min="5897" max="6144" width="8.125" style="45"/>
    <col min="6145" max="6152" width="10.125" style="45" customWidth="1"/>
    <col min="6153" max="6400" width="8.125" style="45"/>
    <col min="6401" max="6408" width="10.125" style="45" customWidth="1"/>
    <col min="6409" max="6656" width="8.125" style="45"/>
    <col min="6657" max="6664" width="10.125" style="45" customWidth="1"/>
    <col min="6665" max="6912" width="8.125" style="45"/>
    <col min="6913" max="6920" width="10.125" style="45" customWidth="1"/>
    <col min="6921" max="7168" width="8.125" style="45"/>
    <col min="7169" max="7176" width="10.125" style="45" customWidth="1"/>
    <col min="7177" max="7424" width="8.125" style="45"/>
    <col min="7425" max="7432" width="10.125" style="45" customWidth="1"/>
    <col min="7433" max="7680" width="8.125" style="45"/>
    <col min="7681" max="7688" width="10.125" style="45" customWidth="1"/>
    <col min="7689" max="7936" width="8.125" style="45"/>
    <col min="7937" max="7944" width="10.125" style="45" customWidth="1"/>
    <col min="7945" max="8192" width="8.125" style="45"/>
    <col min="8193" max="8200" width="10.125" style="45" customWidth="1"/>
    <col min="8201" max="8448" width="8.125" style="45"/>
    <col min="8449" max="8456" width="10.125" style="45" customWidth="1"/>
    <col min="8457" max="8704" width="8.125" style="45"/>
    <col min="8705" max="8712" width="10.125" style="45" customWidth="1"/>
    <col min="8713" max="8960" width="8.125" style="45"/>
    <col min="8961" max="8968" width="10.125" style="45" customWidth="1"/>
    <col min="8969" max="9216" width="8.125" style="45"/>
    <col min="9217" max="9224" width="10.125" style="45" customWidth="1"/>
    <col min="9225" max="9472" width="8.125" style="45"/>
    <col min="9473" max="9480" width="10.125" style="45" customWidth="1"/>
    <col min="9481" max="9728" width="8.125" style="45"/>
    <col min="9729" max="9736" width="10.125" style="45" customWidth="1"/>
    <col min="9737" max="9984" width="8.125" style="45"/>
    <col min="9985" max="9992" width="10.125" style="45" customWidth="1"/>
    <col min="9993" max="10240" width="8.125" style="45"/>
    <col min="10241" max="10248" width="10.125" style="45" customWidth="1"/>
    <col min="10249" max="10496" width="8.125" style="45"/>
    <col min="10497" max="10504" width="10.125" style="45" customWidth="1"/>
    <col min="10505" max="10752" width="8.125" style="45"/>
    <col min="10753" max="10760" width="10.125" style="45" customWidth="1"/>
    <col min="10761" max="11008" width="8.125" style="45"/>
    <col min="11009" max="11016" width="10.125" style="45" customWidth="1"/>
    <col min="11017" max="11264" width="8.125" style="45"/>
    <col min="11265" max="11272" width="10.125" style="45" customWidth="1"/>
    <col min="11273" max="11520" width="8.125" style="45"/>
    <col min="11521" max="11528" width="10.125" style="45" customWidth="1"/>
    <col min="11529" max="11776" width="8.125" style="45"/>
    <col min="11777" max="11784" width="10.125" style="45" customWidth="1"/>
    <col min="11785" max="12032" width="8.125" style="45"/>
    <col min="12033" max="12040" width="10.125" style="45" customWidth="1"/>
    <col min="12041" max="12288" width="8.125" style="45"/>
    <col min="12289" max="12296" width="10.125" style="45" customWidth="1"/>
    <col min="12297" max="12544" width="8.125" style="45"/>
    <col min="12545" max="12552" width="10.125" style="45" customWidth="1"/>
    <col min="12553" max="12800" width="8.125" style="45"/>
    <col min="12801" max="12808" width="10.125" style="45" customWidth="1"/>
    <col min="12809" max="13056" width="8.125" style="45"/>
    <col min="13057" max="13064" width="10.125" style="45" customWidth="1"/>
    <col min="13065" max="13312" width="8.125" style="45"/>
    <col min="13313" max="13320" width="10.125" style="45" customWidth="1"/>
    <col min="13321" max="13568" width="8.125" style="45"/>
    <col min="13569" max="13576" width="10.125" style="45" customWidth="1"/>
    <col min="13577" max="13824" width="8.125" style="45"/>
    <col min="13825" max="13832" width="10.125" style="45" customWidth="1"/>
    <col min="13833" max="14080" width="8.125" style="45"/>
    <col min="14081" max="14088" width="10.125" style="45" customWidth="1"/>
    <col min="14089" max="14336" width="8.125" style="45"/>
    <col min="14337" max="14344" width="10.125" style="45" customWidth="1"/>
    <col min="14345" max="14592" width="8.125" style="45"/>
    <col min="14593" max="14600" width="10.125" style="45" customWidth="1"/>
    <col min="14601" max="14848" width="8.125" style="45"/>
    <col min="14849" max="14856" width="10.125" style="45" customWidth="1"/>
    <col min="14857" max="15104" width="8.125" style="45"/>
    <col min="15105" max="15112" width="10.125" style="45" customWidth="1"/>
    <col min="15113" max="15360" width="8.125" style="45"/>
    <col min="15361" max="15368" width="10.125" style="45" customWidth="1"/>
    <col min="15369" max="15616" width="8.125" style="45"/>
    <col min="15617" max="15624" width="10.125" style="45" customWidth="1"/>
    <col min="15625" max="15872" width="8.125" style="45"/>
    <col min="15873" max="15880" width="10.125" style="45" customWidth="1"/>
    <col min="15881" max="16128" width="8.125" style="45"/>
    <col min="16129" max="16136" width="10.125" style="45" customWidth="1"/>
    <col min="16137" max="16384" width="8.125" style="45"/>
  </cols>
  <sheetData>
    <row r="1" spans="1:8" ht="20.100000000000001" customHeight="1">
      <c r="A1" s="45" t="s">
        <v>758</v>
      </c>
    </row>
    <row r="2" spans="1:8" ht="20.100000000000001" customHeight="1">
      <c r="F2" s="1779" t="s">
        <v>728</v>
      </c>
      <c r="G2" s="1779"/>
      <c r="H2" s="1779"/>
    </row>
    <row r="3" spans="1:8" ht="20.100000000000001" customHeight="1"/>
    <row r="4" spans="1:8" s="52" customFormat="1" ht="20.100000000000001" customHeight="1">
      <c r="A4" s="1780" t="s">
        <v>729</v>
      </c>
      <c r="B4" s="1781"/>
      <c r="C4" s="1781"/>
      <c r="D4" s="1781"/>
      <c r="E4" s="1781"/>
      <c r="F4" s="1781"/>
      <c r="G4" s="1781"/>
      <c r="H4" s="1781"/>
    </row>
    <row r="5" spans="1:8" ht="20.100000000000001" customHeight="1">
      <c r="A5" s="474"/>
      <c r="B5" s="474"/>
      <c r="C5" s="474"/>
      <c r="D5" s="474"/>
      <c r="E5" s="474"/>
      <c r="F5" s="474"/>
      <c r="G5" s="474"/>
      <c r="H5" s="474"/>
    </row>
    <row r="6" spans="1:8" ht="45" customHeight="1">
      <c r="A6" s="1782" t="s">
        <v>256</v>
      </c>
      <c r="B6" s="1782"/>
      <c r="C6" s="1783"/>
      <c r="D6" s="1784"/>
      <c r="E6" s="1784"/>
      <c r="F6" s="1784"/>
      <c r="G6" s="1784"/>
      <c r="H6" s="1785"/>
    </row>
    <row r="7" spans="1:8" ht="45" customHeight="1">
      <c r="A7" s="1786" t="s">
        <v>730</v>
      </c>
      <c r="B7" s="1786"/>
      <c r="C7" s="1782" t="s">
        <v>731</v>
      </c>
      <c r="D7" s="1782"/>
      <c r="E7" s="1782"/>
      <c r="F7" s="1782"/>
      <c r="G7" s="1782"/>
      <c r="H7" s="1782"/>
    </row>
    <row r="8" spans="1:8" ht="26.25" customHeight="1">
      <c r="A8" s="1771" t="s">
        <v>732</v>
      </c>
      <c r="B8" s="1772"/>
      <c r="C8" s="1777" t="s">
        <v>733</v>
      </c>
      <c r="D8" s="1778"/>
      <c r="E8" s="1746" t="s">
        <v>734</v>
      </c>
      <c r="F8" s="1747"/>
      <c r="G8" s="1748"/>
      <c r="H8" s="475"/>
    </row>
    <row r="9" spans="1:8" ht="26.25" customHeight="1">
      <c r="A9" s="1773"/>
      <c r="B9" s="1774"/>
      <c r="C9" s="1770" t="s">
        <v>735</v>
      </c>
      <c r="D9" s="1770"/>
      <c r="E9" s="1746" t="s">
        <v>736</v>
      </c>
      <c r="F9" s="1747"/>
      <c r="G9" s="1748"/>
      <c r="H9" s="475"/>
    </row>
    <row r="10" spans="1:8" ht="26.25" customHeight="1">
      <c r="A10" s="1773"/>
      <c r="B10" s="1774"/>
      <c r="C10" s="1770" t="s">
        <v>737</v>
      </c>
      <c r="D10" s="1770"/>
      <c r="E10" s="1746" t="s">
        <v>738</v>
      </c>
      <c r="F10" s="1747"/>
      <c r="G10" s="1748"/>
      <c r="H10" s="475"/>
    </row>
    <row r="11" spans="1:8" ht="26.25" customHeight="1">
      <c r="A11" s="1773"/>
      <c r="B11" s="1774"/>
      <c r="C11" s="1770" t="s">
        <v>739</v>
      </c>
      <c r="D11" s="1770"/>
      <c r="E11" s="1746" t="s">
        <v>740</v>
      </c>
      <c r="F11" s="1747"/>
      <c r="G11" s="1748"/>
      <c r="H11" s="475"/>
    </row>
    <row r="12" spans="1:8" ht="26.25" customHeight="1">
      <c r="A12" s="1775"/>
      <c r="B12" s="1776"/>
      <c r="C12" s="1770" t="s">
        <v>741</v>
      </c>
      <c r="D12" s="1770"/>
      <c r="E12" s="1746" t="s">
        <v>742</v>
      </c>
      <c r="F12" s="1747"/>
      <c r="G12" s="1748"/>
      <c r="H12" s="475"/>
    </row>
    <row r="13" spans="1:8" ht="14.25" customHeight="1" thickBot="1">
      <c r="A13" s="476"/>
      <c r="B13" s="476"/>
      <c r="C13" s="476"/>
      <c r="D13" s="476"/>
      <c r="E13" s="476"/>
      <c r="F13" s="476"/>
      <c r="G13" s="474"/>
      <c r="H13" s="476"/>
    </row>
    <row r="14" spans="1:8" ht="45" customHeight="1" thickTop="1">
      <c r="A14" s="1753" t="s">
        <v>743</v>
      </c>
      <c r="B14" s="1754"/>
      <c r="C14" s="477" t="s">
        <v>744</v>
      </c>
      <c r="D14" s="478"/>
      <c r="E14" s="479" t="s">
        <v>60</v>
      </c>
      <c r="F14" s="1759" t="s">
        <v>745</v>
      </c>
      <c r="G14" s="1760"/>
      <c r="H14" s="1765" t="s">
        <v>746</v>
      </c>
    </row>
    <row r="15" spans="1:8" ht="45" customHeight="1">
      <c r="A15" s="1755"/>
      <c r="B15" s="1756"/>
      <c r="C15" s="477" t="s">
        <v>747</v>
      </c>
      <c r="D15" s="480"/>
      <c r="E15" s="481" t="s">
        <v>60</v>
      </c>
      <c r="F15" s="1761"/>
      <c r="G15" s="1762"/>
      <c r="H15" s="1766"/>
    </row>
    <row r="16" spans="1:8" ht="45" customHeight="1" thickBot="1">
      <c r="A16" s="1757"/>
      <c r="B16" s="1758"/>
      <c r="C16" s="482" t="s">
        <v>748</v>
      </c>
      <c r="D16" s="483"/>
      <c r="E16" s="484" t="s">
        <v>60</v>
      </c>
      <c r="F16" s="1763"/>
      <c r="G16" s="1764"/>
      <c r="H16" s="1767"/>
    </row>
    <row r="17" spans="1:8" ht="21" customHeight="1" thickTop="1">
      <c r="A17" s="474"/>
      <c r="B17" s="474"/>
      <c r="C17" s="474"/>
      <c r="D17" s="476"/>
      <c r="E17" s="476"/>
      <c r="F17" s="485"/>
      <c r="G17" s="485"/>
      <c r="H17" s="474"/>
    </row>
    <row r="18" spans="1:8" ht="45" customHeight="1">
      <c r="A18" s="1753" t="s">
        <v>749</v>
      </c>
      <c r="B18" s="1754"/>
      <c r="C18" s="486" t="s">
        <v>750</v>
      </c>
      <c r="D18" s="487"/>
      <c r="E18" s="488" t="s">
        <v>60</v>
      </c>
      <c r="F18" s="1768" t="s">
        <v>751</v>
      </c>
      <c r="G18" s="1768"/>
      <c r="H18" s="1769" t="s">
        <v>752</v>
      </c>
    </row>
    <row r="19" spans="1:8" ht="51.75" customHeight="1">
      <c r="A19" s="1757"/>
      <c r="B19" s="1758"/>
      <c r="C19" s="489" t="s">
        <v>753</v>
      </c>
      <c r="D19" s="487"/>
      <c r="E19" s="488" t="s">
        <v>60</v>
      </c>
      <c r="F19" s="1768"/>
      <c r="G19" s="1768"/>
      <c r="H19" s="1749"/>
    </row>
    <row r="20" spans="1:8" ht="15" customHeight="1">
      <c r="A20" s="490"/>
      <c r="B20" s="476"/>
      <c r="C20" s="476"/>
      <c r="D20" s="476"/>
      <c r="E20" s="476"/>
      <c r="F20" s="476"/>
      <c r="G20" s="476"/>
      <c r="H20" s="476"/>
    </row>
    <row r="21" spans="1:8" ht="57.75" customHeight="1">
      <c r="A21" s="1749" t="s">
        <v>699</v>
      </c>
      <c r="B21" s="1749"/>
      <c r="C21" s="1750" t="s">
        <v>754</v>
      </c>
      <c r="D21" s="1751"/>
      <c r="E21" s="1751"/>
      <c r="F21" s="1751"/>
      <c r="G21" s="1751"/>
      <c r="H21" s="1752"/>
    </row>
    <row r="22" spans="1:8" ht="15" customHeight="1">
      <c r="A22" s="491"/>
      <c r="B22" s="491"/>
      <c r="C22" s="491"/>
      <c r="D22" s="491"/>
      <c r="E22" s="491"/>
      <c r="F22" s="491"/>
      <c r="G22" s="491"/>
      <c r="H22" s="491"/>
    </row>
    <row r="23" spans="1:8" ht="52.5" customHeight="1">
      <c r="A23" s="1745" t="s">
        <v>755</v>
      </c>
      <c r="B23" s="1745"/>
      <c r="C23" s="1745"/>
      <c r="D23" s="1745"/>
      <c r="E23" s="1745"/>
      <c r="F23" s="1745"/>
      <c r="G23" s="1745"/>
      <c r="H23" s="1745"/>
    </row>
    <row r="24" spans="1:8" ht="39" customHeight="1">
      <c r="A24" s="1745" t="s">
        <v>756</v>
      </c>
      <c r="B24" s="1745"/>
      <c r="C24" s="1745"/>
      <c r="D24" s="1745"/>
      <c r="E24" s="1745"/>
      <c r="F24" s="1745"/>
      <c r="G24" s="1745"/>
      <c r="H24" s="1745"/>
    </row>
    <row r="25" spans="1:8" ht="38.25" customHeight="1">
      <c r="A25" s="1745" t="s">
        <v>757</v>
      </c>
      <c r="B25" s="1745"/>
      <c r="C25" s="1745"/>
      <c r="D25" s="1745"/>
      <c r="E25" s="1745"/>
      <c r="F25" s="1745"/>
      <c r="G25" s="1745"/>
      <c r="H25" s="1745"/>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2"/>
  <dataValidations count="1">
    <dataValidation type="list" allowBlank="1" showInputMessage="1" showErrorMessage="1" sqref="H8:H12" xr:uid="{29E280E9-96FD-4B6D-8D73-9F1DF1C4693A}">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21"/>
  <sheetViews>
    <sheetView showGridLines="0" view="pageBreakPreview" zoomScale="85" zoomScaleNormal="100" zoomScaleSheetLayoutView="85" workbookViewId="0"/>
  </sheetViews>
  <sheetFormatPr defaultRowHeight="13.5"/>
  <cols>
    <col min="1" max="1" width="1.25" style="133" customWidth="1"/>
    <col min="2" max="2" width="24.25" style="133" customWidth="1"/>
    <col min="3" max="3" width="4" style="133" customWidth="1"/>
    <col min="4" max="6" width="20.125" style="133" customWidth="1"/>
    <col min="7" max="7" width="3.125" style="133" customWidth="1"/>
    <col min="8" max="8" width="3.75" style="133" customWidth="1"/>
    <col min="9" max="9" width="2.5" style="133" customWidth="1"/>
    <col min="10" max="256" width="9" style="133"/>
    <col min="257" max="257" width="1.25" style="133" customWidth="1"/>
    <col min="258" max="258" width="24.25" style="133" customWidth="1"/>
    <col min="259" max="259" width="4" style="133" customWidth="1"/>
    <col min="260" max="262" width="20.125" style="133" customWidth="1"/>
    <col min="263" max="263" width="3.125" style="133" customWidth="1"/>
    <col min="264" max="264" width="3.75" style="133" customWidth="1"/>
    <col min="265" max="265" width="2.5" style="133" customWidth="1"/>
    <col min="266" max="512" width="9" style="133"/>
    <col min="513" max="513" width="1.25" style="133" customWidth="1"/>
    <col min="514" max="514" width="24.25" style="133" customWidth="1"/>
    <col min="515" max="515" width="4" style="133" customWidth="1"/>
    <col min="516" max="518" width="20.125" style="133" customWidth="1"/>
    <col min="519" max="519" width="3.125" style="133" customWidth="1"/>
    <col min="520" max="520" width="3.75" style="133" customWidth="1"/>
    <col min="521" max="521" width="2.5" style="133" customWidth="1"/>
    <col min="522" max="768" width="9" style="133"/>
    <col min="769" max="769" width="1.25" style="133" customWidth="1"/>
    <col min="770" max="770" width="24.25" style="133" customWidth="1"/>
    <col min="771" max="771" width="4" style="133" customWidth="1"/>
    <col min="772" max="774" width="20.125" style="133" customWidth="1"/>
    <col min="775" max="775" width="3.125" style="133" customWidth="1"/>
    <col min="776" max="776" width="3.75" style="133" customWidth="1"/>
    <col min="777" max="777" width="2.5" style="133" customWidth="1"/>
    <col min="778" max="1024" width="9" style="133"/>
    <col min="1025" max="1025" width="1.25" style="133" customWidth="1"/>
    <col min="1026" max="1026" width="24.25" style="133" customWidth="1"/>
    <col min="1027" max="1027" width="4" style="133" customWidth="1"/>
    <col min="1028" max="1030" width="20.125" style="133" customWidth="1"/>
    <col min="1031" max="1031" width="3.125" style="133" customWidth="1"/>
    <col min="1032" max="1032" width="3.75" style="133" customWidth="1"/>
    <col min="1033" max="1033" width="2.5" style="133" customWidth="1"/>
    <col min="1034" max="1280" width="9" style="133"/>
    <col min="1281" max="1281" width="1.25" style="133" customWidth="1"/>
    <col min="1282" max="1282" width="24.25" style="133" customWidth="1"/>
    <col min="1283" max="1283" width="4" style="133" customWidth="1"/>
    <col min="1284" max="1286" width="20.125" style="133" customWidth="1"/>
    <col min="1287" max="1287" width="3.125" style="133" customWidth="1"/>
    <col min="1288" max="1288" width="3.75" style="133" customWidth="1"/>
    <col min="1289" max="1289" width="2.5" style="133" customWidth="1"/>
    <col min="1290" max="1536" width="9" style="133"/>
    <col min="1537" max="1537" width="1.25" style="133" customWidth="1"/>
    <col min="1538" max="1538" width="24.25" style="133" customWidth="1"/>
    <col min="1539" max="1539" width="4" style="133" customWidth="1"/>
    <col min="1540" max="1542" width="20.125" style="133" customWidth="1"/>
    <col min="1543" max="1543" width="3.125" style="133" customWidth="1"/>
    <col min="1544" max="1544" width="3.75" style="133" customWidth="1"/>
    <col min="1545" max="1545" width="2.5" style="133" customWidth="1"/>
    <col min="1546" max="1792" width="9" style="133"/>
    <col min="1793" max="1793" width="1.25" style="133" customWidth="1"/>
    <col min="1794" max="1794" width="24.25" style="133" customWidth="1"/>
    <col min="1795" max="1795" width="4" style="133" customWidth="1"/>
    <col min="1796" max="1798" width="20.125" style="133" customWidth="1"/>
    <col min="1799" max="1799" width="3.125" style="133" customWidth="1"/>
    <col min="1800" max="1800" width="3.75" style="133" customWidth="1"/>
    <col min="1801" max="1801" width="2.5" style="133" customWidth="1"/>
    <col min="1802" max="2048" width="9" style="133"/>
    <col min="2049" max="2049" width="1.25" style="133" customWidth="1"/>
    <col min="2050" max="2050" width="24.25" style="133" customWidth="1"/>
    <col min="2051" max="2051" width="4" style="133" customWidth="1"/>
    <col min="2052" max="2054" width="20.125" style="133" customWidth="1"/>
    <col min="2055" max="2055" width="3.125" style="133" customWidth="1"/>
    <col min="2056" max="2056" width="3.75" style="133" customWidth="1"/>
    <col min="2057" max="2057" width="2.5" style="133" customWidth="1"/>
    <col min="2058" max="2304" width="9" style="133"/>
    <col min="2305" max="2305" width="1.25" style="133" customWidth="1"/>
    <col min="2306" max="2306" width="24.25" style="133" customWidth="1"/>
    <col min="2307" max="2307" width="4" style="133" customWidth="1"/>
    <col min="2308" max="2310" width="20.125" style="133" customWidth="1"/>
    <col min="2311" max="2311" width="3.125" style="133" customWidth="1"/>
    <col min="2312" max="2312" width="3.75" style="133" customWidth="1"/>
    <col min="2313" max="2313" width="2.5" style="133" customWidth="1"/>
    <col min="2314" max="2560" width="9" style="133"/>
    <col min="2561" max="2561" width="1.25" style="133" customWidth="1"/>
    <col min="2562" max="2562" width="24.25" style="133" customWidth="1"/>
    <col min="2563" max="2563" width="4" style="133" customWidth="1"/>
    <col min="2564" max="2566" width="20.125" style="133" customWidth="1"/>
    <col min="2567" max="2567" width="3.125" style="133" customWidth="1"/>
    <col min="2568" max="2568" width="3.75" style="133" customWidth="1"/>
    <col min="2569" max="2569" width="2.5" style="133" customWidth="1"/>
    <col min="2570" max="2816" width="9" style="133"/>
    <col min="2817" max="2817" width="1.25" style="133" customWidth="1"/>
    <col min="2818" max="2818" width="24.25" style="133" customWidth="1"/>
    <col min="2819" max="2819" width="4" style="133" customWidth="1"/>
    <col min="2820" max="2822" width="20.125" style="133" customWidth="1"/>
    <col min="2823" max="2823" width="3.125" style="133" customWidth="1"/>
    <col min="2824" max="2824" width="3.75" style="133" customWidth="1"/>
    <col min="2825" max="2825" width="2.5" style="133" customWidth="1"/>
    <col min="2826" max="3072" width="9" style="133"/>
    <col min="3073" max="3073" width="1.25" style="133" customWidth="1"/>
    <col min="3074" max="3074" width="24.25" style="133" customWidth="1"/>
    <col min="3075" max="3075" width="4" style="133" customWidth="1"/>
    <col min="3076" max="3078" width="20.125" style="133" customWidth="1"/>
    <col min="3079" max="3079" width="3.125" style="133" customWidth="1"/>
    <col min="3080" max="3080" width="3.75" style="133" customWidth="1"/>
    <col min="3081" max="3081" width="2.5" style="133" customWidth="1"/>
    <col min="3082" max="3328" width="9" style="133"/>
    <col min="3329" max="3329" width="1.25" style="133" customWidth="1"/>
    <col min="3330" max="3330" width="24.25" style="133" customWidth="1"/>
    <col min="3331" max="3331" width="4" style="133" customWidth="1"/>
    <col min="3332" max="3334" width="20.125" style="133" customWidth="1"/>
    <col min="3335" max="3335" width="3.125" style="133" customWidth="1"/>
    <col min="3336" max="3336" width="3.75" style="133" customWidth="1"/>
    <col min="3337" max="3337" width="2.5" style="133" customWidth="1"/>
    <col min="3338" max="3584" width="9" style="133"/>
    <col min="3585" max="3585" width="1.25" style="133" customWidth="1"/>
    <col min="3586" max="3586" width="24.25" style="133" customWidth="1"/>
    <col min="3587" max="3587" width="4" style="133" customWidth="1"/>
    <col min="3588" max="3590" width="20.125" style="133" customWidth="1"/>
    <col min="3591" max="3591" width="3.125" style="133" customWidth="1"/>
    <col min="3592" max="3592" width="3.75" style="133" customWidth="1"/>
    <col min="3593" max="3593" width="2.5" style="133" customWidth="1"/>
    <col min="3594" max="3840" width="9" style="133"/>
    <col min="3841" max="3841" width="1.25" style="133" customWidth="1"/>
    <col min="3842" max="3842" width="24.25" style="133" customWidth="1"/>
    <col min="3843" max="3843" width="4" style="133" customWidth="1"/>
    <col min="3844" max="3846" width="20.125" style="133" customWidth="1"/>
    <col min="3847" max="3847" width="3.125" style="133" customWidth="1"/>
    <col min="3848" max="3848" width="3.75" style="133" customWidth="1"/>
    <col min="3849" max="3849" width="2.5" style="133" customWidth="1"/>
    <col min="3850" max="4096" width="9" style="133"/>
    <col min="4097" max="4097" width="1.25" style="133" customWidth="1"/>
    <col min="4098" max="4098" width="24.25" style="133" customWidth="1"/>
    <col min="4099" max="4099" width="4" style="133" customWidth="1"/>
    <col min="4100" max="4102" width="20.125" style="133" customWidth="1"/>
    <col min="4103" max="4103" width="3.125" style="133" customWidth="1"/>
    <col min="4104" max="4104" width="3.75" style="133" customWidth="1"/>
    <col min="4105" max="4105" width="2.5" style="133" customWidth="1"/>
    <col min="4106" max="4352" width="9" style="133"/>
    <col min="4353" max="4353" width="1.25" style="133" customWidth="1"/>
    <col min="4354" max="4354" width="24.25" style="133" customWidth="1"/>
    <col min="4355" max="4355" width="4" style="133" customWidth="1"/>
    <col min="4356" max="4358" width="20.125" style="133" customWidth="1"/>
    <col min="4359" max="4359" width="3.125" style="133" customWidth="1"/>
    <col min="4360" max="4360" width="3.75" style="133" customWidth="1"/>
    <col min="4361" max="4361" width="2.5" style="133" customWidth="1"/>
    <col min="4362" max="4608" width="9" style="133"/>
    <col min="4609" max="4609" width="1.25" style="133" customWidth="1"/>
    <col min="4610" max="4610" width="24.25" style="133" customWidth="1"/>
    <col min="4611" max="4611" width="4" style="133" customWidth="1"/>
    <col min="4612" max="4614" width="20.125" style="133" customWidth="1"/>
    <col min="4615" max="4615" width="3.125" style="133" customWidth="1"/>
    <col min="4616" max="4616" width="3.75" style="133" customWidth="1"/>
    <col min="4617" max="4617" width="2.5" style="133" customWidth="1"/>
    <col min="4618" max="4864" width="9" style="133"/>
    <col min="4865" max="4865" width="1.25" style="133" customWidth="1"/>
    <col min="4866" max="4866" width="24.25" style="133" customWidth="1"/>
    <col min="4867" max="4867" width="4" style="133" customWidth="1"/>
    <col min="4868" max="4870" width="20.125" style="133" customWidth="1"/>
    <col min="4871" max="4871" width="3.125" style="133" customWidth="1"/>
    <col min="4872" max="4872" width="3.75" style="133" customWidth="1"/>
    <col min="4873" max="4873" width="2.5" style="133" customWidth="1"/>
    <col min="4874" max="5120" width="9" style="133"/>
    <col min="5121" max="5121" width="1.25" style="133" customWidth="1"/>
    <col min="5122" max="5122" width="24.25" style="133" customWidth="1"/>
    <col min="5123" max="5123" width="4" style="133" customWidth="1"/>
    <col min="5124" max="5126" width="20.125" style="133" customWidth="1"/>
    <col min="5127" max="5127" width="3.125" style="133" customWidth="1"/>
    <col min="5128" max="5128" width="3.75" style="133" customWidth="1"/>
    <col min="5129" max="5129" width="2.5" style="133" customWidth="1"/>
    <col min="5130" max="5376" width="9" style="133"/>
    <col min="5377" max="5377" width="1.25" style="133" customWidth="1"/>
    <col min="5378" max="5378" width="24.25" style="133" customWidth="1"/>
    <col min="5379" max="5379" width="4" style="133" customWidth="1"/>
    <col min="5380" max="5382" width="20.125" style="133" customWidth="1"/>
    <col min="5383" max="5383" width="3.125" style="133" customWidth="1"/>
    <col min="5384" max="5384" width="3.75" style="133" customWidth="1"/>
    <col min="5385" max="5385" width="2.5" style="133" customWidth="1"/>
    <col min="5386" max="5632" width="9" style="133"/>
    <col min="5633" max="5633" width="1.25" style="133" customWidth="1"/>
    <col min="5634" max="5634" width="24.25" style="133" customWidth="1"/>
    <col min="5635" max="5635" width="4" style="133" customWidth="1"/>
    <col min="5636" max="5638" width="20.125" style="133" customWidth="1"/>
    <col min="5639" max="5639" width="3.125" style="133" customWidth="1"/>
    <col min="5640" max="5640" width="3.75" style="133" customWidth="1"/>
    <col min="5641" max="5641" width="2.5" style="133" customWidth="1"/>
    <col min="5642" max="5888" width="9" style="133"/>
    <col min="5889" max="5889" width="1.25" style="133" customWidth="1"/>
    <col min="5890" max="5890" width="24.25" style="133" customWidth="1"/>
    <col min="5891" max="5891" width="4" style="133" customWidth="1"/>
    <col min="5892" max="5894" width="20.125" style="133" customWidth="1"/>
    <col min="5895" max="5895" width="3.125" style="133" customWidth="1"/>
    <col min="5896" max="5896" width="3.75" style="133" customWidth="1"/>
    <col min="5897" max="5897" width="2.5" style="133" customWidth="1"/>
    <col min="5898" max="6144" width="9" style="133"/>
    <col min="6145" max="6145" width="1.25" style="133" customWidth="1"/>
    <col min="6146" max="6146" width="24.25" style="133" customWidth="1"/>
    <col min="6147" max="6147" width="4" style="133" customWidth="1"/>
    <col min="6148" max="6150" width="20.125" style="133" customWidth="1"/>
    <col min="6151" max="6151" width="3.125" style="133" customWidth="1"/>
    <col min="6152" max="6152" width="3.75" style="133" customWidth="1"/>
    <col min="6153" max="6153" width="2.5" style="133" customWidth="1"/>
    <col min="6154" max="6400" width="9" style="133"/>
    <col min="6401" max="6401" width="1.25" style="133" customWidth="1"/>
    <col min="6402" max="6402" width="24.25" style="133" customWidth="1"/>
    <col min="6403" max="6403" width="4" style="133" customWidth="1"/>
    <col min="6404" max="6406" width="20.125" style="133" customWidth="1"/>
    <col min="6407" max="6407" width="3.125" style="133" customWidth="1"/>
    <col min="6408" max="6408" width="3.75" style="133" customWidth="1"/>
    <col min="6409" max="6409" width="2.5" style="133" customWidth="1"/>
    <col min="6410" max="6656" width="9" style="133"/>
    <col min="6657" max="6657" width="1.25" style="133" customWidth="1"/>
    <col min="6658" max="6658" width="24.25" style="133" customWidth="1"/>
    <col min="6659" max="6659" width="4" style="133" customWidth="1"/>
    <col min="6660" max="6662" width="20.125" style="133" customWidth="1"/>
    <col min="6663" max="6663" width="3.125" style="133" customWidth="1"/>
    <col min="6664" max="6664" width="3.75" style="133" customWidth="1"/>
    <col min="6665" max="6665" width="2.5" style="133" customWidth="1"/>
    <col min="6666" max="6912" width="9" style="133"/>
    <col min="6913" max="6913" width="1.25" style="133" customWidth="1"/>
    <col min="6914" max="6914" width="24.25" style="133" customWidth="1"/>
    <col min="6915" max="6915" width="4" style="133" customWidth="1"/>
    <col min="6916" max="6918" width="20.125" style="133" customWidth="1"/>
    <col min="6919" max="6919" width="3.125" style="133" customWidth="1"/>
    <col min="6920" max="6920" width="3.75" style="133" customWidth="1"/>
    <col min="6921" max="6921" width="2.5" style="133" customWidth="1"/>
    <col min="6922" max="7168" width="9" style="133"/>
    <col min="7169" max="7169" width="1.25" style="133" customWidth="1"/>
    <col min="7170" max="7170" width="24.25" style="133" customWidth="1"/>
    <col min="7171" max="7171" width="4" style="133" customWidth="1"/>
    <col min="7172" max="7174" width="20.125" style="133" customWidth="1"/>
    <col min="7175" max="7175" width="3.125" style="133" customWidth="1"/>
    <col min="7176" max="7176" width="3.75" style="133" customWidth="1"/>
    <col min="7177" max="7177" width="2.5" style="133" customWidth="1"/>
    <col min="7178" max="7424" width="9" style="133"/>
    <col min="7425" max="7425" width="1.25" style="133" customWidth="1"/>
    <col min="7426" max="7426" width="24.25" style="133" customWidth="1"/>
    <col min="7427" max="7427" width="4" style="133" customWidth="1"/>
    <col min="7428" max="7430" width="20.125" style="133" customWidth="1"/>
    <col min="7431" max="7431" width="3.125" style="133" customWidth="1"/>
    <col min="7432" max="7432" width="3.75" style="133" customWidth="1"/>
    <col min="7433" max="7433" width="2.5" style="133" customWidth="1"/>
    <col min="7434" max="7680" width="9" style="133"/>
    <col min="7681" max="7681" width="1.25" style="133" customWidth="1"/>
    <col min="7682" max="7682" width="24.25" style="133" customWidth="1"/>
    <col min="7683" max="7683" width="4" style="133" customWidth="1"/>
    <col min="7684" max="7686" width="20.125" style="133" customWidth="1"/>
    <col min="7687" max="7687" width="3.125" style="133" customWidth="1"/>
    <col min="7688" max="7688" width="3.75" style="133" customWidth="1"/>
    <col min="7689" max="7689" width="2.5" style="133" customWidth="1"/>
    <col min="7690" max="7936" width="9" style="133"/>
    <col min="7937" max="7937" width="1.25" style="133" customWidth="1"/>
    <col min="7938" max="7938" width="24.25" style="133" customWidth="1"/>
    <col min="7939" max="7939" width="4" style="133" customWidth="1"/>
    <col min="7940" max="7942" width="20.125" style="133" customWidth="1"/>
    <col min="7943" max="7943" width="3.125" style="133" customWidth="1"/>
    <col min="7944" max="7944" width="3.75" style="133" customWidth="1"/>
    <col min="7945" max="7945" width="2.5" style="133" customWidth="1"/>
    <col min="7946" max="8192" width="9" style="133"/>
    <col min="8193" max="8193" width="1.25" style="133" customWidth="1"/>
    <col min="8194" max="8194" width="24.25" style="133" customWidth="1"/>
    <col min="8195" max="8195" width="4" style="133" customWidth="1"/>
    <col min="8196" max="8198" width="20.125" style="133" customWidth="1"/>
    <col min="8199" max="8199" width="3.125" style="133" customWidth="1"/>
    <col min="8200" max="8200" width="3.75" style="133" customWidth="1"/>
    <col min="8201" max="8201" width="2.5" style="133" customWidth="1"/>
    <col min="8202" max="8448" width="9" style="133"/>
    <col min="8449" max="8449" width="1.25" style="133" customWidth="1"/>
    <col min="8450" max="8450" width="24.25" style="133" customWidth="1"/>
    <col min="8451" max="8451" width="4" style="133" customWidth="1"/>
    <col min="8452" max="8454" width="20.125" style="133" customWidth="1"/>
    <col min="8455" max="8455" width="3.125" style="133" customWidth="1"/>
    <col min="8456" max="8456" width="3.75" style="133" customWidth="1"/>
    <col min="8457" max="8457" width="2.5" style="133" customWidth="1"/>
    <col min="8458" max="8704" width="9" style="133"/>
    <col min="8705" max="8705" width="1.25" style="133" customWidth="1"/>
    <col min="8706" max="8706" width="24.25" style="133" customWidth="1"/>
    <col min="8707" max="8707" width="4" style="133" customWidth="1"/>
    <col min="8708" max="8710" width="20.125" style="133" customWidth="1"/>
    <col min="8711" max="8711" width="3.125" style="133" customWidth="1"/>
    <col min="8712" max="8712" width="3.75" style="133" customWidth="1"/>
    <col min="8713" max="8713" width="2.5" style="133" customWidth="1"/>
    <col min="8714" max="8960" width="9" style="133"/>
    <col min="8961" max="8961" width="1.25" style="133" customWidth="1"/>
    <col min="8962" max="8962" width="24.25" style="133" customWidth="1"/>
    <col min="8963" max="8963" width="4" style="133" customWidth="1"/>
    <col min="8964" max="8966" width="20.125" style="133" customWidth="1"/>
    <col min="8967" max="8967" width="3.125" style="133" customWidth="1"/>
    <col min="8968" max="8968" width="3.75" style="133" customWidth="1"/>
    <col min="8969" max="8969" width="2.5" style="133" customWidth="1"/>
    <col min="8970" max="9216" width="9" style="133"/>
    <col min="9217" max="9217" width="1.25" style="133" customWidth="1"/>
    <col min="9218" max="9218" width="24.25" style="133" customWidth="1"/>
    <col min="9219" max="9219" width="4" style="133" customWidth="1"/>
    <col min="9220" max="9222" width="20.125" style="133" customWidth="1"/>
    <col min="9223" max="9223" width="3.125" style="133" customWidth="1"/>
    <col min="9224" max="9224" width="3.75" style="133" customWidth="1"/>
    <col min="9225" max="9225" width="2.5" style="133" customWidth="1"/>
    <col min="9226" max="9472" width="9" style="133"/>
    <col min="9473" max="9473" width="1.25" style="133" customWidth="1"/>
    <col min="9474" max="9474" width="24.25" style="133" customWidth="1"/>
    <col min="9475" max="9475" width="4" style="133" customWidth="1"/>
    <col min="9476" max="9478" width="20.125" style="133" customWidth="1"/>
    <col min="9479" max="9479" width="3.125" style="133" customWidth="1"/>
    <col min="9480" max="9480" width="3.75" style="133" customWidth="1"/>
    <col min="9481" max="9481" width="2.5" style="133" customWidth="1"/>
    <col min="9482" max="9728" width="9" style="133"/>
    <col min="9729" max="9729" width="1.25" style="133" customWidth="1"/>
    <col min="9730" max="9730" width="24.25" style="133" customWidth="1"/>
    <col min="9731" max="9731" width="4" style="133" customWidth="1"/>
    <col min="9732" max="9734" width="20.125" style="133" customWidth="1"/>
    <col min="9735" max="9735" width="3.125" style="133" customWidth="1"/>
    <col min="9736" max="9736" width="3.75" style="133" customWidth="1"/>
    <col min="9737" max="9737" width="2.5" style="133" customWidth="1"/>
    <col min="9738" max="9984" width="9" style="133"/>
    <col min="9985" max="9985" width="1.25" style="133" customWidth="1"/>
    <col min="9986" max="9986" width="24.25" style="133" customWidth="1"/>
    <col min="9987" max="9987" width="4" style="133" customWidth="1"/>
    <col min="9988" max="9990" width="20.125" style="133" customWidth="1"/>
    <col min="9991" max="9991" width="3.125" style="133" customWidth="1"/>
    <col min="9992" max="9992" width="3.75" style="133" customWidth="1"/>
    <col min="9993" max="9993" width="2.5" style="133" customWidth="1"/>
    <col min="9994" max="10240" width="9" style="133"/>
    <col min="10241" max="10241" width="1.25" style="133" customWidth="1"/>
    <col min="10242" max="10242" width="24.25" style="133" customWidth="1"/>
    <col min="10243" max="10243" width="4" style="133" customWidth="1"/>
    <col min="10244" max="10246" width="20.125" style="133" customWidth="1"/>
    <col min="10247" max="10247" width="3.125" style="133" customWidth="1"/>
    <col min="10248" max="10248" width="3.75" style="133" customWidth="1"/>
    <col min="10249" max="10249" width="2.5" style="133" customWidth="1"/>
    <col min="10250" max="10496" width="9" style="133"/>
    <col min="10497" max="10497" width="1.25" style="133" customWidth="1"/>
    <col min="10498" max="10498" width="24.25" style="133" customWidth="1"/>
    <col min="10499" max="10499" width="4" style="133" customWidth="1"/>
    <col min="10500" max="10502" width="20.125" style="133" customWidth="1"/>
    <col min="10503" max="10503" width="3.125" style="133" customWidth="1"/>
    <col min="10504" max="10504" width="3.75" style="133" customWidth="1"/>
    <col min="10505" max="10505" width="2.5" style="133" customWidth="1"/>
    <col min="10506" max="10752" width="9" style="133"/>
    <col min="10753" max="10753" width="1.25" style="133" customWidth="1"/>
    <col min="10754" max="10754" width="24.25" style="133" customWidth="1"/>
    <col min="10755" max="10755" width="4" style="133" customWidth="1"/>
    <col min="10756" max="10758" width="20.125" style="133" customWidth="1"/>
    <col min="10759" max="10759" width="3.125" style="133" customWidth="1"/>
    <col min="10760" max="10760" width="3.75" style="133" customWidth="1"/>
    <col min="10761" max="10761" width="2.5" style="133" customWidth="1"/>
    <col min="10762" max="11008" width="9" style="133"/>
    <col min="11009" max="11009" width="1.25" style="133" customWidth="1"/>
    <col min="11010" max="11010" width="24.25" style="133" customWidth="1"/>
    <col min="11011" max="11011" width="4" style="133" customWidth="1"/>
    <col min="11012" max="11014" width="20.125" style="133" customWidth="1"/>
    <col min="11015" max="11015" width="3.125" style="133" customWidth="1"/>
    <col min="11016" max="11016" width="3.75" style="133" customWidth="1"/>
    <col min="11017" max="11017" width="2.5" style="133" customWidth="1"/>
    <col min="11018" max="11264" width="9" style="133"/>
    <col min="11265" max="11265" width="1.25" style="133" customWidth="1"/>
    <col min="11266" max="11266" width="24.25" style="133" customWidth="1"/>
    <col min="11267" max="11267" width="4" style="133" customWidth="1"/>
    <col min="11268" max="11270" width="20.125" style="133" customWidth="1"/>
    <col min="11271" max="11271" width="3.125" style="133" customWidth="1"/>
    <col min="11272" max="11272" width="3.75" style="133" customWidth="1"/>
    <col min="11273" max="11273" width="2.5" style="133" customWidth="1"/>
    <col min="11274" max="11520" width="9" style="133"/>
    <col min="11521" max="11521" width="1.25" style="133" customWidth="1"/>
    <col min="11522" max="11522" width="24.25" style="133" customWidth="1"/>
    <col min="11523" max="11523" width="4" style="133" customWidth="1"/>
    <col min="11524" max="11526" width="20.125" style="133" customWidth="1"/>
    <col min="11527" max="11527" width="3.125" style="133" customWidth="1"/>
    <col min="11528" max="11528" width="3.75" style="133" customWidth="1"/>
    <col min="11529" max="11529" width="2.5" style="133" customWidth="1"/>
    <col min="11530" max="11776" width="9" style="133"/>
    <col min="11777" max="11777" width="1.25" style="133" customWidth="1"/>
    <col min="11778" max="11778" width="24.25" style="133" customWidth="1"/>
    <col min="11779" max="11779" width="4" style="133" customWidth="1"/>
    <col min="11780" max="11782" width="20.125" style="133" customWidth="1"/>
    <col min="11783" max="11783" width="3.125" style="133" customWidth="1"/>
    <col min="11784" max="11784" width="3.75" style="133" customWidth="1"/>
    <col min="11785" max="11785" width="2.5" style="133" customWidth="1"/>
    <col min="11786" max="12032" width="9" style="133"/>
    <col min="12033" max="12033" width="1.25" style="133" customWidth="1"/>
    <col min="12034" max="12034" width="24.25" style="133" customWidth="1"/>
    <col min="12035" max="12035" width="4" style="133" customWidth="1"/>
    <col min="12036" max="12038" width="20.125" style="133" customWidth="1"/>
    <col min="12039" max="12039" width="3.125" style="133" customWidth="1"/>
    <col min="12040" max="12040" width="3.75" style="133" customWidth="1"/>
    <col min="12041" max="12041" width="2.5" style="133" customWidth="1"/>
    <col min="12042" max="12288" width="9" style="133"/>
    <col min="12289" max="12289" width="1.25" style="133" customWidth="1"/>
    <col min="12290" max="12290" width="24.25" style="133" customWidth="1"/>
    <col min="12291" max="12291" width="4" style="133" customWidth="1"/>
    <col min="12292" max="12294" width="20.125" style="133" customWidth="1"/>
    <col min="12295" max="12295" width="3.125" style="133" customWidth="1"/>
    <col min="12296" max="12296" width="3.75" style="133" customWidth="1"/>
    <col min="12297" max="12297" width="2.5" style="133" customWidth="1"/>
    <col min="12298" max="12544" width="9" style="133"/>
    <col min="12545" max="12545" width="1.25" style="133" customWidth="1"/>
    <col min="12546" max="12546" width="24.25" style="133" customWidth="1"/>
    <col min="12547" max="12547" width="4" style="133" customWidth="1"/>
    <col min="12548" max="12550" width="20.125" style="133" customWidth="1"/>
    <col min="12551" max="12551" width="3.125" style="133" customWidth="1"/>
    <col min="12552" max="12552" width="3.75" style="133" customWidth="1"/>
    <col min="12553" max="12553" width="2.5" style="133" customWidth="1"/>
    <col min="12554" max="12800" width="9" style="133"/>
    <col min="12801" max="12801" width="1.25" style="133" customWidth="1"/>
    <col min="12802" max="12802" width="24.25" style="133" customWidth="1"/>
    <col min="12803" max="12803" width="4" style="133" customWidth="1"/>
    <col min="12804" max="12806" width="20.125" style="133" customWidth="1"/>
    <col min="12807" max="12807" width="3.125" style="133" customWidth="1"/>
    <col min="12808" max="12808" width="3.75" style="133" customWidth="1"/>
    <col min="12809" max="12809" width="2.5" style="133" customWidth="1"/>
    <col min="12810" max="13056" width="9" style="133"/>
    <col min="13057" max="13057" width="1.25" style="133" customWidth="1"/>
    <col min="13058" max="13058" width="24.25" style="133" customWidth="1"/>
    <col min="13059" max="13059" width="4" style="133" customWidth="1"/>
    <col min="13060" max="13062" width="20.125" style="133" customWidth="1"/>
    <col min="13063" max="13063" width="3.125" style="133" customWidth="1"/>
    <col min="13064" max="13064" width="3.75" style="133" customWidth="1"/>
    <col min="13065" max="13065" width="2.5" style="133" customWidth="1"/>
    <col min="13066" max="13312" width="9" style="133"/>
    <col min="13313" max="13313" width="1.25" style="133" customWidth="1"/>
    <col min="13314" max="13314" width="24.25" style="133" customWidth="1"/>
    <col min="13315" max="13315" width="4" style="133" customWidth="1"/>
    <col min="13316" max="13318" width="20.125" style="133" customWidth="1"/>
    <col min="13319" max="13319" width="3.125" style="133" customWidth="1"/>
    <col min="13320" max="13320" width="3.75" style="133" customWidth="1"/>
    <col min="13321" max="13321" width="2.5" style="133" customWidth="1"/>
    <col min="13322" max="13568" width="9" style="133"/>
    <col min="13569" max="13569" width="1.25" style="133" customWidth="1"/>
    <col min="13570" max="13570" width="24.25" style="133" customWidth="1"/>
    <col min="13571" max="13571" width="4" style="133" customWidth="1"/>
    <col min="13572" max="13574" width="20.125" style="133" customWidth="1"/>
    <col min="13575" max="13575" width="3.125" style="133" customWidth="1"/>
    <col min="13576" max="13576" width="3.75" style="133" customWidth="1"/>
    <col min="13577" max="13577" width="2.5" style="133" customWidth="1"/>
    <col min="13578" max="13824" width="9" style="133"/>
    <col min="13825" max="13825" width="1.25" style="133" customWidth="1"/>
    <col min="13826" max="13826" width="24.25" style="133" customWidth="1"/>
    <col min="13827" max="13827" width="4" style="133" customWidth="1"/>
    <col min="13828" max="13830" width="20.125" style="133" customWidth="1"/>
    <col min="13831" max="13831" width="3.125" style="133" customWidth="1"/>
    <col min="13832" max="13832" width="3.75" style="133" customWidth="1"/>
    <col min="13833" max="13833" width="2.5" style="133" customWidth="1"/>
    <col min="13834" max="14080" width="9" style="133"/>
    <col min="14081" max="14081" width="1.25" style="133" customWidth="1"/>
    <col min="14082" max="14082" width="24.25" style="133" customWidth="1"/>
    <col min="14083" max="14083" width="4" style="133" customWidth="1"/>
    <col min="14084" max="14086" width="20.125" style="133" customWidth="1"/>
    <col min="14087" max="14087" width="3.125" style="133" customWidth="1"/>
    <col min="14088" max="14088" width="3.75" style="133" customWidth="1"/>
    <col min="14089" max="14089" width="2.5" style="133" customWidth="1"/>
    <col min="14090" max="14336" width="9" style="133"/>
    <col min="14337" max="14337" width="1.25" style="133" customWidth="1"/>
    <col min="14338" max="14338" width="24.25" style="133" customWidth="1"/>
    <col min="14339" max="14339" width="4" style="133" customWidth="1"/>
    <col min="14340" max="14342" width="20.125" style="133" customWidth="1"/>
    <col min="14343" max="14343" width="3.125" style="133" customWidth="1"/>
    <col min="14344" max="14344" width="3.75" style="133" customWidth="1"/>
    <col min="14345" max="14345" width="2.5" style="133" customWidth="1"/>
    <col min="14346" max="14592" width="9" style="133"/>
    <col min="14593" max="14593" width="1.25" style="133" customWidth="1"/>
    <col min="14594" max="14594" width="24.25" style="133" customWidth="1"/>
    <col min="14595" max="14595" width="4" style="133" customWidth="1"/>
    <col min="14596" max="14598" width="20.125" style="133" customWidth="1"/>
    <col min="14599" max="14599" width="3.125" style="133" customWidth="1"/>
    <col min="14600" max="14600" width="3.75" style="133" customWidth="1"/>
    <col min="14601" max="14601" width="2.5" style="133" customWidth="1"/>
    <col min="14602" max="14848" width="9" style="133"/>
    <col min="14849" max="14849" width="1.25" style="133" customWidth="1"/>
    <col min="14850" max="14850" width="24.25" style="133" customWidth="1"/>
    <col min="14851" max="14851" width="4" style="133" customWidth="1"/>
    <col min="14852" max="14854" width="20.125" style="133" customWidth="1"/>
    <col min="14855" max="14855" width="3.125" style="133" customWidth="1"/>
    <col min="14856" max="14856" width="3.75" style="133" customWidth="1"/>
    <col min="14857" max="14857" width="2.5" style="133" customWidth="1"/>
    <col min="14858" max="15104" width="9" style="133"/>
    <col min="15105" max="15105" width="1.25" style="133" customWidth="1"/>
    <col min="15106" max="15106" width="24.25" style="133" customWidth="1"/>
    <col min="15107" max="15107" width="4" style="133" customWidth="1"/>
    <col min="15108" max="15110" width="20.125" style="133" customWidth="1"/>
    <col min="15111" max="15111" width="3.125" style="133" customWidth="1"/>
    <col min="15112" max="15112" width="3.75" style="133" customWidth="1"/>
    <col min="15113" max="15113" width="2.5" style="133" customWidth="1"/>
    <col min="15114" max="15360" width="9" style="133"/>
    <col min="15361" max="15361" width="1.25" style="133" customWidth="1"/>
    <col min="15362" max="15362" width="24.25" style="133" customWidth="1"/>
    <col min="15363" max="15363" width="4" style="133" customWidth="1"/>
    <col min="15364" max="15366" width="20.125" style="133" customWidth="1"/>
    <col min="15367" max="15367" width="3.125" style="133" customWidth="1"/>
    <col min="15368" max="15368" width="3.75" style="133" customWidth="1"/>
    <col min="15369" max="15369" width="2.5" style="133" customWidth="1"/>
    <col min="15370" max="15616" width="9" style="133"/>
    <col min="15617" max="15617" width="1.25" style="133" customWidth="1"/>
    <col min="15618" max="15618" width="24.25" style="133" customWidth="1"/>
    <col min="15619" max="15619" width="4" style="133" customWidth="1"/>
    <col min="15620" max="15622" width="20.125" style="133" customWidth="1"/>
    <col min="15623" max="15623" width="3.125" style="133" customWidth="1"/>
    <col min="15624" max="15624" width="3.75" style="133" customWidth="1"/>
    <col min="15625" max="15625" width="2.5" style="133" customWidth="1"/>
    <col min="15626" max="15872" width="9" style="133"/>
    <col min="15873" max="15873" width="1.25" style="133" customWidth="1"/>
    <col min="15874" max="15874" width="24.25" style="133" customWidth="1"/>
    <col min="15875" max="15875" width="4" style="133" customWidth="1"/>
    <col min="15876" max="15878" width="20.125" style="133" customWidth="1"/>
    <col min="15879" max="15879" width="3.125" style="133" customWidth="1"/>
    <col min="15880" max="15880" width="3.75" style="133" customWidth="1"/>
    <col min="15881" max="15881" width="2.5" style="133" customWidth="1"/>
    <col min="15882" max="16128" width="9" style="133"/>
    <col min="16129" max="16129" width="1.25" style="133" customWidth="1"/>
    <col min="16130" max="16130" width="24.25" style="133" customWidth="1"/>
    <col min="16131" max="16131" width="4" style="133" customWidth="1"/>
    <col min="16132" max="16134" width="20.125" style="133" customWidth="1"/>
    <col min="16135" max="16135" width="3.125" style="133" customWidth="1"/>
    <col min="16136" max="16136" width="3.75" style="133" customWidth="1"/>
    <col min="16137" max="16137" width="2.5" style="133" customWidth="1"/>
    <col min="16138" max="16384" width="9" style="133"/>
  </cols>
  <sheetData>
    <row r="1" spans="1:7" ht="27.75" customHeight="1">
      <c r="A1" s="132"/>
      <c r="B1" s="377" t="s">
        <v>602</v>
      </c>
    </row>
    <row r="2" spans="1:7" ht="27.75" customHeight="1">
      <c r="A2" s="132"/>
      <c r="F2" s="1789" t="s">
        <v>485</v>
      </c>
      <c r="G2" s="1790"/>
    </row>
    <row r="3" spans="1:7" ht="20.25" customHeight="1">
      <c r="A3" s="132"/>
      <c r="F3" s="121"/>
      <c r="G3" s="121"/>
    </row>
    <row r="4" spans="1:7" ht="36" customHeight="1">
      <c r="A4" s="1791" t="s">
        <v>287</v>
      </c>
      <c r="B4" s="1791"/>
      <c r="C4" s="1791"/>
      <c r="D4" s="1791"/>
      <c r="E4" s="1791"/>
      <c r="F4" s="1791"/>
      <c r="G4" s="1791"/>
    </row>
    <row r="5" spans="1:7" ht="28.5" customHeight="1">
      <c r="A5" s="135"/>
      <c r="B5" s="135"/>
      <c r="C5" s="135"/>
      <c r="D5" s="135"/>
      <c r="E5" s="135"/>
      <c r="F5" s="135"/>
      <c r="G5" s="135"/>
    </row>
    <row r="6" spans="1:7" ht="43.5" customHeight="1">
      <c r="A6" s="135"/>
      <c r="B6" s="136" t="s">
        <v>256</v>
      </c>
      <c r="C6" s="1792"/>
      <c r="D6" s="1793"/>
      <c r="E6" s="1793"/>
      <c r="F6" s="1793"/>
      <c r="G6" s="1794"/>
    </row>
    <row r="7" spans="1:7" ht="43.5" customHeight="1">
      <c r="B7" s="137" t="s">
        <v>257</v>
      </c>
      <c r="C7" s="1795" t="s">
        <v>258</v>
      </c>
      <c r="D7" s="1795"/>
      <c r="E7" s="1795"/>
      <c r="F7" s="1795"/>
      <c r="G7" s="1796"/>
    </row>
    <row r="8" spans="1:7" ht="19.5" customHeight="1">
      <c r="B8" s="1797" t="s">
        <v>288</v>
      </c>
      <c r="C8" s="157"/>
      <c r="D8" s="158"/>
      <c r="E8" s="158"/>
      <c r="F8" s="158"/>
      <c r="G8" s="159"/>
    </row>
    <row r="9" spans="1:7" ht="33" customHeight="1">
      <c r="B9" s="1798"/>
      <c r="C9" s="160"/>
      <c r="D9" s="161" t="s">
        <v>289</v>
      </c>
      <c r="E9" s="161" t="s">
        <v>290</v>
      </c>
      <c r="F9" s="161" t="s">
        <v>291</v>
      </c>
      <c r="G9" s="162"/>
    </row>
    <row r="10" spans="1:7" ht="33" customHeight="1">
      <c r="B10" s="1798"/>
      <c r="C10" s="160"/>
      <c r="D10" s="166"/>
      <c r="E10" s="166"/>
      <c r="F10" s="161" t="s">
        <v>292</v>
      </c>
      <c r="G10" s="162"/>
    </row>
    <row r="11" spans="1:7" ht="33" customHeight="1">
      <c r="B11" s="1798"/>
      <c r="C11" s="160"/>
      <c r="D11" s="166"/>
      <c r="E11" s="166"/>
      <c r="F11" s="161" t="s">
        <v>292</v>
      </c>
      <c r="G11" s="162"/>
    </row>
    <row r="12" spans="1:7" ht="33" customHeight="1">
      <c r="B12" s="1798"/>
      <c r="C12" s="160"/>
      <c r="D12" s="166"/>
      <c r="E12" s="166"/>
      <c r="F12" s="161" t="s">
        <v>292</v>
      </c>
      <c r="G12" s="162"/>
    </row>
    <row r="13" spans="1:7" ht="33" customHeight="1">
      <c r="B13" s="1798"/>
      <c r="C13" s="160"/>
      <c r="D13" s="166"/>
      <c r="E13" s="166"/>
      <c r="F13" s="161" t="s">
        <v>292</v>
      </c>
      <c r="G13" s="162"/>
    </row>
    <row r="14" spans="1:7" ht="33" customHeight="1">
      <c r="B14" s="1798"/>
      <c r="C14" s="160"/>
      <c r="D14" s="166"/>
      <c r="E14" s="166"/>
      <c r="F14" s="161" t="s">
        <v>292</v>
      </c>
      <c r="G14" s="162"/>
    </row>
    <row r="15" spans="1:7" ht="19.5" customHeight="1">
      <c r="B15" s="1799"/>
      <c r="C15" s="163"/>
      <c r="D15" s="158"/>
      <c r="E15" s="158"/>
      <c r="F15" s="158"/>
      <c r="G15" s="164"/>
    </row>
    <row r="18" spans="2:9" ht="17.25" customHeight="1">
      <c r="B18" s="165" t="s">
        <v>285</v>
      </c>
      <c r="C18" s="139"/>
      <c r="D18" s="139"/>
      <c r="E18" s="139"/>
      <c r="F18" s="139"/>
      <c r="G18" s="139"/>
      <c r="H18" s="139"/>
      <c r="I18" s="139"/>
    </row>
    <row r="19" spans="2:9" ht="36" customHeight="1">
      <c r="B19" s="1787" t="s">
        <v>293</v>
      </c>
      <c r="C19" s="1800"/>
      <c r="D19" s="1800"/>
      <c r="E19" s="1800"/>
      <c r="F19" s="1800"/>
      <c r="G19" s="1800"/>
      <c r="H19" s="139"/>
      <c r="I19" s="139"/>
    </row>
    <row r="20" spans="2:9" ht="34.5" customHeight="1">
      <c r="B20" s="1787"/>
      <c r="C20" s="1788"/>
      <c r="D20" s="1788"/>
      <c r="E20" s="1788"/>
      <c r="F20" s="1788"/>
      <c r="G20" s="1788"/>
    </row>
    <row r="21" spans="2:9">
      <c r="B21" s="140"/>
    </row>
  </sheetData>
  <mergeCells count="7">
    <mergeCell ref="B20:G20"/>
    <mergeCell ref="F2:G2"/>
    <mergeCell ref="A4:G4"/>
    <mergeCell ref="C6:G6"/>
    <mergeCell ref="C7:G7"/>
    <mergeCell ref="B8:B15"/>
    <mergeCell ref="B19:G19"/>
  </mergeCells>
  <phoneticPr fontId="2"/>
  <pageMargins left="0.7" right="0.7" top="0.75" bottom="0.75" header="0.3" footer="0.3"/>
  <pageSetup paperSize="9" scale="9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5"/>
  <sheetViews>
    <sheetView showGridLines="0" view="pageBreakPreview" zoomScale="90" zoomScaleNormal="100" zoomScaleSheetLayoutView="90" workbookViewId="0"/>
  </sheetViews>
  <sheetFormatPr defaultRowHeight="13.5"/>
  <cols>
    <col min="1" max="1" width="0.75" style="133" customWidth="1"/>
    <col min="2" max="2" width="24.25" style="133" customWidth="1"/>
    <col min="3" max="3" width="4" style="133" customWidth="1"/>
    <col min="4" max="6" width="20.125" style="133" customWidth="1"/>
    <col min="7" max="7" width="3.125" style="133" customWidth="1"/>
    <col min="8" max="8" width="3.75" style="133" customWidth="1"/>
    <col min="9" max="9" width="2.5" style="133" customWidth="1"/>
    <col min="10" max="10" width="9" style="133"/>
    <col min="11" max="11" width="14" style="133" customWidth="1"/>
    <col min="12" max="256" width="9" style="133"/>
    <col min="257" max="257" width="0.75" style="133" customWidth="1"/>
    <col min="258" max="258" width="24.25" style="133" customWidth="1"/>
    <col min="259" max="259" width="4" style="133" customWidth="1"/>
    <col min="260" max="262" width="20.125" style="133" customWidth="1"/>
    <col min="263" max="263" width="3.125" style="133" customWidth="1"/>
    <col min="264" max="264" width="3.75" style="133" customWidth="1"/>
    <col min="265" max="265" width="2.5" style="133" customWidth="1"/>
    <col min="266" max="266" width="9" style="133"/>
    <col min="267" max="267" width="14" style="133" customWidth="1"/>
    <col min="268" max="512" width="9" style="133"/>
    <col min="513" max="513" width="0.75" style="133" customWidth="1"/>
    <col min="514" max="514" width="24.25" style="133" customWidth="1"/>
    <col min="515" max="515" width="4" style="133" customWidth="1"/>
    <col min="516" max="518" width="20.125" style="133" customWidth="1"/>
    <col min="519" max="519" width="3.125" style="133" customWidth="1"/>
    <col min="520" max="520" width="3.75" style="133" customWidth="1"/>
    <col min="521" max="521" width="2.5" style="133" customWidth="1"/>
    <col min="522" max="522" width="9" style="133"/>
    <col min="523" max="523" width="14" style="133" customWidth="1"/>
    <col min="524" max="768" width="9" style="133"/>
    <col min="769" max="769" width="0.75" style="133" customWidth="1"/>
    <col min="770" max="770" width="24.25" style="133" customWidth="1"/>
    <col min="771" max="771" width="4" style="133" customWidth="1"/>
    <col min="772" max="774" width="20.125" style="133" customWidth="1"/>
    <col min="775" max="775" width="3.125" style="133" customWidth="1"/>
    <col min="776" max="776" width="3.75" style="133" customWidth="1"/>
    <col min="777" max="777" width="2.5" style="133" customWidth="1"/>
    <col min="778" max="778" width="9" style="133"/>
    <col min="779" max="779" width="14" style="133" customWidth="1"/>
    <col min="780" max="1024" width="9" style="133"/>
    <col min="1025" max="1025" width="0.75" style="133" customWidth="1"/>
    <col min="1026" max="1026" width="24.25" style="133" customWidth="1"/>
    <col min="1027" max="1027" width="4" style="133" customWidth="1"/>
    <col min="1028" max="1030" width="20.125" style="133" customWidth="1"/>
    <col min="1031" max="1031" width="3.125" style="133" customWidth="1"/>
    <col min="1032" max="1032" width="3.75" style="133" customWidth="1"/>
    <col min="1033" max="1033" width="2.5" style="133" customWidth="1"/>
    <col min="1034" max="1034" width="9" style="133"/>
    <col min="1035" max="1035" width="14" style="133" customWidth="1"/>
    <col min="1036" max="1280" width="9" style="133"/>
    <col min="1281" max="1281" width="0.75" style="133" customWidth="1"/>
    <col min="1282" max="1282" width="24.25" style="133" customWidth="1"/>
    <col min="1283" max="1283" width="4" style="133" customWidth="1"/>
    <col min="1284" max="1286" width="20.125" style="133" customWidth="1"/>
    <col min="1287" max="1287" width="3.125" style="133" customWidth="1"/>
    <col min="1288" max="1288" width="3.75" style="133" customWidth="1"/>
    <col min="1289" max="1289" width="2.5" style="133" customWidth="1"/>
    <col min="1290" max="1290" width="9" style="133"/>
    <col min="1291" max="1291" width="14" style="133" customWidth="1"/>
    <col min="1292" max="1536" width="9" style="133"/>
    <col min="1537" max="1537" width="0.75" style="133" customWidth="1"/>
    <col min="1538" max="1538" width="24.25" style="133" customWidth="1"/>
    <col min="1539" max="1539" width="4" style="133" customWidth="1"/>
    <col min="1540" max="1542" width="20.125" style="133" customWidth="1"/>
    <col min="1543" max="1543" width="3.125" style="133" customWidth="1"/>
    <col min="1544" max="1544" width="3.75" style="133" customWidth="1"/>
    <col min="1545" max="1545" width="2.5" style="133" customWidth="1"/>
    <col min="1546" max="1546" width="9" style="133"/>
    <col min="1547" max="1547" width="14" style="133" customWidth="1"/>
    <col min="1548" max="1792" width="9" style="133"/>
    <col min="1793" max="1793" width="0.75" style="133" customWidth="1"/>
    <col min="1794" max="1794" width="24.25" style="133" customWidth="1"/>
    <col min="1795" max="1795" width="4" style="133" customWidth="1"/>
    <col min="1796" max="1798" width="20.125" style="133" customWidth="1"/>
    <col min="1799" max="1799" width="3.125" style="133" customWidth="1"/>
    <col min="1800" max="1800" width="3.75" style="133" customWidth="1"/>
    <col min="1801" max="1801" width="2.5" style="133" customWidth="1"/>
    <col min="1802" max="1802" width="9" style="133"/>
    <col min="1803" max="1803" width="14" style="133" customWidth="1"/>
    <col min="1804" max="2048" width="9" style="133"/>
    <col min="2049" max="2049" width="0.75" style="133" customWidth="1"/>
    <col min="2050" max="2050" width="24.25" style="133" customWidth="1"/>
    <col min="2051" max="2051" width="4" style="133" customWidth="1"/>
    <col min="2052" max="2054" width="20.125" style="133" customWidth="1"/>
    <col min="2055" max="2055" width="3.125" style="133" customWidth="1"/>
    <col min="2056" max="2056" width="3.75" style="133" customWidth="1"/>
    <col min="2057" max="2057" width="2.5" style="133" customWidth="1"/>
    <col min="2058" max="2058" width="9" style="133"/>
    <col min="2059" max="2059" width="14" style="133" customWidth="1"/>
    <col min="2060" max="2304" width="9" style="133"/>
    <col min="2305" max="2305" width="0.75" style="133" customWidth="1"/>
    <col min="2306" max="2306" width="24.25" style="133" customWidth="1"/>
    <col min="2307" max="2307" width="4" style="133" customWidth="1"/>
    <col min="2308" max="2310" width="20.125" style="133" customWidth="1"/>
    <col min="2311" max="2311" width="3.125" style="133" customWidth="1"/>
    <col min="2312" max="2312" width="3.75" style="133" customWidth="1"/>
    <col min="2313" max="2313" width="2.5" style="133" customWidth="1"/>
    <col min="2314" max="2314" width="9" style="133"/>
    <col min="2315" max="2315" width="14" style="133" customWidth="1"/>
    <col min="2316" max="2560" width="9" style="133"/>
    <col min="2561" max="2561" width="0.75" style="133" customWidth="1"/>
    <col min="2562" max="2562" width="24.25" style="133" customWidth="1"/>
    <col min="2563" max="2563" width="4" style="133" customWidth="1"/>
    <col min="2564" max="2566" width="20.125" style="133" customWidth="1"/>
    <col min="2567" max="2567" width="3.125" style="133" customWidth="1"/>
    <col min="2568" max="2568" width="3.75" style="133" customWidth="1"/>
    <col min="2569" max="2569" width="2.5" style="133" customWidth="1"/>
    <col min="2570" max="2570" width="9" style="133"/>
    <col min="2571" max="2571" width="14" style="133" customWidth="1"/>
    <col min="2572" max="2816" width="9" style="133"/>
    <col min="2817" max="2817" width="0.75" style="133" customWidth="1"/>
    <col min="2818" max="2818" width="24.25" style="133" customWidth="1"/>
    <col min="2819" max="2819" width="4" style="133" customWidth="1"/>
    <col min="2820" max="2822" width="20.125" style="133" customWidth="1"/>
    <col min="2823" max="2823" width="3.125" style="133" customWidth="1"/>
    <col min="2824" max="2824" width="3.75" style="133" customWidth="1"/>
    <col min="2825" max="2825" width="2.5" style="133" customWidth="1"/>
    <col min="2826" max="2826" width="9" style="133"/>
    <col min="2827" max="2827" width="14" style="133" customWidth="1"/>
    <col min="2828" max="3072" width="9" style="133"/>
    <col min="3073" max="3073" width="0.75" style="133" customWidth="1"/>
    <col min="3074" max="3074" width="24.25" style="133" customWidth="1"/>
    <col min="3075" max="3075" width="4" style="133" customWidth="1"/>
    <col min="3076" max="3078" width="20.125" style="133" customWidth="1"/>
    <col min="3079" max="3079" width="3.125" style="133" customWidth="1"/>
    <col min="3080" max="3080" width="3.75" style="133" customWidth="1"/>
    <col min="3081" max="3081" width="2.5" style="133" customWidth="1"/>
    <col min="3082" max="3082" width="9" style="133"/>
    <col min="3083" max="3083" width="14" style="133" customWidth="1"/>
    <col min="3084" max="3328" width="9" style="133"/>
    <col min="3329" max="3329" width="0.75" style="133" customWidth="1"/>
    <col min="3330" max="3330" width="24.25" style="133" customWidth="1"/>
    <col min="3331" max="3331" width="4" style="133" customWidth="1"/>
    <col min="3332" max="3334" width="20.125" style="133" customWidth="1"/>
    <col min="3335" max="3335" width="3.125" style="133" customWidth="1"/>
    <col min="3336" max="3336" width="3.75" style="133" customWidth="1"/>
    <col min="3337" max="3337" width="2.5" style="133" customWidth="1"/>
    <col min="3338" max="3338" width="9" style="133"/>
    <col min="3339" max="3339" width="14" style="133" customWidth="1"/>
    <col min="3340" max="3584" width="9" style="133"/>
    <col min="3585" max="3585" width="0.75" style="133" customWidth="1"/>
    <col min="3586" max="3586" width="24.25" style="133" customWidth="1"/>
    <col min="3587" max="3587" width="4" style="133" customWidth="1"/>
    <col min="3588" max="3590" width="20.125" style="133" customWidth="1"/>
    <col min="3591" max="3591" width="3.125" style="133" customWidth="1"/>
    <col min="3592" max="3592" width="3.75" style="133" customWidth="1"/>
    <col min="3593" max="3593" width="2.5" style="133" customWidth="1"/>
    <col min="3594" max="3594" width="9" style="133"/>
    <col min="3595" max="3595" width="14" style="133" customWidth="1"/>
    <col min="3596" max="3840" width="9" style="133"/>
    <col min="3841" max="3841" width="0.75" style="133" customWidth="1"/>
    <col min="3842" max="3842" width="24.25" style="133" customWidth="1"/>
    <col min="3843" max="3843" width="4" style="133" customWidth="1"/>
    <col min="3844" max="3846" width="20.125" style="133" customWidth="1"/>
    <col min="3847" max="3847" width="3.125" style="133" customWidth="1"/>
    <col min="3848" max="3848" width="3.75" style="133" customWidth="1"/>
    <col min="3849" max="3849" width="2.5" style="133" customWidth="1"/>
    <col min="3850" max="3850" width="9" style="133"/>
    <col min="3851" max="3851" width="14" style="133" customWidth="1"/>
    <col min="3852" max="4096" width="9" style="133"/>
    <col min="4097" max="4097" width="0.75" style="133" customWidth="1"/>
    <col min="4098" max="4098" width="24.25" style="133" customWidth="1"/>
    <col min="4099" max="4099" width="4" style="133" customWidth="1"/>
    <col min="4100" max="4102" width="20.125" style="133" customWidth="1"/>
    <col min="4103" max="4103" width="3.125" style="133" customWidth="1"/>
    <col min="4104" max="4104" width="3.75" style="133" customWidth="1"/>
    <col min="4105" max="4105" width="2.5" style="133" customWidth="1"/>
    <col min="4106" max="4106" width="9" style="133"/>
    <col min="4107" max="4107" width="14" style="133" customWidth="1"/>
    <col min="4108" max="4352" width="9" style="133"/>
    <col min="4353" max="4353" width="0.75" style="133" customWidth="1"/>
    <col min="4354" max="4354" width="24.25" style="133" customWidth="1"/>
    <col min="4355" max="4355" width="4" style="133" customWidth="1"/>
    <col min="4356" max="4358" width="20.125" style="133" customWidth="1"/>
    <col min="4359" max="4359" width="3.125" style="133" customWidth="1"/>
    <col min="4360" max="4360" width="3.75" style="133" customWidth="1"/>
    <col min="4361" max="4361" width="2.5" style="133" customWidth="1"/>
    <col min="4362" max="4362" width="9" style="133"/>
    <col min="4363" max="4363" width="14" style="133" customWidth="1"/>
    <col min="4364" max="4608" width="9" style="133"/>
    <col min="4609" max="4609" width="0.75" style="133" customWidth="1"/>
    <col min="4610" max="4610" width="24.25" style="133" customWidth="1"/>
    <col min="4611" max="4611" width="4" style="133" customWidth="1"/>
    <col min="4612" max="4614" width="20.125" style="133" customWidth="1"/>
    <col min="4615" max="4615" width="3.125" style="133" customWidth="1"/>
    <col min="4616" max="4616" width="3.75" style="133" customWidth="1"/>
    <col min="4617" max="4617" width="2.5" style="133" customWidth="1"/>
    <col min="4618" max="4618" width="9" style="133"/>
    <col min="4619" max="4619" width="14" style="133" customWidth="1"/>
    <col min="4620" max="4864" width="9" style="133"/>
    <col min="4865" max="4865" width="0.75" style="133" customWidth="1"/>
    <col min="4866" max="4866" width="24.25" style="133" customWidth="1"/>
    <col min="4867" max="4867" width="4" style="133" customWidth="1"/>
    <col min="4868" max="4870" width="20.125" style="133" customWidth="1"/>
    <col min="4871" max="4871" width="3.125" style="133" customWidth="1"/>
    <col min="4872" max="4872" width="3.75" style="133" customWidth="1"/>
    <col min="4873" max="4873" width="2.5" style="133" customWidth="1"/>
    <col min="4874" max="4874" width="9" style="133"/>
    <col min="4875" max="4875" width="14" style="133" customWidth="1"/>
    <col min="4876" max="5120" width="9" style="133"/>
    <col min="5121" max="5121" width="0.75" style="133" customWidth="1"/>
    <col min="5122" max="5122" width="24.25" style="133" customWidth="1"/>
    <col min="5123" max="5123" width="4" style="133" customWidth="1"/>
    <col min="5124" max="5126" width="20.125" style="133" customWidth="1"/>
    <col min="5127" max="5127" width="3.125" style="133" customWidth="1"/>
    <col min="5128" max="5128" width="3.75" style="133" customWidth="1"/>
    <col min="5129" max="5129" width="2.5" style="133" customWidth="1"/>
    <col min="5130" max="5130" width="9" style="133"/>
    <col min="5131" max="5131" width="14" style="133" customWidth="1"/>
    <col min="5132" max="5376" width="9" style="133"/>
    <col min="5377" max="5377" width="0.75" style="133" customWidth="1"/>
    <col min="5378" max="5378" width="24.25" style="133" customWidth="1"/>
    <col min="5379" max="5379" width="4" style="133" customWidth="1"/>
    <col min="5380" max="5382" width="20.125" style="133" customWidth="1"/>
    <col min="5383" max="5383" width="3.125" style="133" customWidth="1"/>
    <col min="5384" max="5384" width="3.75" style="133" customWidth="1"/>
    <col min="5385" max="5385" width="2.5" style="133" customWidth="1"/>
    <col min="5386" max="5386" width="9" style="133"/>
    <col min="5387" max="5387" width="14" style="133" customWidth="1"/>
    <col min="5388" max="5632" width="9" style="133"/>
    <col min="5633" max="5633" width="0.75" style="133" customWidth="1"/>
    <col min="5634" max="5634" width="24.25" style="133" customWidth="1"/>
    <col min="5635" max="5635" width="4" style="133" customWidth="1"/>
    <col min="5636" max="5638" width="20.125" style="133" customWidth="1"/>
    <col min="5639" max="5639" width="3.125" style="133" customWidth="1"/>
    <col min="5640" max="5640" width="3.75" style="133" customWidth="1"/>
    <col min="5641" max="5641" width="2.5" style="133" customWidth="1"/>
    <col min="5642" max="5642" width="9" style="133"/>
    <col min="5643" max="5643" width="14" style="133" customWidth="1"/>
    <col min="5644" max="5888" width="9" style="133"/>
    <col min="5889" max="5889" width="0.75" style="133" customWidth="1"/>
    <col min="5890" max="5890" width="24.25" style="133" customWidth="1"/>
    <col min="5891" max="5891" width="4" style="133" customWidth="1"/>
    <col min="5892" max="5894" width="20.125" style="133" customWidth="1"/>
    <col min="5895" max="5895" width="3.125" style="133" customWidth="1"/>
    <col min="5896" max="5896" width="3.75" style="133" customWidth="1"/>
    <col min="5897" max="5897" width="2.5" style="133" customWidth="1"/>
    <col min="5898" max="5898" width="9" style="133"/>
    <col min="5899" max="5899" width="14" style="133" customWidth="1"/>
    <col min="5900" max="6144" width="9" style="133"/>
    <col min="6145" max="6145" width="0.75" style="133" customWidth="1"/>
    <col min="6146" max="6146" width="24.25" style="133" customWidth="1"/>
    <col min="6147" max="6147" width="4" style="133" customWidth="1"/>
    <col min="6148" max="6150" width="20.125" style="133" customWidth="1"/>
    <col min="6151" max="6151" width="3.125" style="133" customWidth="1"/>
    <col min="6152" max="6152" width="3.75" style="133" customWidth="1"/>
    <col min="6153" max="6153" width="2.5" style="133" customWidth="1"/>
    <col min="6154" max="6154" width="9" style="133"/>
    <col min="6155" max="6155" width="14" style="133" customWidth="1"/>
    <col min="6156" max="6400" width="9" style="133"/>
    <col min="6401" max="6401" width="0.75" style="133" customWidth="1"/>
    <col min="6402" max="6402" width="24.25" style="133" customWidth="1"/>
    <col min="6403" max="6403" width="4" style="133" customWidth="1"/>
    <col min="6404" max="6406" width="20.125" style="133" customWidth="1"/>
    <col min="6407" max="6407" width="3.125" style="133" customWidth="1"/>
    <col min="6408" max="6408" width="3.75" style="133" customWidth="1"/>
    <col min="6409" max="6409" width="2.5" style="133" customWidth="1"/>
    <col min="6410" max="6410" width="9" style="133"/>
    <col min="6411" max="6411" width="14" style="133" customWidth="1"/>
    <col min="6412" max="6656" width="9" style="133"/>
    <col min="6657" max="6657" width="0.75" style="133" customWidth="1"/>
    <col min="6658" max="6658" width="24.25" style="133" customWidth="1"/>
    <col min="6659" max="6659" width="4" style="133" customWidth="1"/>
    <col min="6660" max="6662" width="20.125" style="133" customWidth="1"/>
    <col min="6663" max="6663" width="3.125" style="133" customWidth="1"/>
    <col min="6664" max="6664" width="3.75" style="133" customWidth="1"/>
    <col min="6665" max="6665" width="2.5" style="133" customWidth="1"/>
    <col min="6666" max="6666" width="9" style="133"/>
    <col min="6667" max="6667" width="14" style="133" customWidth="1"/>
    <col min="6668" max="6912" width="9" style="133"/>
    <col min="6913" max="6913" width="0.75" style="133" customWidth="1"/>
    <col min="6914" max="6914" width="24.25" style="133" customWidth="1"/>
    <col min="6915" max="6915" width="4" style="133" customWidth="1"/>
    <col min="6916" max="6918" width="20.125" style="133" customWidth="1"/>
    <col min="6919" max="6919" width="3.125" style="133" customWidth="1"/>
    <col min="6920" max="6920" width="3.75" style="133" customWidth="1"/>
    <col min="6921" max="6921" width="2.5" style="133" customWidth="1"/>
    <col min="6922" max="6922" width="9" style="133"/>
    <col min="6923" max="6923" width="14" style="133" customWidth="1"/>
    <col min="6924" max="7168" width="9" style="133"/>
    <col min="7169" max="7169" width="0.75" style="133" customWidth="1"/>
    <col min="7170" max="7170" width="24.25" style="133" customWidth="1"/>
    <col min="7171" max="7171" width="4" style="133" customWidth="1"/>
    <col min="7172" max="7174" width="20.125" style="133" customWidth="1"/>
    <col min="7175" max="7175" width="3.125" style="133" customWidth="1"/>
    <col min="7176" max="7176" width="3.75" style="133" customWidth="1"/>
    <col min="7177" max="7177" width="2.5" style="133" customWidth="1"/>
    <col min="7178" max="7178" width="9" style="133"/>
    <col min="7179" max="7179" width="14" style="133" customWidth="1"/>
    <col min="7180" max="7424" width="9" style="133"/>
    <col min="7425" max="7425" width="0.75" style="133" customWidth="1"/>
    <col min="7426" max="7426" width="24.25" style="133" customWidth="1"/>
    <col min="7427" max="7427" width="4" style="133" customWidth="1"/>
    <col min="7428" max="7430" width="20.125" style="133" customWidth="1"/>
    <col min="7431" max="7431" width="3.125" style="133" customWidth="1"/>
    <col min="7432" max="7432" width="3.75" style="133" customWidth="1"/>
    <col min="7433" max="7433" width="2.5" style="133" customWidth="1"/>
    <col min="7434" max="7434" width="9" style="133"/>
    <col min="7435" max="7435" width="14" style="133" customWidth="1"/>
    <col min="7436" max="7680" width="9" style="133"/>
    <col min="7681" max="7681" width="0.75" style="133" customWidth="1"/>
    <col min="7682" max="7682" width="24.25" style="133" customWidth="1"/>
    <col min="7683" max="7683" width="4" style="133" customWidth="1"/>
    <col min="7684" max="7686" width="20.125" style="133" customWidth="1"/>
    <col min="7687" max="7687" width="3.125" style="133" customWidth="1"/>
    <col min="7688" max="7688" width="3.75" style="133" customWidth="1"/>
    <col min="7689" max="7689" width="2.5" style="133" customWidth="1"/>
    <col min="7690" max="7690" width="9" style="133"/>
    <col min="7691" max="7691" width="14" style="133" customWidth="1"/>
    <col min="7692" max="7936" width="9" style="133"/>
    <col min="7937" max="7937" width="0.75" style="133" customWidth="1"/>
    <col min="7938" max="7938" width="24.25" style="133" customWidth="1"/>
    <col min="7939" max="7939" width="4" style="133" customWidth="1"/>
    <col min="7940" max="7942" width="20.125" style="133" customWidth="1"/>
    <col min="7943" max="7943" width="3.125" style="133" customWidth="1"/>
    <col min="7944" max="7944" width="3.75" style="133" customWidth="1"/>
    <col min="7945" max="7945" width="2.5" style="133" customWidth="1"/>
    <col min="7946" max="7946" width="9" style="133"/>
    <col min="7947" max="7947" width="14" style="133" customWidth="1"/>
    <col min="7948" max="8192" width="9" style="133"/>
    <col min="8193" max="8193" width="0.75" style="133" customWidth="1"/>
    <col min="8194" max="8194" width="24.25" style="133" customWidth="1"/>
    <col min="8195" max="8195" width="4" style="133" customWidth="1"/>
    <col min="8196" max="8198" width="20.125" style="133" customWidth="1"/>
    <col min="8199" max="8199" width="3.125" style="133" customWidth="1"/>
    <col min="8200" max="8200" width="3.75" style="133" customWidth="1"/>
    <col min="8201" max="8201" width="2.5" style="133" customWidth="1"/>
    <col min="8202" max="8202" width="9" style="133"/>
    <col min="8203" max="8203" width="14" style="133" customWidth="1"/>
    <col min="8204" max="8448" width="9" style="133"/>
    <col min="8449" max="8449" width="0.75" style="133" customWidth="1"/>
    <col min="8450" max="8450" width="24.25" style="133" customWidth="1"/>
    <col min="8451" max="8451" width="4" style="133" customWidth="1"/>
    <col min="8452" max="8454" width="20.125" style="133" customWidth="1"/>
    <col min="8455" max="8455" width="3.125" style="133" customWidth="1"/>
    <col min="8456" max="8456" width="3.75" style="133" customWidth="1"/>
    <col min="8457" max="8457" width="2.5" style="133" customWidth="1"/>
    <col min="8458" max="8458" width="9" style="133"/>
    <col min="8459" max="8459" width="14" style="133" customWidth="1"/>
    <col min="8460" max="8704" width="9" style="133"/>
    <col min="8705" max="8705" width="0.75" style="133" customWidth="1"/>
    <col min="8706" max="8706" width="24.25" style="133" customWidth="1"/>
    <col min="8707" max="8707" width="4" style="133" customWidth="1"/>
    <col min="8708" max="8710" width="20.125" style="133" customWidth="1"/>
    <col min="8711" max="8711" width="3.125" style="133" customWidth="1"/>
    <col min="8712" max="8712" width="3.75" style="133" customWidth="1"/>
    <col min="8713" max="8713" width="2.5" style="133" customWidth="1"/>
    <col min="8714" max="8714" width="9" style="133"/>
    <col min="8715" max="8715" width="14" style="133" customWidth="1"/>
    <col min="8716" max="8960" width="9" style="133"/>
    <col min="8961" max="8961" width="0.75" style="133" customWidth="1"/>
    <col min="8962" max="8962" width="24.25" style="133" customWidth="1"/>
    <col min="8963" max="8963" width="4" style="133" customWidth="1"/>
    <col min="8964" max="8966" width="20.125" style="133" customWidth="1"/>
    <col min="8967" max="8967" width="3.125" style="133" customWidth="1"/>
    <col min="8968" max="8968" width="3.75" style="133" customWidth="1"/>
    <col min="8969" max="8969" width="2.5" style="133" customWidth="1"/>
    <col min="8970" max="8970" width="9" style="133"/>
    <col min="8971" max="8971" width="14" style="133" customWidth="1"/>
    <col min="8972" max="9216" width="9" style="133"/>
    <col min="9217" max="9217" width="0.75" style="133" customWidth="1"/>
    <col min="9218" max="9218" width="24.25" style="133" customWidth="1"/>
    <col min="9219" max="9219" width="4" style="133" customWidth="1"/>
    <col min="9220" max="9222" width="20.125" style="133" customWidth="1"/>
    <col min="9223" max="9223" width="3.125" style="133" customWidth="1"/>
    <col min="9224" max="9224" width="3.75" style="133" customWidth="1"/>
    <col min="9225" max="9225" width="2.5" style="133" customWidth="1"/>
    <col min="9226" max="9226" width="9" style="133"/>
    <col min="9227" max="9227" width="14" style="133" customWidth="1"/>
    <col min="9228" max="9472" width="9" style="133"/>
    <col min="9473" max="9473" width="0.75" style="133" customWidth="1"/>
    <col min="9474" max="9474" width="24.25" style="133" customWidth="1"/>
    <col min="9475" max="9475" width="4" style="133" customWidth="1"/>
    <col min="9476" max="9478" width="20.125" style="133" customWidth="1"/>
    <col min="9479" max="9479" width="3.125" style="133" customWidth="1"/>
    <col min="9480" max="9480" width="3.75" style="133" customWidth="1"/>
    <col min="9481" max="9481" width="2.5" style="133" customWidth="1"/>
    <col min="9482" max="9482" width="9" style="133"/>
    <col min="9483" max="9483" width="14" style="133" customWidth="1"/>
    <col min="9484" max="9728" width="9" style="133"/>
    <col min="9729" max="9729" width="0.75" style="133" customWidth="1"/>
    <col min="9730" max="9730" width="24.25" style="133" customWidth="1"/>
    <col min="9731" max="9731" width="4" style="133" customWidth="1"/>
    <col min="9732" max="9734" width="20.125" style="133" customWidth="1"/>
    <col min="9735" max="9735" width="3.125" style="133" customWidth="1"/>
    <col min="9736" max="9736" width="3.75" style="133" customWidth="1"/>
    <col min="9737" max="9737" width="2.5" style="133" customWidth="1"/>
    <col min="9738" max="9738" width="9" style="133"/>
    <col min="9739" max="9739" width="14" style="133" customWidth="1"/>
    <col min="9740" max="9984" width="9" style="133"/>
    <col min="9985" max="9985" width="0.75" style="133" customWidth="1"/>
    <col min="9986" max="9986" width="24.25" style="133" customWidth="1"/>
    <col min="9987" max="9987" width="4" style="133" customWidth="1"/>
    <col min="9988" max="9990" width="20.125" style="133" customWidth="1"/>
    <col min="9991" max="9991" width="3.125" style="133" customWidth="1"/>
    <col min="9992" max="9992" width="3.75" style="133" customWidth="1"/>
    <col min="9993" max="9993" width="2.5" style="133" customWidth="1"/>
    <col min="9994" max="9994" width="9" style="133"/>
    <col min="9995" max="9995" width="14" style="133" customWidth="1"/>
    <col min="9996" max="10240" width="9" style="133"/>
    <col min="10241" max="10241" width="0.75" style="133" customWidth="1"/>
    <col min="10242" max="10242" width="24.25" style="133" customWidth="1"/>
    <col min="10243" max="10243" width="4" style="133" customWidth="1"/>
    <col min="10244" max="10246" width="20.125" style="133" customWidth="1"/>
    <col min="10247" max="10247" width="3.125" style="133" customWidth="1"/>
    <col min="10248" max="10248" width="3.75" style="133" customWidth="1"/>
    <col min="10249" max="10249" width="2.5" style="133" customWidth="1"/>
    <col min="10250" max="10250" width="9" style="133"/>
    <col min="10251" max="10251" width="14" style="133" customWidth="1"/>
    <col min="10252" max="10496" width="9" style="133"/>
    <col min="10497" max="10497" width="0.75" style="133" customWidth="1"/>
    <col min="10498" max="10498" width="24.25" style="133" customWidth="1"/>
    <col min="10499" max="10499" width="4" style="133" customWidth="1"/>
    <col min="10500" max="10502" width="20.125" style="133" customWidth="1"/>
    <col min="10503" max="10503" width="3.125" style="133" customWidth="1"/>
    <col min="10504" max="10504" width="3.75" style="133" customWidth="1"/>
    <col min="10505" max="10505" width="2.5" style="133" customWidth="1"/>
    <col min="10506" max="10506" width="9" style="133"/>
    <col min="10507" max="10507" width="14" style="133" customWidth="1"/>
    <col min="10508" max="10752" width="9" style="133"/>
    <col min="10753" max="10753" width="0.75" style="133" customWidth="1"/>
    <col min="10754" max="10754" width="24.25" style="133" customWidth="1"/>
    <col min="10755" max="10755" width="4" style="133" customWidth="1"/>
    <col min="10756" max="10758" width="20.125" style="133" customWidth="1"/>
    <col min="10759" max="10759" width="3.125" style="133" customWidth="1"/>
    <col min="10760" max="10760" width="3.75" style="133" customWidth="1"/>
    <col min="10761" max="10761" width="2.5" style="133" customWidth="1"/>
    <col min="10762" max="10762" width="9" style="133"/>
    <col min="10763" max="10763" width="14" style="133" customWidth="1"/>
    <col min="10764" max="11008" width="9" style="133"/>
    <col min="11009" max="11009" width="0.75" style="133" customWidth="1"/>
    <col min="11010" max="11010" width="24.25" style="133" customWidth="1"/>
    <col min="11011" max="11011" width="4" style="133" customWidth="1"/>
    <col min="11012" max="11014" width="20.125" style="133" customWidth="1"/>
    <col min="11015" max="11015" width="3.125" style="133" customWidth="1"/>
    <col min="11016" max="11016" width="3.75" style="133" customWidth="1"/>
    <col min="11017" max="11017" width="2.5" style="133" customWidth="1"/>
    <col min="11018" max="11018" width="9" style="133"/>
    <col min="11019" max="11019" width="14" style="133" customWidth="1"/>
    <col min="11020" max="11264" width="9" style="133"/>
    <col min="11265" max="11265" width="0.75" style="133" customWidth="1"/>
    <col min="11266" max="11266" width="24.25" style="133" customWidth="1"/>
    <col min="11267" max="11267" width="4" style="133" customWidth="1"/>
    <col min="11268" max="11270" width="20.125" style="133" customWidth="1"/>
    <col min="11271" max="11271" width="3.125" style="133" customWidth="1"/>
    <col min="11272" max="11272" width="3.75" style="133" customWidth="1"/>
    <col min="11273" max="11273" width="2.5" style="133" customWidth="1"/>
    <col min="11274" max="11274" width="9" style="133"/>
    <col min="11275" max="11275" width="14" style="133" customWidth="1"/>
    <col min="11276" max="11520" width="9" style="133"/>
    <col min="11521" max="11521" width="0.75" style="133" customWidth="1"/>
    <col min="11522" max="11522" width="24.25" style="133" customWidth="1"/>
    <col min="11523" max="11523" width="4" style="133" customWidth="1"/>
    <col min="11524" max="11526" width="20.125" style="133" customWidth="1"/>
    <col min="11527" max="11527" width="3.125" style="133" customWidth="1"/>
    <col min="11528" max="11528" width="3.75" style="133" customWidth="1"/>
    <col min="11529" max="11529" width="2.5" style="133" customWidth="1"/>
    <col min="11530" max="11530" width="9" style="133"/>
    <col min="11531" max="11531" width="14" style="133" customWidth="1"/>
    <col min="11532" max="11776" width="9" style="133"/>
    <col min="11777" max="11777" width="0.75" style="133" customWidth="1"/>
    <col min="11778" max="11778" width="24.25" style="133" customWidth="1"/>
    <col min="11779" max="11779" width="4" style="133" customWidth="1"/>
    <col min="11780" max="11782" width="20.125" style="133" customWidth="1"/>
    <col min="11783" max="11783" width="3.125" style="133" customWidth="1"/>
    <col min="11784" max="11784" width="3.75" style="133" customWidth="1"/>
    <col min="11785" max="11785" width="2.5" style="133" customWidth="1"/>
    <col min="11786" max="11786" width="9" style="133"/>
    <col min="11787" max="11787" width="14" style="133" customWidth="1"/>
    <col min="11788" max="12032" width="9" style="133"/>
    <col min="12033" max="12033" width="0.75" style="133" customWidth="1"/>
    <col min="12034" max="12034" width="24.25" style="133" customWidth="1"/>
    <col min="12035" max="12035" width="4" style="133" customWidth="1"/>
    <col min="12036" max="12038" width="20.125" style="133" customWidth="1"/>
    <col min="12039" max="12039" width="3.125" style="133" customWidth="1"/>
    <col min="12040" max="12040" width="3.75" style="133" customWidth="1"/>
    <col min="12041" max="12041" width="2.5" style="133" customWidth="1"/>
    <col min="12042" max="12042" width="9" style="133"/>
    <col min="12043" max="12043" width="14" style="133" customWidth="1"/>
    <col min="12044" max="12288" width="9" style="133"/>
    <col min="12289" max="12289" width="0.75" style="133" customWidth="1"/>
    <col min="12290" max="12290" width="24.25" style="133" customWidth="1"/>
    <col min="12291" max="12291" width="4" style="133" customWidth="1"/>
    <col min="12292" max="12294" width="20.125" style="133" customWidth="1"/>
    <col min="12295" max="12295" width="3.125" style="133" customWidth="1"/>
    <col min="12296" max="12296" width="3.75" style="133" customWidth="1"/>
    <col min="12297" max="12297" width="2.5" style="133" customWidth="1"/>
    <col min="12298" max="12298" width="9" style="133"/>
    <col min="12299" max="12299" width="14" style="133" customWidth="1"/>
    <col min="12300" max="12544" width="9" style="133"/>
    <col min="12545" max="12545" width="0.75" style="133" customWidth="1"/>
    <col min="12546" max="12546" width="24.25" style="133" customWidth="1"/>
    <col min="12547" max="12547" width="4" style="133" customWidth="1"/>
    <col min="12548" max="12550" width="20.125" style="133" customWidth="1"/>
    <col min="12551" max="12551" width="3.125" style="133" customWidth="1"/>
    <col min="12552" max="12552" width="3.75" style="133" customWidth="1"/>
    <col min="12553" max="12553" width="2.5" style="133" customWidth="1"/>
    <col min="12554" max="12554" width="9" style="133"/>
    <col min="12555" max="12555" width="14" style="133" customWidth="1"/>
    <col min="12556" max="12800" width="9" style="133"/>
    <col min="12801" max="12801" width="0.75" style="133" customWidth="1"/>
    <col min="12802" max="12802" width="24.25" style="133" customWidth="1"/>
    <col min="12803" max="12803" width="4" style="133" customWidth="1"/>
    <col min="12804" max="12806" width="20.125" style="133" customWidth="1"/>
    <col min="12807" max="12807" width="3.125" style="133" customWidth="1"/>
    <col min="12808" max="12808" width="3.75" style="133" customWidth="1"/>
    <col min="12809" max="12809" width="2.5" style="133" customWidth="1"/>
    <col min="12810" max="12810" width="9" style="133"/>
    <col min="12811" max="12811" width="14" style="133" customWidth="1"/>
    <col min="12812" max="13056" width="9" style="133"/>
    <col min="13057" max="13057" width="0.75" style="133" customWidth="1"/>
    <col min="13058" max="13058" width="24.25" style="133" customWidth="1"/>
    <col min="13059" max="13059" width="4" style="133" customWidth="1"/>
    <col min="13060" max="13062" width="20.125" style="133" customWidth="1"/>
    <col min="13063" max="13063" width="3.125" style="133" customWidth="1"/>
    <col min="13064" max="13064" width="3.75" style="133" customWidth="1"/>
    <col min="13065" max="13065" width="2.5" style="133" customWidth="1"/>
    <col min="13066" max="13066" width="9" style="133"/>
    <col min="13067" max="13067" width="14" style="133" customWidth="1"/>
    <col min="13068" max="13312" width="9" style="133"/>
    <col min="13313" max="13313" width="0.75" style="133" customWidth="1"/>
    <col min="13314" max="13314" width="24.25" style="133" customWidth="1"/>
    <col min="13315" max="13315" width="4" style="133" customWidth="1"/>
    <col min="13316" max="13318" width="20.125" style="133" customWidth="1"/>
    <col min="13319" max="13319" width="3.125" style="133" customWidth="1"/>
    <col min="13320" max="13320" width="3.75" style="133" customWidth="1"/>
    <col min="13321" max="13321" width="2.5" style="133" customWidth="1"/>
    <col min="13322" max="13322" width="9" style="133"/>
    <col min="13323" max="13323" width="14" style="133" customWidth="1"/>
    <col min="13324" max="13568" width="9" style="133"/>
    <col min="13569" max="13569" width="0.75" style="133" customWidth="1"/>
    <col min="13570" max="13570" width="24.25" style="133" customWidth="1"/>
    <col min="13571" max="13571" width="4" style="133" customWidth="1"/>
    <col min="13572" max="13574" width="20.125" style="133" customWidth="1"/>
    <col min="13575" max="13575" width="3.125" style="133" customWidth="1"/>
    <col min="13576" max="13576" width="3.75" style="133" customWidth="1"/>
    <col min="13577" max="13577" width="2.5" style="133" customWidth="1"/>
    <col min="13578" max="13578" width="9" style="133"/>
    <col min="13579" max="13579" width="14" style="133" customWidth="1"/>
    <col min="13580" max="13824" width="9" style="133"/>
    <col min="13825" max="13825" width="0.75" style="133" customWidth="1"/>
    <col min="13826" max="13826" width="24.25" style="133" customWidth="1"/>
    <col min="13827" max="13827" width="4" style="133" customWidth="1"/>
    <col min="13828" max="13830" width="20.125" style="133" customWidth="1"/>
    <col min="13831" max="13831" width="3.125" style="133" customWidth="1"/>
    <col min="13832" max="13832" width="3.75" style="133" customWidth="1"/>
    <col min="13833" max="13833" width="2.5" style="133" customWidth="1"/>
    <col min="13834" max="13834" width="9" style="133"/>
    <col min="13835" max="13835" width="14" style="133" customWidth="1"/>
    <col min="13836" max="14080" width="9" style="133"/>
    <col min="14081" max="14081" width="0.75" style="133" customWidth="1"/>
    <col min="14082" max="14082" width="24.25" style="133" customWidth="1"/>
    <col min="14083" max="14083" width="4" style="133" customWidth="1"/>
    <col min="14084" max="14086" width="20.125" style="133" customWidth="1"/>
    <col min="14087" max="14087" width="3.125" style="133" customWidth="1"/>
    <col min="14088" max="14088" width="3.75" style="133" customWidth="1"/>
    <col min="14089" max="14089" width="2.5" style="133" customWidth="1"/>
    <col min="14090" max="14090" width="9" style="133"/>
    <col min="14091" max="14091" width="14" style="133" customWidth="1"/>
    <col min="14092" max="14336" width="9" style="133"/>
    <col min="14337" max="14337" width="0.75" style="133" customWidth="1"/>
    <col min="14338" max="14338" width="24.25" style="133" customWidth="1"/>
    <col min="14339" max="14339" width="4" style="133" customWidth="1"/>
    <col min="14340" max="14342" width="20.125" style="133" customWidth="1"/>
    <col min="14343" max="14343" width="3.125" style="133" customWidth="1"/>
    <col min="14344" max="14344" width="3.75" style="133" customWidth="1"/>
    <col min="14345" max="14345" width="2.5" style="133" customWidth="1"/>
    <col min="14346" max="14346" width="9" style="133"/>
    <col min="14347" max="14347" width="14" style="133" customWidth="1"/>
    <col min="14348" max="14592" width="9" style="133"/>
    <col min="14593" max="14593" width="0.75" style="133" customWidth="1"/>
    <col min="14594" max="14594" width="24.25" style="133" customWidth="1"/>
    <col min="14595" max="14595" width="4" style="133" customWidth="1"/>
    <col min="14596" max="14598" width="20.125" style="133" customWidth="1"/>
    <col min="14599" max="14599" width="3.125" style="133" customWidth="1"/>
    <col min="14600" max="14600" width="3.75" style="133" customWidth="1"/>
    <col min="14601" max="14601" width="2.5" style="133" customWidth="1"/>
    <col min="14602" max="14602" width="9" style="133"/>
    <col min="14603" max="14603" width="14" style="133" customWidth="1"/>
    <col min="14604" max="14848" width="9" style="133"/>
    <col min="14849" max="14849" width="0.75" style="133" customWidth="1"/>
    <col min="14850" max="14850" width="24.25" style="133" customWidth="1"/>
    <col min="14851" max="14851" width="4" style="133" customWidth="1"/>
    <col min="14852" max="14854" width="20.125" style="133" customWidth="1"/>
    <col min="14855" max="14855" width="3.125" style="133" customWidth="1"/>
    <col min="14856" max="14856" width="3.75" style="133" customWidth="1"/>
    <col min="14857" max="14857" width="2.5" style="133" customWidth="1"/>
    <col min="14858" max="14858" width="9" style="133"/>
    <col min="14859" max="14859" width="14" style="133" customWidth="1"/>
    <col min="14860" max="15104" width="9" style="133"/>
    <col min="15105" max="15105" width="0.75" style="133" customWidth="1"/>
    <col min="15106" max="15106" width="24.25" style="133" customWidth="1"/>
    <col min="15107" max="15107" width="4" style="133" customWidth="1"/>
    <col min="15108" max="15110" width="20.125" style="133" customWidth="1"/>
    <col min="15111" max="15111" width="3.125" style="133" customWidth="1"/>
    <col min="15112" max="15112" width="3.75" style="133" customWidth="1"/>
    <col min="15113" max="15113" width="2.5" style="133" customWidth="1"/>
    <col min="15114" max="15114" width="9" style="133"/>
    <col min="15115" max="15115" width="14" style="133" customWidth="1"/>
    <col min="15116" max="15360" width="9" style="133"/>
    <col min="15361" max="15361" width="0.75" style="133" customWidth="1"/>
    <col min="15362" max="15362" width="24.25" style="133" customWidth="1"/>
    <col min="15363" max="15363" width="4" style="133" customWidth="1"/>
    <col min="15364" max="15366" width="20.125" style="133" customWidth="1"/>
    <col min="15367" max="15367" width="3.125" style="133" customWidth="1"/>
    <col min="15368" max="15368" width="3.75" style="133" customWidth="1"/>
    <col min="15369" max="15369" width="2.5" style="133" customWidth="1"/>
    <col min="15370" max="15370" width="9" style="133"/>
    <col min="15371" max="15371" width="14" style="133" customWidth="1"/>
    <col min="15372" max="15616" width="9" style="133"/>
    <col min="15617" max="15617" width="0.75" style="133" customWidth="1"/>
    <col min="15618" max="15618" width="24.25" style="133" customWidth="1"/>
    <col min="15619" max="15619" width="4" style="133" customWidth="1"/>
    <col min="15620" max="15622" width="20.125" style="133" customWidth="1"/>
    <col min="15623" max="15623" width="3.125" style="133" customWidth="1"/>
    <col min="15624" max="15624" width="3.75" style="133" customWidth="1"/>
    <col min="15625" max="15625" width="2.5" style="133" customWidth="1"/>
    <col min="15626" max="15626" width="9" style="133"/>
    <col min="15627" max="15627" width="14" style="133" customWidth="1"/>
    <col min="15628" max="15872" width="9" style="133"/>
    <col min="15873" max="15873" width="0.75" style="133" customWidth="1"/>
    <col min="15874" max="15874" width="24.25" style="133" customWidth="1"/>
    <col min="15875" max="15875" width="4" style="133" customWidth="1"/>
    <col min="15876" max="15878" width="20.125" style="133" customWidth="1"/>
    <col min="15879" max="15879" width="3.125" style="133" customWidth="1"/>
    <col min="15880" max="15880" width="3.75" style="133" customWidth="1"/>
    <col min="15881" max="15881" width="2.5" style="133" customWidth="1"/>
    <col min="15882" max="15882" width="9" style="133"/>
    <col min="15883" max="15883" width="14" style="133" customWidth="1"/>
    <col min="15884" max="16128" width="9" style="133"/>
    <col min="16129" max="16129" width="0.75" style="133" customWidth="1"/>
    <col min="16130" max="16130" width="24.25" style="133" customWidth="1"/>
    <col min="16131" max="16131" width="4" style="133" customWidth="1"/>
    <col min="16132" max="16134" width="20.125" style="133" customWidth="1"/>
    <col min="16135" max="16135" width="3.125" style="133" customWidth="1"/>
    <col min="16136" max="16136" width="3.75" style="133" customWidth="1"/>
    <col min="16137" max="16137" width="2.5" style="133" customWidth="1"/>
    <col min="16138" max="16138" width="9" style="133"/>
    <col min="16139" max="16139" width="14" style="133" customWidth="1"/>
    <col min="16140" max="16384" width="9" style="133"/>
  </cols>
  <sheetData>
    <row r="1" spans="1:12" ht="27.75" customHeight="1">
      <c r="A1" s="132"/>
      <c r="B1" s="377" t="s">
        <v>603</v>
      </c>
    </row>
    <row r="2" spans="1:12" ht="27.75" customHeight="1">
      <c r="A2" s="132"/>
      <c r="F2" s="1789" t="s">
        <v>485</v>
      </c>
      <c r="G2" s="1790"/>
      <c r="K2" s="134"/>
      <c r="L2" s="134"/>
    </row>
    <row r="3" spans="1:12" ht="27.75" customHeight="1">
      <c r="A3" s="132"/>
      <c r="F3" s="121"/>
      <c r="G3" s="121"/>
      <c r="K3" s="134"/>
      <c r="L3" s="134"/>
    </row>
    <row r="4" spans="1:12" ht="36" customHeight="1">
      <c r="B4" s="1791" t="s">
        <v>255</v>
      </c>
      <c r="C4" s="1790"/>
      <c r="D4" s="1790"/>
      <c r="E4" s="1790"/>
      <c r="F4" s="1790"/>
      <c r="G4" s="1790"/>
      <c r="K4" s="134"/>
      <c r="L4" s="134"/>
    </row>
    <row r="5" spans="1:12" ht="36" customHeight="1">
      <c r="A5" s="135"/>
      <c r="B5" s="135"/>
      <c r="C5" s="135"/>
      <c r="D5" s="135"/>
      <c r="E5" s="135"/>
      <c r="F5" s="135"/>
      <c r="G5" s="135"/>
      <c r="K5" s="134"/>
      <c r="L5" s="134"/>
    </row>
    <row r="6" spans="1:12" ht="36" customHeight="1">
      <c r="A6" s="135"/>
      <c r="B6" s="136" t="s">
        <v>256</v>
      </c>
      <c r="C6" s="1792"/>
      <c r="D6" s="1793"/>
      <c r="E6" s="1793"/>
      <c r="F6" s="1793"/>
      <c r="G6" s="1794"/>
      <c r="K6" s="134"/>
      <c r="L6" s="134"/>
    </row>
    <row r="7" spans="1:12" ht="55.5" customHeight="1">
      <c r="B7" s="137" t="s">
        <v>257</v>
      </c>
      <c r="C7" s="1795" t="s">
        <v>258</v>
      </c>
      <c r="D7" s="1795"/>
      <c r="E7" s="1795"/>
      <c r="F7" s="1795"/>
      <c r="G7" s="1796"/>
      <c r="K7" s="134"/>
      <c r="L7" s="134"/>
    </row>
    <row r="8" spans="1:12" ht="55.5" customHeight="1">
      <c r="B8" s="138" t="s">
        <v>259</v>
      </c>
      <c r="C8" s="1805" t="s">
        <v>260</v>
      </c>
      <c r="D8" s="1806"/>
      <c r="E8" s="1806"/>
      <c r="F8" s="1806"/>
      <c r="G8" s="1807"/>
    </row>
    <row r="9" spans="1:12" ht="117" customHeight="1">
      <c r="B9" s="138" t="s">
        <v>261</v>
      </c>
      <c r="C9" s="1808" t="s">
        <v>262</v>
      </c>
      <c r="D9" s="1809"/>
      <c r="E9" s="1809"/>
      <c r="F9" s="1809"/>
      <c r="G9" s="1810"/>
    </row>
    <row r="11" spans="1:12" ht="17.25" customHeight="1">
      <c r="B11" s="1801" t="s">
        <v>151</v>
      </c>
      <c r="C11" s="1788"/>
      <c r="D11" s="1788"/>
      <c r="E11" s="1788"/>
      <c r="F11" s="1788"/>
      <c r="G11" s="1788"/>
      <c r="H11" s="139"/>
      <c r="I11" s="139"/>
    </row>
    <row r="12" spans="1:12" ht="34.5" customHeight="1">
      <c r="B12" s="1787" t="s">
        <v>263</v>
      </c>
      <c r="C12" s="1802"/>
      <c r="D12" s="1802"/>
      <c r="E12" s="1802"/>
      <c r="F12" s="1802"/>
      <c r="G12" s="1802"/>
      <c r="H12" s="139"/>
      <c r="I12" s="139"/>
    </row>
    <row r="13" spans="1:12" ht="34.5" customHeight="1">
      <c r="B13" s="1803" t="s">
        <v>264</v>
      </c>
      <c r="C13" s="1803"/>
      <c r="D13" s="1803"/>
      <c r="E13" s="1803"/>
      <c r="F13" s="1803"/>
      <c r="G13" s="1803"/>
      <c r="H13" s="139"/>
      <c r="I13" s="139"/>
    </row>
    <row r="14" spans="1:12">
      <c r="B14" s="1804" t="s">
        <v>265</v>
      </c>
      <c r="C14" s="1788"/>
      <c r="D14" s="1788"/>
      <c r="E14" s="1788"/>
      <c r="F14" s="1788"/>
      <c r="G14" s="1788"/>
    </row>
    <row r="15" spans="1:12">
      <c r="B15" s="140"/>
    </row>
  </sheetData>
  <mergeCells count="10">
    <mergeCell ref="B11:G11"/>
    <mergeCell ref="B12:G12"/>
    <mergeCell ref="B13:G13"/>
    <mergeCell ref="B14:G14"/>
    <mergeCell ref="F2:G2"/>
    <mergeCell ref="B4:G4"/>
    <mergeCell ref="C6:G6"/>
    <mergeCell ref="C7:G7"/>
    <mergeCell ref="C8:G8"/>
    <mergeCell ref="C9:G9"/>
  </mergeCells>
  <phoneticPr fontId="2"/>
  <pageMargins left="0.7" right="0.7" top="0.75" bottom="0.75" header="0.3" footer="0.3"/>
  <pageSetup paperSize="9" scale="9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350"/>
  <sheetViews>
    <sheetView showGridLines="0" view="pageBreakPreview" zoomScale="90" zoomScaleNormal="100" zoomScaleSheetLayoutView="90" workbookViewId="0"/>
  </sheetViews>
  <sheetFormatPr defaultRowHeight="13.5"/>
  <cols>
    <col min="1" max="1" width="1.125" style="23" customWidth="1"/>
    <col min="2" max="14" width="2.625" style="23" customWidth="1"/>
    <col min="15" max="16" width="26.625" style="23" customWidth="1"/>
    <col min="17" max="45" width="2.625" style="23" customWidth="1"/>
    <col min="46" max="256" width="9" style="23"/>
    <col min="257" max="257" width="1.125" style="23" customWidth="1"/>
    <col min="258" max="270" width="2.625" style="23" customWidth="1"/>
    <col min="271" max="272" width="26.625" style="23" customWidth="1"/>
    <col min="273" max="301" width="2.625" style="23" customWidth="1"/>
    <col min="302" max="512" width="9" style="23"/>
    <col min="513" max="513" width="1.125" style="23" customWidth="1"/>
    <col min="514" max="526" width="2.625" style="23" customWidth="1"/>
    <col min="527" max="528" width="26.625" style="23" customWidth="1"/>
    <col min="529" max="557" width="2.625" style="23" customWidth="1"/>
    <col min="558" max="768" width="9" style="23"/>
    <col min="769" max="769" width="1.125" style="23" customWidth="1"/>
    <col min="770" max="782" width="2.625" style="23" customWidth="1"/>
    <col min="783" max="784" width="26.625" style="23" customWidth="1"/>
    <col min="785" max="813" width="2.625" style="23" customWidth="1"/>
    <col min="814" max="1024" width="9" style="23"/>
    <col min="1025" max="1025" width="1.125" style="23" customWidth="1"/>
    <col min="1026" max="1038" width="2.625" style="23" customWidth="1"/>
    <col min="1039" max="1040" width="26.625" style="23" customWidth="1"/>
    <col min="1041" max="1069" width="2.625" style="23" customWidth="1"/>
    <col min="1070" max="1280" width="9" style="23"/>
    <col min="1281" max="1281" width="1.125" style="23" customWidth="1"/>
    <col min="1282" max="1294" width="2.625" style="23" customWidth="1"/>
    <col min="1295" max="1296" width="26.625" style="23" customWidth="1"/>
    <col min="1297" max="1325" width="2.625" style="23" customWidth="1"/>
    <col min="1326" max="1536" width="9" style="23"/>
    <col min="1537" max="1537" width="1.125" style="23" customWidth="1"/>
    <col min="1538" max="1550" width="2.625" style="23" customWidth="1"/>
    <col min="1551" max="1552" width="26.625" style="23" customWidth="1"/>
    <col min="1553" max="1581" width="2.625" style="23" customWidth="1"/>
    <col min="1582" max="1792" width="9" style="23"/>
    <col min="1793" max="1793" width="1.125" style="23" customWidth="1"/>
    <col min="1794" max="1806" width="2.625" style="23" customWidth="1"/>
    <col min="1807" max="1808" width="26.625" style="23" customWidth="1"/>
    <col min="1809" max="1837" width="2.625" style="23" customWidth="1"/>
    <col min="1838" max="2048" width="9" style="23"/>
    <col min="2049" max="2049" width="1.125" style="23" customWidth="1"/>
    <col min="2050" max="2062" width="2.625" style="23" customWidth="1"/>
    <col min="2063" max="2064" width="26.625" style="23" customWidth="1"/>
    <col min="2065" max="2093" width="2.625" style="23" customWidth="1"/>
    <col min="2094" max="2304" width="9" style="23"/>
    <col min="2305" max="2305" width="1.125" style="23" customWidth="1"/>
    <col min="2306" max="2318" width="2.625" style="23" customWidth="1"/>
    <col min="2319" max="2320" width="26.625" style="23" customWidth="1"/>
    <col min="2321" max="2349" width="2.625" style="23" customWidth="1"/>
    <col min="2350" max="2560" width="9" style="23"/>
    <col min="2561" max="2561" width="1.125" style="23" customWidth="1"/>
    <col min="2562" max="2574" width="2.625" style="23" customWidth="1"/>
    <col min="2575" max="2576" width="26.625" style="23" customWidth="1"/>
    <col min="2577" max="2605" width="2.625" style="23" customWidth="1"/>
    <col min="2606" max="2816" width="9" style="23"/>
    <col min="2817" max="2817" width="1.125" style="23" customWidth="1"/>
    <col min="2818" max="2830" width="2.625" style="23" customWidth="1"/>
    <col min="2831" max="2832" width="26.625" style="23" customWidth="1"/>
    <col min="2833" max="2861" width="2.625" style="23" customWidth="1"/>
    <col min="2862" max="3072" width="9" style="23"/>
    <col min="3073" max="3073" width="1.125" style="23" customWidth="1"/>
    <col min="3074" max="3086" width="2.625" style="23" customWidth="1"/>
    <col min="3087" max="3088" width="26.625" style="23" customWidth="1"/>
    <col min="3089" max="3117" width="2.625" style="23" customWidth="1"/>
    <col min="3118" max="3328" width="9" style="23"/>
    <col min="3329" max="3329" width="1.125" style="23" customWidth="1"/>
    <col min="3330" max="3342" width="2.625" style="23" customWidth="1"/>
    <col min="3343" max="3344" width="26.625" style="23" customWidth="1"/>
    <col min="3345" max="3373" width="2.625" style="23" customWidth="1"/>
    <col min="3374" max="3584" width="9" style="23"/>
    <col min="3585" max="3585" width="1.125" style="23" customWidth="1"/>
    <col min="3586" max="3598" width="2.625" style="23" customWidth="1"/>
    <col min="3599" max="3600" width="26.625" style="23" customWidth="1"/>
    <col min="3601" max="3629" width="2.625" style="23" customWidth="1"/>
    <col min="3630" max="3840" width="9" style="23"/>
    <col min="3841" max="3841" width="1.125" style="23" customWidth="1"/>
    <col min="3842" max="3854" width="2.625" style="23" customWidth="1"/>
    <col min="3855" max="3856" width="26.625" style="23" customWidth="1"/>
    <col min="3857" max="3885" width="2.625" style="23" customWidth="1"/>
    <col min="3886" max="4096" width="9" style="23"/>
    <col min="4097" max="4097" width="1.125" style="23" customWidth="1"/>
    <col min="4098" max="4110" width="2.625" style="23" customWidth="1"/>
    <col min="4111" max="4112" width="26.625" style="23" customWidth="1"/>
    <col min="4113" max="4141" width="2.625" style="23" customWidth="1"/>
    <col min="4142" max="4352" width="9" style="23"/>
    <col min="4353" max="4353" width="1.125" style="23" customWidth="1"/>
    <col min="4354" max="4366" width="2.625" style="23" customWidth="1"/>
    <col min="4367" max="4368" width="26.625" style="23" customWidth="1"/>
    <col min="4369" max="4397" width="2.625" style="23" customWidth="1"/>
    <col min="4398" max="4608" width="9" style="23"/>
    <col min="4609" max="4609" width="1.125" style="23" customWidth="1"/>
    <col min="4610" max="4622" width="2.625" style="23" customWidth="1"/>
    <col min="4623" max="4624" width="26.625" style="23" customWidth="1"/>
    <col min="4625" max="4653" width="2.625" style="23" customWidth="1"/>
    <col min="4654" max="4864" width="9" style="23"/>
    <col min="4865" max="4865" width="1.125" style="23" customWidth="1"/>
    <col min="4866" max="4878" width="2.625" style="23" customWidth="1"/>
    <col min="4879" max="4880" width="26.625" style="23" customWidth="1"/>
    <col min="4881" max="4909" width="2.625" style="23" customWidth="1"/>
    <col min="4910" max="5120" width="9" style="23"/>
    <col min="5121" max="5121" width="1.125" style="23" customWidth="1"/>
    <col min="5122" max="5134" width="2.625" style="23" customWidth="1"/>
    <col min="5135" max="5136" width="26.625" style="23" customWidth="1"/>
    <col min="5137" max="5165" width="2.625" style="23" customWidth="1"/>
    <col min="5166" max="5376" width="9" style="23"/>
    <col min="5377" max="5377" width="1.125" style="23" customWidth="1"/>
    <col min="5378" max="5390" width="2.625" style="23" customWidth="1"/>
    <col min="5391" max="5392" width="26.625" style="23" customWidth="1"/>
    <col min="5393" max="5421" width="2.625" style="23" customWidth="1"/>
    <col min="5422" max="5632" width="9" style="23"/>
    <col min="5633" max="5633" width="1.125" style="23" customWidth="1"/>
    <col min="5634" max="5646" width="2.625" style="23" customWidth="1"/>
    <col min="5647" max="5648" width="26.625" style="23" customWidth="1"/>
    <col min="5649" max="5677" width="2.625" style="23" customWidth="1"/>
    <col min="5678" max="5888" width="9" style="23"/>
    <col min="5889" max="5889" width="1.125" style="23" customWidth="1"/>
    <col min="5890" max="5902" width="2.625" style="23" customWidth="1"/>
    <col min="5903" max="5904" width="26.625" style="23" customWidth="1"/>
    <col min="5905" max="5933" width="2.625" style="23" customWidth="1"/>
    <col min="5934" max="6144" width="9" style="23"/>
    <col min="6145" max="6145" width="1.125" style="23" customWidth="1"/>
    <col min="6146" max="6158" width="2.625" style="23" customWidth="1"/>
    <col min="6159" max="6160" width="26.625" style="23" customWidth="1"/>
    <col min="6161" max="6189" width="2.625" style="23" customWidth="1"/>
    <col min="6190" max="6400" width="9" style="23"/>
    <col min="6401" max="6401" width="1.125" style="23" customWidth="1"/>
    <col min="6402" max="6414" width="2.625" style="23" customWidth="1"/>
    <col min="6415" max="6416" width="26.625" style="23" customWidth="1"/>
    <col min="6417" max="6445" width="2.625" style="23" customWidth="1"/>
    <col min="6446" max="6656" width="9" style="23"/>
    <col min="6657" max="6657" width="1.125" style="23" customWidth="1"/>
    <col min="6658" max="6670" width="2.625" style="23" customWidth="1"/>
    <col min="6671" max="6672" width="26.625" style="23" customWidth="1"/>
    <col min="6673" max="6701" width="2.625" style="23" customWidth="1"/>
    <col min="6702" max="6912" width="9" style="23"/>
    <col min="6913" max="6913" width="1.125" style="23" customWidth="1"/>
    <col min="6914" max="6926" width="2.625" style="23" customWidth="1"/>
    <col min="6927" max="6928" width="26.625" style="23" customWidth="1"/>
    <col min="6929" max="6957" width="2.625" style="23" customWidth="1"/>
    <col min="6958" max="7168" width="9" style="23"/>
    <col min="7169" max="7169" width="1.125" style="23" customWidth="1"/>
    <col min="7170" max="7182" width="2.625" style="23" customWidth="1"/>
    <col min="7183" max="7184" width="26.625" style="23" customWidth="1"/>
    <col min="7185" max="7213" width="2.625" style="23" customWidth="1"/>
    <col min="7214" max="7424" width="9" style="23"/>
    <col min="7425" max="7425" width="1.125" style="23" customWidth="1"/>
    <col min="7426" max="7438" width="2.625" style="23" customWidth="1"/>
    <col min="7439" max="7440" width="26.625" style="23" customWidth="1"/>
    <col min="7441" max="7469" width="2.625" style="23" customWidth="1"/>
    <col min="7470" max="7680" width="9" style="23"/>
    <col min="7681" max="7681" width="1.125" style="23" customWidth="1"/>
    <col min="7682" max="7694" width="2.625" style="23" customWidth="1"/>
    <col min="7695" max="7696" width="26.625" style="23" customWidth="1"/>
    <col min="7697" max="7725" width="2.625" style="23" customWidth="1"/>
    <col min="7726" max="7936" width="9" style="23"/>
    <col min="7937" max="7937" width="1.125" style="23" customWidth="1"/>
    <col min="7938" max="7950" width="2.625" style="23" customWidth="1"/>
    <col min="7951" max="7952" width="26.625" style="23" customWidth="1"/>
    <col min="7953" max="7981" width="2.625" style="23" customWidth="1"/>
    <col min="7982" max="8192" width="9" style="23"/>
    <col min="8193" max="8193" width="1.125" style="23" customWidth="1"/>
    <col min="8194" max="8206" width="2.625" style="23" customWidth="1"/>
    <col min="8207" max="8208" width="26.625" style="23" customWidth="1"/>
    <col min="8209" max="8237" width="2.625" style="23" customWidth="1"/>
    <col min="8238" max="8448" width="9" style="23"/>
    <col min="8449" max="8449" width="1.125" style="23" customWidth="1"/>
    <col min="8450" max="8462" width="2.625" style="23" customWidth="1"/>
    <col min="8463" max="8464" width="26.625" style="23" customWidth="1"/>
    <col min="8465" max="8493" width="2.625" style="23" customWidth="1"/>
    <col min="8494" max="8704" width="9" style="23"/>
    <col min="8705" max="8705" width="1.125" style="23" customWidth="1"/>
    <col min="8706" max="8718" width="2.625" style="23" customWidth="1"/>
    <col min="8719" max="8720" width="26.625" style="23" customWidth="1"/>
    <col min="8721" max="8749" width="2.625" style="23" customWidth="1"/>
    <col min="8750" max="8960" width="9" style="23"/>
    <col min="8961" max="8961" width="1.125" style="23" customWidth="1"/>
    <col min="8962" max="8974" width="2.625" style="23" customWidth="1"/>
    <col min="8975" max="8976" width="26.625" style="23" customWidth="1"/>
    <col min="8977" max="9005" width="2.625" style="23" customWidth="1"/>
    <col min="9006" max="9216" width="9" style="23"/>
    <col min="9217" max="9217" width="1.125" style="23" customWidth="1"/>
    <col min="9218" max="9230" width="2.625" style="23" customWidth="1"/>
    <col min="9231" max="9232" width="26.625" style="23" customWidth="1"/>
    <col min="9233" max="9261" width="2.625" style="23" customWidth="1"/>
    <col min="9262" max="9472" width="9" style="23"/>
    <col min="9473" max="9473" width="1.125" style="23" customWidth="1"/>
    <col min="9474" max="9486" width="2.625" style="23" customWidth="1"/>
    <col min="9487" max="9488" width="26.625" style="23" customWidth="1"/>
    <col min="9489" max="9517" width="2.625" style="23" customWidth="1"/>
    <col min="9518" max="9728" width="9" style="23"/>
    <col min="9729" max="9729" width="1.125" style="23" customWidth="1"/>
    <col min="9730" max="9742" width="2.625" style="23" customWidth="1"/>
    <col min="9743" max="9744" width="26.625" style="23" customWidth="1"/>
    <col min="9745" max="9773" width="2.625" style="23" customWidth="1"/>
    <col min="9774" max="9984" width="9" style="23"/>
    <col min="9985" max="9985" width="1.125" style="23" customWidth="1"/>
    <col min="9986" max="9998" width="2.625" style="23" customWidth="1"/>
    <col min="9999" max="10000" width="26.625" style="23" customWidth="1"/>
    <col min="10001" max="10029" width="2.625" style="23" customWidth="1"/>
    <col min="10030" max="10240" width="9" style="23"/>
    <col min="10241" max="10241" width="1.125" style="23" customWidth="1"/>
    <col min="10242" max="10254" width="2.625" style="23" customWidth="1"/>
    <col min="10255" max="10256" width="26.625" style="23" customWidth="1"/>
    <col min="10257" max="10285" width="2.625" style="23" customWidth="1"/>
    <col min="10286" max="10496" width="9" style="23"/>
    <col min="10497" max="10497" width="1.125" style="23" customWidth="1"/>
    <col min="10498" max="10510" width="2.625" style="23" customWidth="1"/>
    <col min="10511" max="10512" width="26.625" style="23" customWidth="1"/>
    <col min="10513" max="10541" width="2.625" style="23" customWidth="1"/>
    <col min="10542" max="10752" width="9" style="23"/>
    <col min="10753" max="10753" width="1.125" style="23" customWidth="1"/>
    <col min="10754" max="10766" width="2.625" style="23" customWidth="1"/>
    <col min="10767" max="10768" width="26.625" style="23" customWidth="1"/>
    <col min="10769" max="10797" width="2.625" style="23" customWidth="1"/>
    <col min="10798" max="11008" width="9" style="23"/>
    <col min="11009" max="11009" width="1.125" style="23" customWidth="1"/>
    <col min="11010" max="11022" width="2.625" style="23" customWidth="1"/>
    <col min="11023" max="11024" width="26.625" style="23" customWidth="1"/>
    <col min="11025" max="11053" width="2.625" style="23" customWidth="1"/>
    <col min="11054" max="11264" width="9" style="23"/>
    <col min="11265" max="11265" width="1.125" style="23" customWidth="1"/>
    <col min="11266" max="11278" width="2.625" style="23" customWidth="1"/>
    <col min="11279" max="11280" width="26.625" style="23" customWidth="1"/>
    <col min="11281" max="11309" width="2.625" style="23" customWidth="1"/>
    <col min="11310" max="11520" width="9" style="23"/>
    <col min="11521" max="11521" width="1.125" style="23" customWidth="1"/>
    <col min="11522" max="11534" width="2.625" style="23" customWidth="1"/>
    <col min="11535" max="11536" width="26.625" style="23" customWidth="1"/>
    <col min="11537" max="11565" width="2.625" style="23" customWidth="1"/>
    <col min="11566" max="11776" width="9" style="23"/>
    <col min="11777" max="11777" width="1.125" style="23" customWidth="1"/>
    <col min="11778" max="11790" width="2.625" style="23" customWidth="1"/>
    <col min="11791" max="11792" width="26.625" style="23" customWidth="1"/>
    <col min="11793" max="11821" width="2.625" style="23" customWidth="1"/>
    <col min="11822" max="12032" width="9" style="23"/>
    <col min="12033" max="12033" width="1.125" style="23" customWidth="1"/>
    <col min="12034" max="12046" width="2.625" style="23" customWidth="1"/>
    <col min="12047" max="12048" width="26.625" style="23" customWidth="1"/>
    <col min="12049" max="12077" width="2.625" style="23" customWidth="1"/>
    <col min="12078" max="12288" width="9" style="23"/>
    <col min="12289" max="12289" width="1.125" style="23" customWidth="1"/>
    <col min="12290" max="12302" width="2.625" style="23" customWidth="1"/>
    <col min="12303" max="12304" width="26.625" style="23" customWidth="1"/>
    <col min="12305" max="12333" width="2.625" style="23" customWidth="1"/>
    <col min="12334" max="12544" width="9" style="23"/>
    <col min="12545" max="12545" width="1.125" style="23" customWidth="1"/>
    <col min="12546" max="12558" width="2.625" style="23" customWidth="1"/>
    <col min="12559" max="12560" width="26.625" style="23" customWidth="1"/>
    <col min="12561" max="12589" width="2.625" style="23" customWidth="1"/>
    <col min="12590" max="12800" width="9" style="23"/>
    <col min="12801" max="12801" width="1.125" style="23" customWidth="1"/>
    <col min="12802" max="12814" width="2.625" style="23" customWidth="1"/>
    <col min="12815" max="12816" width="26.625" style="23" customWidth="1"/>
    <col min="12817" max="12845" width="2.625" style="23" customWidth="1"/>
    <col min="12846" max="13056" width="9" style="23"/>
    <col min="13057" max="13057" width="1.125" style="23" customWidth="1"/>
    <col min="13058" max="13070" width="2.625" style="23" customWidth="1"/>
    <col min="13071" max="13072" width="26.625" style="23" customWidth="1"/>
    <col min="13073" max="13101" width="2.625" style="23" customWidth="1"/>
    <col min="13102" max="13312" width="9" style="23"/>
    <col min="13313" max="13313" width="1.125" style="23" customWidth="1"/>
    <col min="13314" max="13326" width="2.625" style="23" customWidth="1"/>
    <col min="13327" max="13328" width="26.625" style="23" customWidth="1"/>
    <col min="13329" max="13357" width="2.625" style="23" customWidth="1"/>
    <col min="13358" max="13568" width="9" style="23"/>
    <col min="13569" max="13569" width="1.125" style="23" customWidth="1"/>
    <col min="13570" max="13582" width="2.625" style="23" customWidth="1"/>
    <col min="13583" max="13584" width="26.625" style="23" customWidth="1"/>
    <col min="13585" max="13613" width="2.625" style="23" customWidth="1"/>
    <col min="13614" max="13824" width="9" style="23"/>
    <col min="13825" max="13825" width="1.125" style="23" customWidth="1"/>
    <col min="13826" max="13838" width="2.625" style="23" customWidth="1"/>
    <col min="13839" max="13840" width="26.625" style="23" customWidth="1"/>
    <col min="13841" max="13869" width="2.625" style="23" customWidth="1"/>
    <col min="13870" max="14080" width="9" style="23"/>
    <col min="14081" max="14081" width="1.125" style="23" customWidth="1"/>
    <col min="14082" max="14094" width="2.625" style="23" customWidth="1"/>
    <col min="14095" max="14096" width="26.625" style="23" customWidth="1"/>
    <col min="14097" max="14125" width="2.625" style="23" customWidth="1"/>
    <col min="14126" max="14336" width="9" style="23"/>
    <col min="14337" max="14337" width="1.125" style="23" customWidth="1"/>
    <col min="14338" max="14350" width="2.625" style="23" customWidth="1"/>
    <col min="14351" max="14352" width="26.625" style="23" customWidth="1"/>
    <col min="14353" max="14381" width="2.625" style="23" customWidth="1"/>
    <col min="14382" max="14592" width="9" style="23"/>
    <col min="14593" max="14593" width="1.125" style="23" customWidth="1"/>
    <col min="14594" max="14606" width="2.625" style="23" customWidth="1"/>
    <col min="14607" max="14608" width="26.625" style="23" customWidth="1"/>
    <col min="14609" max="14637" width="2.625" style="23" customWidth="1"/>
    <col min="14638" max="14848" width="9" style="23"/>
    <col min="14849" max="14849" width="1.125" style="23" customWidth="1"/>
    <col min="14850" max="14862" width="2.625" style="23" customWidth="1"/>
    <col min="14863" max="14864" width="26.625" style="23" customWidth="1"/>
    <col min="14865" max="14893" width="2.625" style="23" customWidth="1"/>
    <col min="14894" max="15104" width="9" style="23"/>
    <col min="15105" max="15105" width="1.125" style="23" customWidth="1"/>
    <col min="15106" max="15118" width="2.625" style="23" customWidth="1"/>
    <col min="15119" max="15120" width="26.625" style="23" customWidth="1"/>
    <col min="15121" max="15149" width="2.625" style="23" customWidth="1"/>
    <col min="15150" max="15360" width="9" style="23"/>
    <col min="15361" max="15361" width="1.125" style="23" customWidth="1"/>
    <col min="15362" max="15374" width="2.625" style="23" customWidth="1"/>
    <col min="15375" max="15376" width="26.625" style="23" customWidth="1"/>
    <col min="15377" max="15405" width="2.625" style="23" customWidth="1"/>
    <col min="15406" max="15616" width="9" style="23"/>
    <col min="15617" max="15617" width="1.125" style="23" customWidth="1"/>
    <col min="15618" max="15630" width="2.625" style="23" customWidth="1"/>
    <col min="15631" max="15632" width="26.625" style="23" customWidth="1"/>
    <col min="15633" max="15661" width="2.625" style="23" customWidth="1"/>
    <col min="15662" max="15872" width="9" style="23"/>
    <col min="15873" max="15873" width="1.125" style="23" customWidth="1"/>
    <col min="15874" max="15886" width="2.625" style="23" customWidth="1"/>
    <col min="15887" max="15888" width="26.625" style="23" customWidth="1"/>
    <col min="15889" max="15917" width="2.625" style="23" customWidth="1"/>
    <col min="15918" max="16128" width="9" style="23"/>
    <col min="16129" max="16129" width="1.125" style="23" customWidth="1"/>
    <col min="16130" max="16142" width="2.625" style="23" customWidth="1"/>
    <col min="16143" max="16144" width="26.625" style="23" customWidth="1"/>
    <col min="16145" max="16173" width="2.625" style="23" customWidth="1"/>
    <col min="16174" max="16384" width="9" style="23"/>
  </cols>
  <sheetData>
    <row r="1" spans="1:16" ht="27" customHeight="1">
      <c r="B1" s="377" t="s">
        <v>604</v>
      </c>
    </row>
    <row r="2" spans="1:16" s="133" customFormat="1" ht="33" customHeight="1">
      <c r="A2" s="132"/>
      <c r="C2" s="310"/>
      <c r="D2" s="310"/>
      <c r="E2" s="310"/>
      <c r="F2" s="310"/>
      <c r="G2" s="310"/>
      <c r="H2" s="310"/>
      <c r="I2" s="310"/>
      <c r="J2" s="310"/>
      <c r="K2" s="310"/>
      <c r="L2" s="310"/>
      <c r="M2" s="310"/>
      <c r="N2" s="310"/>
      <c r="O2" s="310"/>
      <c r="P2" s="378" t="s">
        <v>485</v>
      </c>
    </row>
    <row r="3" spans="1:16" s="133" customFormat="1" ht="6.75" customHeight="1">
      <c r="A3" s="132"/>
      <c r="B3" s="1850"/>
      <c r="C3" s="1788"/>
      <c r="D3" s="1788"/>
      <c r="E3" s="1788"/>
      <c r="F3" s="1788"/>
      <c r="G3" s="1788"/>
      <c r="H3" s="1788"/>
      <c r="I3" s="1788"/>
      <c r="J3" s="1788"/>
      <c r="K3" s="1788"/>
      <c r="L3" s="1788"/>
      <c r="M3" s="1788"/>
      <c r="N3" s="1788"/>
      <c r="O3" s="1788"/>
      <c r="P3" s="1788"/>
    </row>
    <row r="4" spans="1:16" s="22" customFormat="1" ht="21" customHeight="1">
      <c r="B4" s="1851" t="s">
        <v>266</v>
      </c>
      <c r="C4" s="1851"/>
      <c r="D4" s="1851"/>
      <c r="E4" s="1851"/>
      <c r="F4" s="1851"/>
      <c r="G4" s="1851"/>
      <c r="H4" s="1851"/>
      <c r="I4" s="1851"/>
      <c r="J4" s="1851"/>
      <c r="K4" s="1851"/>
      <c r="L4" s="1851"/>
      <c r="M4" s="1851"/>
      <c r="N4" s="1851"/>
      <c r="O4" s="1851"/>
      <c r="P4" s="1851"/>
    </row>
    <row r="5" spans="1:16" s="133" customFormat="1" ht="20.25" customHeight="1" thickBot="1">
      <c r="A5" s="135"/>
      <c r="B5" s="1852"/>
      <c r="C5" s="1853"/>
      <c r="D5" s="1853"/>
      <c r="E5" s="1853"/>
      <c r="F5" s="1853"/>
      <c r="G5" s="1853"/>
      <c r="H5" s="1853"/>
      <c r="I5" s="1853"/>
      <c r="J5" s="1853"/>
      <c r="K5" s="1853"/>
      <c r="L5" s="1853"/>
      <c r="M5" s="1853"/>
      <c r="N5" s="1853"/>
      <c r="O5" s="1853"/>
      <c r="P5" s="1853"/>
    </row>
    <row r="6" spans="1:16" s="133" customFormat="1" ht="36" customHeight="1">
      <c r="A6" s="135"/>
      <c r="B6" s="1854" t="s">
        <v>256</v>
      </c>
      <c r="C6" s="1855"/>
      <c r="D6" s="1855"/>
      <c r="E6" s="1855"/>
      <c r="F6" s="1855"/>
      <c r="G6" s="1855"/>
      <c r="H6" s="1855"/>
      <c r="I6" s="1855"/>
      <c r="J6" s="1855"/>
      <c r="K6" s="1855"/>
      <c r="L6" s="1855"/>
      <c r="M6" s="1855"/>
      <c r="N6" s="1856"/>
      <c r="O6" s="1857"/>
      <c r="P6" s="1858"/>
    </row>
    <row r="7" spans="1:16" s="133" customFormat="1" ht="36" customHeight="1">
      <c r="B7" s="1834" t="s">
        <v>100</v>
      </c>
      <c r="C7" s="1835"/>
      <c r="D7" s="1835"/>
      <c r="E7" s="1835"/>
      <c r="F7" s="1835"/>
      <c r="G7" s="1835"/>
      <c r="H7" s="1835"/>
      <c r="I7" s="1835"/>
      <c r="J7" s="1835"/>
      <c r="K7" s="1835"/>
      <c r="L7" s="1835"/>
      <c r="M7" s="1835"/>
      <c r="N7" s="1836"/>
      <c r="O7" s="1837" t="s">
        <v>258</v>
      </c>
      <c r="P7" s="1838"/>
    </row>
    <row r="8" spans="1:16" ht="36" customHeight="1">
      <c r="B8" s="1839" t="s">
        <v>104</v>
      </c>
      <c r="C8" s="1840"/>
      <c r="D8" s="1840"/>
      <c r="E8" s="1840"/>
      <c r="F8" s="1840"/>
      <c r="G8" s="1840"/>
      <c r="H8" s="1840"/>
      <c r="I8" s="1840"/>
      <c r="J8" s="1840"/>
      <c r="K8" s="1840"/>
      <c r="L8" s="1840"/>
      <c r="M8" s="1840"/>
      <c r="N8" s="1841"/>
      <c r="O8" s="1842" t="s">
        <v>105</v>
      </c>
      <c r="P8" s="1843"/>
    </row>
    <row r="9" spans="1:16" ht="21" customHeight="1">
      <c r="B9" s="1844" t="s">
        <v>59</v>
      </c>
      <c r="C9" s="1845"/>
      <c r="D9" s="1845"/>
      <c r="E9" s="1845"/>
      <c r="F9" s="1845"/>
      <c r="G9" s="1845" t="s">
        <v>16</v>
      </c>
      <c r="H9" s="1845"/>
      <c r="I9" s="1845"/>
      <c r="J9" s="1845"/>
      <c r="K9" s="1845"/>
      <c r="L9" s="1845"/>
      <c r="M9" s="1845"/>
      <c r="N9" s="1845"/>
      <c r="O9" s="1846" t="s">
        <v>267</v>
      </c>
      <c r="P9" s="1849" t="s">
        <v>268</v>
      </c>
    </row>
    <row r="10" spans="1:16" ht="21" customHeight="1">
      <c r="B10" s="1844"/>
      <c r="C10" s="1845"/>
      <c r="D10" s="1845"/>
      <c r="E10" s="1845"/>
      <c r="F10" s="1845"/>
      <c r="G10" s="1845"/>
      <c r="H10" s="1845"/>
      <c r="I10" s="1845"/>
      <c r="J10" s="1845"/>
      <c r="K10" s="1845"/>
      <c r="L10" s="1845"/>
      <c r="M10" s="1845"/>
      <c r="N10" s="1845"/>
      <c r="O10" s="1847"/>
      <c r="P10" s="1849"/>
    </row>
    <row r="11" spans="1:16" ht="21" customHeight="1">
      <c r="B11" s="1844"/>
      <c r="C11" s="1845"/>
      <c r="D11" s="1845"/>
      <c r="E11" s="1845"/>
      <c r="F11" s="1845"/>
      <c r="G11" s="1845"/>
      <c r="H11" s="1845"/>
      <c r="I11" s="1845"/>
      <c r="J11" s="1845"/>
      <c r="K11" s="1845"/>
      <c r="L11" s="1845"/>
      <c r="M11" s="1845"/>
      <c r="N11" s="1845"/>
      <c r="O11" s="1848"/>
      <c r="P11" s="1849"/>
    </row>
    <row r="12" spans="1:16" ht="21" customHeight="1">
      <c r="B12" s="1832"/>
      <c r="C12" s="1833"/>
      <c r="D12" s="1833"/>
      <c r="E12" s="1833"/>
      <c r="F12" s="1833"/>
      <c r="G12" s="1833"/>
      <c r="H12" s="1833"/>
      <c r="I12" s="1833"/>
      <c r="J12" s="1833"/>
      <c r="K12" s="1833"/>
      <c r="L12" s="1833"/>
      <c r="M12" s="1833"/>
      <c r="N12" s="1833"/>
      <c r="O12" s="141"/>
      <c r="P12" s="142"/>
    </row>
    <row r="13" spans="1:16" ht="21" customHeight="1">
      <c r="B13" s="1832"/>
      <c r="C13" s="1833"/>
      <c r="D13" s="1833"/>
      <c r="E13" s="1833"/>
      <c r="F13" s="1833"/>
      <c r="G13" s="1833"/>
      <c r="H13" s="1833"/>
      <c r="I13" s="1833"/>
      <c r="J13" s="1833"/>
      <c r="K13" s="1833"/>
      <c r="L13" s="1833"/>
      <c r="M13" s="1833"/>
      <c r="N13" s="1833"/>
      <c r="O13" s="141"/>
      <c r="P13" s="142"/>
    </row>
    <row r="14" spans="1:16" ht="21" customHeight="1">
      <c r="B14" s="1832"/>
      <c r="C14" s="1833"/>
      <c r="D14" s="1833"/>
      <c r="E14" s="1833"/>
      <c r="F14" s="1833"/>
      <c r="G14" s="1833"/>
      <c r="H14" s="1833"/>
      <c r="I14" s="1833"/>
      <c r="J14" s="1833"/>
      <c r="K14" s="1833"/>
      <c r="L14" s="1833"/>
      <c r="M14" s="1833"/>
      <c r="N14" s="1833"/>
      <c r="O14" s="141"/>
      <c r="P14" s="142"/>
    </row>
    <row r="15" spans="1:16" ht="21" customHeight="1">
      <c r="B15" s="1832"/>
      <c r="C15" s="1833"/>
      <c r="D15" s="1833"/>
      <c r="E15" s="1833"/>
      <c r="F15" s="1833"/>
      <c r="G15" s="1833"/>
      <c r="H15" s="1833"/>
      <c r="I15" s="1833"/>
      <c r="J15" s="1833"/>
      <c r="K15" s="1833"/>
      <c r="L15" s="1833"/>
      <c r="M15" s="1833"/>
      <c r="N15" s="1833"/>
      <c r="O15" s="141"/>
      <c r="P15" s="143"/>
    </row>
    <row r="16" spans="1:16" ht="21" customHeight="1">
      <c r="B16" s="1832"/>
      <c r="C16" s="1833"/>
      <c r="D16" s="1833"/>
      <c r="E16" s="1833"/>
      <c r="F16" s="1833"/>
      <c r="G16" s="1833"/>
      <c r="H16" s="1833"/>
      <c r="I16" s="1833"/>
      <c r="J16" s="1833"/>
      <c r="K16" s="1833"/>
      <c r="L16" s="1833"/>
      <c r="M16" s="1833"/>
      <c r="N16" s="1833"/>
      <c r="O16" s="141"/>
      <c r="P16" s="143"/>
    </row>
    <row r="17" spans="2:16" ht="21" customHeight="1">
      <c r="B17" s="1832"/>
      <c r="C17" s="1833"/>
      <c r="D17" s="1833"/>
      <c r="E17" s="1833"/>
      <c r="F17" s="1833"/>
      <c r="G17" s="1833"/>
      <c r="H17" s="1833"/>
      <c r="I17" s="1833"/>
      <c r="J17" s="1833"/>
      <c r="K17" s="1833"/>
      <c r="L17" s="1833"/>
      <c r="M17" s="1833"/>
      <c r="N17" s="1833"/>
      <c r="O17" s="141"/>
      <c r="P17" s="143"/>
    </row>
    <row r="18" spans="2:16" ht="21" customHeight="1">
      <c r="B18" s="1832"/>
      <c r="C18" s="1833"/>
      <c r="D18" s="1833"/>
      <c r="E18" s="1833"/>
      <c r="F18" s="1833"/>
      <c r="G18" s="1833"/>
      <c r="H18" s="1833"/>
      <c r="I18" s="1833"/>
      <c r="J18" s="1833"/>
      <c r="K18" s="1833"/>
      <c r="L18" s="1833"/>
      <c r="M18" s="1833"/>
      <c r="N18" s="1833"/>
      <c r="O18" s="141"/>
      <c r="P18" s="143"/>
    </row>
    <row r="19" spans="2:16" ht="21" customHeight="1">
      <c r="B19" s="1832"/>
      <c r="C19" s="1833"/>
      <c r="D19" s="1833"/>
      <c r="E19" s="1833"/>
      <c r="F19" s="1833"/>
      <c r="G19" s="1833"/>
      <c r="H19" s="1833"/>
      <c r="I19" s="1833"/>
      <c r="J19" s="1833"/>
      <c r="K19" s="1833"/>
      <c r="L19" s="1833"/>
      <c r="M19" s="1833"/>
      <c r="N19" s="1833"/>
      <c r="O19" s="141"/>
      <c r="P19" s="143"/>
    </row>
    <row r="20" spans="2:16" ht="21" customHeight="1">
      <c r="B20" s="1832"/>
      <c r="C20" s="1833"/>
      <c r="D20" s="1833"/>
      <c r="E20" s="1833"/>
      <c r="F20" s="1833"/>
      <c r="G20" s="1833"/>
      <c r="H20" s="1833"/>
      <c r="I20" s="1833"/>
      <c r="J20" s="1833"/>
      <c r="K20" s="1833"/>
      <c r="L20" s="1833"/>
      <c r="M20" s="1833"/>
      <c r="N20" s="1833"/>
      <c r="O20" s="141"/>
      <c r="P20" s="143"/>
    </row>
    <row r="21" spans="2:16" ht="21" customHeight="1">
      <c r="B21" s="1813"/>
      <c r="C21" s="1814"/>
      <c r="D21" s="1814"/>
      <c r="E21" s="1814"/>
      <c r="F21" s="1814"/>
      <c r="G21" s="1814"/>
      <c r="H21" s="1814"/>
      <c r="I21" s="1814"/>
      <c r="J21" s="1814"/>
      <c r="K21" s="1814"/>
      <c r="L21" s="1814"/>
      <c r="M21" s="1814"/>
      <c r="N21" s="1814"/>
      <c r="O21" s="144"/>
      <c r="P21" s="145"/>
    </row>
    <row r="22" spans="2:16" ht="21" customHeight="1">
      <c r="B22" s="1813"/>
      <c r="C22" s="1814"/>
      <c r="D22" s="1814"/>
      <c r="E22" s="1814"/>
      <c r="F22" s="1814"/>
      <c r="G22" s="1814"/>
      <c r="H22" s="1814"/>
      <c r="I22" s="1814"/>
      <c r="J22" s="1814"/>
      <c r="K22" s="1814"/>
      <c r="L22" s="1814"/>
      <c r="M22" s="1814"/>
      <c r="N22" s="1814"/>
      <c r="O22" s="144"/>
      <c r="P22" s="145"/>
    </row>
    <row r="23" spans="2:16" ht="21" customHeight="1" thickBot="1">
      <c r="B23" s="1815"/>
      <c r="C23" s="1816"/>
      <c r="D23" s="1816"/>
      <c r="E23" s="1816"/>
      <c r="F23" s="1816"/>
      <c r="G23" s="1816"/>
      <c r="H23" s="1816"/>
      <c r="I23" s="1816"/>
      <c r="J23" s="1816"/>
      <c r="K23" s="1816"/>
      <c r="L23" s="1816"/>
      <c r="M23" s="1816"/>
      <c r="N23" s="1816"/>
      <c r="O23" s="146"/>
      <c r="P23" s="147"/>
    </row>
    <row r="24" spans="2:16" ht="21" customHeight="1" thickBot="1">
      <c r="B24" s="148"/>
      <c r="C24" s="148"/>
      <c r="D24" s="148"/>
      <c r="E24" s="148"/>
      <c r="F24" s="148"/>
      <c r="G24" s="148"/>
      <c r="H24" s="148"/>
      <c r="I24" s="148"/>
      <c r="J24" s="148"/>
      <c r="K24" s="148"/>
      <c r="L24" s="148"/>
      <c r="M24" s="148"/>
      <c r="N24" s="148"/>
      <c r="O24" s="148"/>
      <c r="P24" s="148"/>
    </row>
    <row r="25" spans="2:16" ht="21" customHeight="1">
      <c r="B25" s="1817" t="s">
        <v>269</v>
      </c>
      <c r="C25" s="1818"/>
      <c r="D25" s="1818"/>
      <c r="E25" s="1818"/>
      <c r="F25" s="1818"/>
      <c r="G25" s="1818"/>
      <c r="H25" s="1818"/>
      <c r="I25" s="1818"/>
      <c r="J25" s="1819"/>
      <c r="K25" s="1819"/>
      <c r="L25" s="1819"/>
      <c r="M25" s="1819"/>
      <c r="N25" s="1820"/>
      <c r="O25" s="1825" t="s">
        <v>270</v>
      </c>
      <c r="P25" s="149"/>
    </row>
    <row r="26" spans="2:16" ht="42.75" customHeight="1">
      <c r="B26" s="1821"/>
      <c r="C26" s="1822"/>
      <c r="D26" s="1822"/>
      <c r="E26" s="1822"/>
      <c r="F26" s="1822"/>
      <c r="G26" s="1822"/>
      <c r="H26" s="1822"/>
      <c r="I26" s="1822"/>
      <c r="J26" s="1823"/>
      <c r="K26" s="1823"/>
      <c r="L26" s="1823"/>
      <c r="M26" s="1823"/>
      <c r="N26" s="1824"/>
      <c r="O26" s="1826"/>
      <c r="P26" s="150" t="s">
        <v>271</v>
      </c>
    </row>
    <row r="27" spans="2:16" ht="24.75" customHeight="1" thickBot="1">
      <c r="B27" s="1827"/>
      <c r="C27" s="1828"/>
      <c r="D27" s="1828"/>
      <c r="E27" s="1828"/>
      <c r="F27" s="1828"/>
      <c r="G27" s="1828"/>
      <c r="H27" s="1828"/>
      <c r="I27" s="1828"/>
      <c r="J27" s="1829"/>
      <c r="K27" s="1829"/>
      <c r="L27" s="1829"/>
      <c r="M27" s="1829"/>
      <c r="N27" s="1830"/>
      <c r="O27" s="151"/>
      <c r="P27" s="152"/>
    </row>
    <row r="28" spans="2:16" ht="13.5" customHeight="1">
      <c r="B28" s="148"/>
      <c r="C28" s="148"/>
      <c r="D28" s="148"/>
      <c r="E28" s="148"/>
      <c r="F28" s="148"/>
      <c r="G28" s="148"/>
      <c r="H28" s="148"/>
      <c r="I28" s="148"/>
      <c r="J28" s="153"/>
      <c r="K28" s="153"/>
      <c r="L28" s="153"/>
      <c r="M28" s="153"/>
      <c r="N28" s="153"/>
      <c r="O28" s="154"/>
      <c r="P28" s="154"/>
    </row>
    <row r="29" spans="2:16" ht="27" customHeight="1">
      <c r="B29" s="1831" t="s">
        <v>272</v>
      </c>
      <c r="C29" s="1812"/>
      <c r="D29" s="1812"/>
      <c r="E29" s="1812"/>
      <c r="F29" s="1812"/>
      <c r="G29" s="1812"/>
      <c r="H29" s="1812"/>
      <c r="I29" s="1812"/>
      <c r="J29" s="1812"/>
      <c r="K29" s="1812"/>
      <c r="L29" s="1812"/>
      <c r="M29" s="1812"/>
      <c r="N29" s="1812"/>
      <c r="O29" s="1812"/>
      <c r="P29" s="1812"/>
    </row>
    <row r="30" spans="2:16" ht="20.25" customHeight="1">
      <c r="B30" s="1831" t="s">
        <v>273</v>
      </c>
      <c r="C30" s="1812"/>
      <c r="D30" s="1812"/>
      <c r="E30" s="1812"/>
      <c r="F30" s="1812"/>
      <c r="G30" s="1812"/>
      <c r="H30" s="1812"/>
      <c r="I30" s="1812"/>
      <c r="J30" s="1812"/>
      <c r="K30" s="1812"/>
      <c r="L30" s="1812"/>
      <c r="M30" s="1812"/>
      <c r="N30" s="1812"/>
      <c r="O30" s="1812"/>
      <c r="P30" s="1812"/>
    </row>
    <row r="31" spans="2:16" ht="13.5" customHeight="1">
      <c r="B31" s="155"/>
      <c r="C31" s="156"/>
      <c r="D31" s="156"/>
      <c r="E31" s="156"/>
      <c r="F31" s="156"/>
      <c r="G31" s="156"/>
      <c r="H31" s="156"/>
      <c r="I31" s="156"/>
      <c r="J31" s="156"/>
      <c r="K31" s="156"/>
      <c r="L31" s="156"/>
      <c r="M31" s="156"/>
      <c r="N31" s="156"/>
      <c r="O31" s="156"/>
      <c r="P31" s="156"/>
    </row>
    <row r="32" spans="2:16" ht="21" customHeight="1">
      <c r="B32" s="1811" t="s">
        <v>274</v>
      </c>
      <c r="C32" s="1812"/>
      <c r="D32" s="1812"/>
      <c r="E32" s="1812"/>
      <c r="F32" s="1812"/>
      <c r="G32" s="1812"/>
      <c r="H32" s="1812"/>
      <c r="I32" s="1812"/>
      <c r="J32" s="1812"/>
      <c r="K32" s="1812"/>
      <c r="L32" s="1812"/>
      <c r="M32" s="1812"/>
      <c r="N32" s="1812"/>
      <c r="O32" s="1812"/>
      <c r="P32" s="1812"/>
    </row>
    <row r="33" spans="2:16" ht="21" customHeight="1">
      <c r="B33" s="1812"/>
      <c r="C33" s="1812"/>
      <c r="D33" s="1812"/>
      <c r="E33" s="1812"/>
      <c r="F33" s="1812"/>
      <c r="G33" s="1812"/>
      <c r="H33" s="1812"/>
      <c r="I33" s="1812"/>
      <c r="J33" s="1812"/>
      <c r="K33" s="1812"/>
      <c r="L33" s="1812"/>
      <c r="M33" s="1812"/>
      <c r="N33" s="1812"/>
      <c r="O33" s="1812"/>
      <c r="P33" s="1812"/>
    </row>
    <row r="34" spans="2:16" ht="21" customHeight="1">
      <c r="B34" s="1812"/>
      <c r="C34" s="1812"/>
      <c r="D34" s="1812"/>
      <c r="E34" s="1812"/>
      <c r="F34" s="1812"/>
      <c r="G34" s="1812"/>
      <c r="H34" s="1812"/>
      <c r="I34" s="1812"/>
      <c r="J34" s="1812"/>
      <c r="K34" s="1812"/>
      <c r="L34" s="1812"/>
      <c r="M34" s="1812"/>
      <c r="N34" s="1812"/>
      <c r="O34" s="1812"/>
      <c r="P34" s="1812"/>
    </row>
    <row r="35" spans="2:16" ht="21" customHeight="1">
      <c r="B35" s="1812"/>
      <c r="C35" s="1812"/>
      <c r="D35" s="1812"/>
      <c r="E35" s="1812"/>
      <c r="F35" s="1812"/>
      <c r="G35" s="1812"/>
      <c r="H35" s="1812"/>
      <c r="I35" s="1812"/>
      <c r="J35" s="1812"/>
      <c r="K35" s="1812"/>
      <c r="L35" s="1812"/>
      <c r="M35" s="1812"/>
      <c r="N35" s="1812"/>
      <c r="O35" s="1812"/>
      <c r="P35" s="1812"/>
    </row>
    <row r="36" spans="2:16" ht="21" customHeight="1">
      <c r="B36" s="1812"/>
      <c r="C36" s="1812"/>
      <c r="D36" s="1812"/>
      <c r="E36" s="1812"/>
      <c r="F36" s="1812"/>
      <c r="G36" s="1812"/>
      <c r="H36" s="1812"/>
      <c r="I36" s="1812"/>
      <c r="J36" s="1812"/>
      <c r="K36" s="1812"/>
      <c r="L36" s="1812"/>
      <c r="M36" s="1812"/>
      <c r="N36" s="1812"/>
      <c r="O36" s="1812"/>
      <c r="P36" s="1812"/>
    </row>
    <row r="37" spans="2:16" ht="21" customHeight="1">
      <c r="B37" s="125"/>
      <c r="C37" s="125"/>
      <c r="D37" s="125"/>
      <c r="E37" s="125"/>
      <c r="F37" s="125"/>
      <c r="G37" s="125"/>
      <c r="H37" s="125"/>
      <c r="I37" s="125"/>
      <c r="J37" s="125"/>
      <c r="K37" s="125"/>
      <c r="L37" s="125"/>
      <c r="M37" s="125"/>
      <c r="N37" s="125"/>
      <c r="O37" s="125"/>
      <c r="P37" s="125"/>
    </row>
    <row r="38" spans="2:16" ht="21" customHeight="1">
      <c r="B38" s="125"/>
      <c r="C38" s="125"/>
      <c r="D38" s="125"/>
      <c r="E38" s="125"/>
      <c r="F38" s="125"/>
      <c r="G38" s="125"/>
      <c r="H38" s="125"/>
      <c r="I38" s="125"/>
      <c r="J38" s="125"/>
      <c r="K38" s="125"/>
      <c r="L38" s="125"/>
      <c r="M38" s="125"/>
      <c r="N38" s="125"/>
      <c r="O38" s="125"/>
      <c r="P38" s="125"/>
    </row>
    <row r="39" spans="2:16" ht="21" customHeight="1">
      <c r="B39" s="125"/>
      <c r="C39" s="125"/>
      <c r="D39" s="125"/>
      <c r="E39" s="125"/>
      <c r="F39" s="125"/>
      <c r="G39" s="125"/>
      <c r="H39" s="125"/>
      <c r="I39" s="125"/>
      <c r="J39" s="125"/>
      <c r="K39" s="125"/>
      <c r="L39" s="125"/>
      <c r="M39" s="125"/>
      <c r="N39" s="125"/>
      <c r="O39" s="125"/>
      <c r="P39" s="125"/>
    </row>
    <row r="40" spans="2:16" ht="21" customHeight="1">
      <c r="B40" s="125"/>
      <c r="C40" s="125"/>
      <c r="D40" s="125"/>
      <c r="E40" s="125"/>
      <c r="F40" s="125"/>
      <c r="G40" s="125"/>
      <c r="H40" s="125"/>
      <c r="I40" s="125"/>
      <c r="J40" s="125"/>
      <c r="K40" s="125"/>
      <c r="L40" s="125"/>
      <c r="M40" s="125"/>
      <c r="N40" s="125"/>
      <c r="O40" s="125"/>
      <c r="P40" s="125"/>
    </row>
    <row r="41" spans="2:16" ht="21" customHeight="1">
      <c r="B41" s="125"/>
      <c r="C41" s="125"/>
      <c r="D41" s="125"/>
      <c r="E41" s="125"/>
      <c r="F41" s="125"/>
      <c r="G41" s="125"/>
      <c r="H41" s="125"/>
      <c r="I41" s="125"/>
      <c r="J41" s="125"/>
      <c r="K41" s="125"/>
      <c r="L41" s="125"/>
      <c r="M41" s="125"/>
      <c r="N41" s="125"/>
      <c r="O41" s="125"/>
      <c r="P41" s="125"/>
    </row>
    <row r="42" spans="2:16" ht="16.5" customHeight="1">
      <c r="B42" s="125"/>
      <c r="C42" s="125"/>
      <c r="D42" s="125"/>
      <c r="E42" s="125"/>
      <c r="F42" s="125"/>
      <c r="G42" s="125"/>
      <c r="H42" s="125"/>
      <c r="I42" s="125"/>
      <c r="J42" s="125"/>
      <c r="K42" s="125"/>
      <c r="L42" s="125"/>
      <c r="M42" s="125"/>
      <c r="N42" s="125"/>
      <c r="O42" s="125"/>
      <c r="P42" s="125"/>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3">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2"/>
  <pageMargins left="0.7" right="0.7" top="0.75" bottom="0.75" header="0.3" footer="0.3"/>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P349"/>
  <sheetViews>
    <sheetView showGridLines="0" view="pageBreakPreview" zoomScale="90" zoomScaleNormal="100" zoomScaleSheetLayoutView="90" workbookViewId="0"/>
  </sheetViews>
  <sheetFormatPr defaultRowHeight="13.5"/>
  <cols>
    <col min="1" max="1" width="1.125" style="23" customWidth="1"/>
    <col min="2" max="14" width="2.625" style="23" customWidth="1"/>
    <col min="15" max="16" width="26.625" style="23" customWidth="1"/>
    <col min="17" max="45" width="2.625" style="23" customWidth="1"/>
    <col min="46" max="256" width="9" style="23"/>
    <col min="257" max="257" width="1.125" style="23" customWidth="1"/>
    <col min="258" max="270" width="2.625" style="23" customWidth="1"/>
    <col min="271" max="272" width="26.625" style="23" customWidth="1"/>
    <col min="273" max="301" width="2.625" style="23" customWidth="1"/>
    <col min="302" max="512" width="9" style="23"/>
    <col min="513" max="513" width="1.125" style="23" customWidth="1"/>
    <col min="514" max="526" width="2.625" style="23" customWidth="1"/>
    <col min="527" max="528" width="26.625" style="23" customWidth="1"/>
    <col min="529" max="557" width="2.625" style="23" customWidth="1"/>
    <col min="558" max="768" width="9" style="23"/>
    <col min="769" max="769" width="1.125" style="23" customWidth="1"/>
    <col min="770" max="782" width="2.625" style="23" customWidth="1"/>
    <col min="783" max="784" width="26.625" style="23" customWidth="1"/>
    <col min="785" max="813" width="2.625" style="23" customWidth="1"/>
    <col min="814" max="1024" width="9" style="23"/>
    <col min="1025" max="1025" width="1.125" style="23" customWidth="1"/>
    <col min="1026" max="1038" width="2.625" style="23" customWidth="1"/>
    <col min="1039" max="1040" width="26.625" style="23" customWidth="1"/>
    <col min="1041" max="1069" width="2.625" style="23" customWidth="1"/>
    <col min="1070" max="1280" width="9" style="23"/>
    <col min="1281" max="1281" width="1.125" style="23" customWidth="1"/>
    <col min="1282" max="1294" width="2.625" style="23" customWidth="1"/>
    <col min="1295" max="1296" width="26.625" style="23" customWidth="1"/>
    <col min="1297" max="1325" width="2.625" style="23" customWidth="1"/>
    <col min="1326" max="1536" width="9" style="23"/>
    <col min="1537" max="1537" width="1.125" style="23" customWidth="1"/>
    <col min="1538" max="1550" width="2.625" style="23" customWidth="1"/>
    <col min="1551" max="1552" width="26.625" style="23" customWidth="1"/>
    <col min="1553" max="1581" width="2.625" style="23" customWidth="1"/>
    <col min="1582" max="1792" width="9" style="23"/>
    <col min="1793" max="1793" width="1.125" style="23" customWidth="1"/>
    <col min="1794" max="1806" width="2.625" style="23" customWidth="1"/>
    <col min="1807" max="1808" width="26.625" style="23" customWidth="1"/>
    <col min="1809" max="1837" width="2.625" style="23" customWidth="1"/>
    <col min="1838" max="2048" width="9" style="23"/>
    <col min="2049" max="2049" width="1.125" style="23" customWidth="1"/>
    <col min="2050" max="2062" width="2.625" style="23" customWidth="1"/>
    <col min="2063" max="2064" width="26.625" style="23" customWidth="1"/>
    <col min="2065" max="2093" width="2.625" style="23" customWidth="1"/>
    <col min="2094" max="2304" width="9" style="23"/>
    <col min="2305" max="2305" width="1.125" style="23" customWidth="1"/>
    <col min="2306" max="2318" width="2.625" style="23" customWidth="1"/>
    <col min="2319" max="2320" width="26.625" style="23" customWidth="1"/>
    <col min="2321" max="2349" width="2.625" style="23" customWidth="1"/>
    <col min="2350" max="2560" width="9" style="23"/>
    <col min="2561" max="2561" width="1.125" style="23" customWidth="1"/>
    <col min="2562" max="2574" width="2.625" style="23" customWidth="1"/>
    <col min="2575" max="2576" width="26.625" style="23" customWidth="1"/>
    <col min="2577" max="2605" width="2.625" style="23" customWidth="1"/>
    <col min="2606" max="2816" width="9" style="23"/>
    <col min="2817" max="2817" width="1.125" style="23" customWidth="1"/>
    <col min="2818" max="2830" width="2.625" style="23" customWidth="1"/>
    <col min="2831" max="2832" width="26.625" style="23" customWidth="1"/>
    <col min="2833" max="2861" width="2.625" style="23" customWidth="1"/>
    <col min="2862" max="3072" width="9" style="23"/>
    <col min="3073" max="3073" width="1.125" style="23" customWidth="1"/>
    <col min="3074" max="3086" width="2.625" style="23" customWidth="1"/>
    <col min="3087" max="3088" width="26.625" style="23" customWidth="1"/>
    <col min="3089" max="3117" width="2.625" style="23" customWidth="1"/>
    <col min="3118" max="3328" width="9" style="23"/>
    <col min="3329" max="3329" width="1.125" style="23" customWidth="1"/>
    <col min="3330" max="3342" width="2.625" style="23" customWidth="1"/>
    <col min="3343" max="3344" width="26.625" style="23" customWidth="1"/>
    <col min="3345" max="3373" width="2.625" style="23" customWidth="1"/>
    <col min="3374" max="3584" width="9" style="23"/>
    <col min="3585" max="3585" width="1.125" style="23" customWidth="1"/>
    <col min="3586" max="3598" width="2.625" style="23" customWidth="1"/>
    <col min="3599" max="3600" width="26.625" style="23" customWidth="1"/>
    <col min="3601" max="3629" width="2.625" style="23" customWidth="1"/>
    <col min="3630" max="3840" width="9" style="23"/>
    <col min="3841" max="3841" width="1.125" style="23" customWidth="1"/>
    <col min="3842" max="3854" width="2.625" style="23" customWidth="1"/>
    <col min="3855" max="3856" width="26.625" style="23" customWidth="1"/>
    <col min="3857" max="3885" width="2.625" style="23" customWidth="1"/>
    <col min="3886" max="4096" width="9" style="23"/>
    <col min="4097" max="4097" width="1.125" style="23" customWidth="1"/>
    <col min="4098" max="4110" width="2.625" style="23" customWidth="1"/>
    <col min="4111" max="4112" width="26.625" style="23" customWidth="1"/>
    <col min="4113" max="4141" width="2.625" style="23" customWidth="1"/>
    <col min="4142" max="4352" width="9" style="23"/>
    <col min="4353" max="4353" width="1.125" style="23" customWidth="1"/>
    <col min="4354" max="4366" width="2.625" style="23" customWidth="1"/>
    <col min="4367" max="4368" width="26.625" style="23" customWidth="1"/>
    <col min="4369" max="4397" width="2.625" style="23" customWidth="1"/>
    <col min="4398" max="4608" width="9" style="23"/>
    <col min="4609" max="4609" width="1.125" style="23" customWidth="1"/>
    <col min="4610" max="4622" width="2.625" style="23" customWidth="1"/>
    <col min="4623" max="4624" width="26.625" style="23" customWidth="1"/>
    <col min="4625" max="4653" width="2.625" style="23" customWidth="1"/>
    <col min="4654" max="4864" width="9" style="23"/>
    <col min="4865" max="4865" width="1.125" style="23" customWidth="1"/>
    <col min="4866" max="4878" width="2.625" style="23" customWidth="1"/>
    <col min="4879" max="4880" width="26.625" style="23" customWidth="1"/>
    <col min="4881" max="4909" width="2.625" style="23" customWidth="1"/>
    <col min="4910" max="5120" width="9" style="23"/>
    <col min="5121" max="5121" width="1.125" style="23" customWidth="1"/>
    <col min="5122" max="5134" width="2.625" style="23" customWidth="1"/>
    <col min="5135" max="5136" width="26.625" style="23" customWidth="1"/>
    <col min="5137" max="5165" width="2.625" style="23" customWidth="1"/>
    <col min="5166" max="5376" width="9" style="23"/>
    <col min="5377" max="5377" width="1.125" style="23" customWidth="1"/>
    <col min="5378" max="5390" width="2.625" style="23" customWidth="1"/>
    <col min="5391" max="5392" width="26.625" style="23" customWidth="1"/>
    <col min="5393" max="5421" width="2.625" style="23" customWidth="1"/>
    <col min="5422" max="5632" width="9" style="23"/>
    <col min="5633" max="5633" width="1.125" style="23" customWidth="1"/>
    <col min="5634" max="5646" width="2.625" style="23" customWidth="1"/>
    <col min="5647" max="5648" width="26.625" style="23" customWidth="1"/>
    <col min="5649" max="5677" width="2.625" style="23" customWidth="1"/>
    <col min="5678" max="5888" width="9" style="23"/>
    <col min="5889" max="5889" width="1.125" style="23" customWidth="1"/>
    <col min="5890" max="5902" width="2.625" style="23" customWidth="1"/>
    <col min="5903" max="5904" width="26.625" style="23" customWidth="1"/>
    <col min="5905" max="5933" width="2.625" style="23" customWidth="1"/>
    <col min="5934" max="6144" width="9" style="23"/>
    <col min="6145" max="6145" width="1.125" style="23" customWidth="1"/>
    <col min="6146" max="6158" width="2.625" style="23" customWidth="1"/>
    <col min="6159" max="6160" width="26.625" style="23" customWidth="1"/>
    <col min="6161" max="6189" width="2.625" style="23" customWidth="1"/>
    <col min="6190" max="6400" width="9" style="23"/>
    <col min="6401" max="6401" width="1.125" style="23" customWidth="1"/>
    <col min="6402" max="6414" width="2.625" style="23" customWidth="1"/>
    <col min="6415" max="6416" width="26.625" style="23" customWidth="1"/>
    <col min="6417" max="6445" width="2.625" style="23" customWidth="1"/>
    <col min="6446" max="6656" width="9" style="23"/>
    <col min="6657" max="6657" width="1.125" style="23" customWidth="1"/>
    <col min="6658" max="6670" width="2.625" style="23" customWidth="1"/>
    <col min="6671" max="6672" width="26.625" style="23" customWidth="1"/>
    <col min="6673" max="6701" width="2.625" style="23" customWidth="1"/>
    <col min="6702" max="6912" width="9" style="23"/>
    <col min="6913" max="6913" width="1.125" style="23" customWidth="1"/>
    <col min="6914" max="6926" width="2.625" style="23" customWidth="1"/>
    <col min="6927" max="6928" width="26.625" style="23" customWidth="1"/>
    <col min="6929" max="6957" width="2.625" style="23" customWidth="1"/>
    <col min="6958" max="7168" width="9" style="23"/>
    <col min="7169" max="7169" width="1.125" style="23" customWidth="1"/>
    <col min="7170" max="7182" width="2.625" style="23" customWidth="1"/>
    <col min="7183" max="7184" width="26.625" style="23" customWidth="1"/>
    <col min="7185" max="7213" width="2.625" style="23" customWidth="1"/>
    <col min="7214" max="7424" width="9" style="23"/>
    <col min="7425" max="7425" width="1.125" style="23" customWidth="1"/>
    <col min="7426" max="7438" width="2.625" style="23" customWidth="1"/>
    <col min="7439" max="7440" width="26.625" style="23" customWidth="1"/>
    <col min="7441" max="7469" width="2.625" style="23" customWidth="1"/>
    <col min="7470" max="7680" width="9" style="23"/>
    <col min="7681" max="7681" width="1.125" style="23" customWidth="1"/>
    <col min="7682" max="7694" width="2.625" style="23" customWidth="1"/>
    <col min="7695" max="7696" width="26.625" style="23" customWidth="1"/>
    <col min="7697" max="7725" width="2.625" style="23" customWidth="1"/>
    <col min="7726" max="7936" width="9" style="23"/>
    <col min="7937" max="7937" width="1.125" style="23" customWidth="1"/>
    <col min="7938" max="7950" width="2.625" style="23" customWidth="1"/>
    <col min="7951" max="7952" width="26.625" style="23" customWidth="1"/>
    <col min="7953" max="7981" width="2.625" style="23" customWidth="1"/>
    <col min="7982" max="8192" width="9" style="23"/>
    <col min="8193" max="8193" width="1.125" style="23" customWidth="1"/>
    <col min="8194" max="8206" width="2.625" style="23" customWidth="1"/>
    <col min="8207" max="8208" width="26.625" style="23" customWidth="1"/>
    <col min="8209" max="8237" width="2.625" style="23" customWidth="1"/>
    <col min="8238" max="8448" width="9" style="23"/>
    <col min="8449" max="8449" width="1.125" style="23" customWidth="1"/>
    <col min="8450" max="8462" width="2.625" style="23" customWidth="1"/>
    <col min="8463" max="8464" width="26.625" style="23" customWidth="1"/>
    <col min="8465" max="8493" width="2.625" style="23" customWidth="1"/>
    <col min="8494" max="8704" width="9" style="23"/>
    <col min="8705" max="8705" width="1.125" style="23" customWidth="1"/>
    <col min="8706" max="8718" width="2.625" style="23" customWidth="1"/>
    <col min="8719" max="8720" width="26.625" style="23" customWidth="1"/>
    <col min="8721" max="8749" width="2.625" style="23" customWidth="1"/>
    <col min="8750" max="8960" width="9" style="23"/>
    <col min="8961" max="8961" width="1.125" style="23" customWidth="1"/>
    <col min="8962" max="8974" width="2.625" style="23" customWidth="1"/>
    <col min="8975" max="8976" width="26.625" style="23" customWidth="1"/>
    <col min="8977" max="9005" width="2.625" style="23" customWidth="1"/>
    <col min="9006" max="9216" width="9" style="23"/>
    <col min="9217" max="9217" width="1.125" style="23" customWidth="1"/>
    <col min="9218" max="9230" width="2.625" style="23" customWidth="1"/>
    <col min="9231" max="9232" width="26.625" style="23" customWidth="1"/>
    <col min="9233" max="9261" width="2.625" style="23" customWidth="1"/>
    <col min="9262" max="9472" width="9" style="23"/>
    <col min="9473" max="9473" width="1.125" style="23" customWidth="1"/>
    <col min="9474" max="9486" width="2.625" style="23" customWidth="1"/>
    <col min="9487" max="9488" width="26.625" style="23" customWidth="1"/>
    <col min="9489" max="9517" width="2.625" style="23" customWidth="1"/>
    <col min="9518" max="9728" width="9" style="23"/>
    <col min="9729" max="9729" width="1.125" style="23" customWidth="1"/>
    <col min="9730" max="9742" width="2.625" style="23" customWidth="1"/>
    <col min="9743" max="9744" width="26.625" style="23" customWidth="1"/>
    <col min="9745" max="9773" width="2.625" style="23" customWidth="1"/>
    <col min="9774" max="9984" width="9" style="23"/>
    <col min="9985" max="9985" width="1.125" style="23" customWidth="1"/>
    <col min="9986" max="9998" width="2.625" style="23" customWidth="1"/>
    <col min="9999" max="10000" width="26.625" style="23" customWidth="1"/>
    <col min="10001" max="10029" width="2.625" style="23" customWidth="1"/>
    <col min="10030" max="10240" width="9" style="23"/>
    <col min="10241" max="10241" width="1.125" style="23" customWidth="1"/>
    <col min="10242" max="10254" width="2.625" style="23" customWidth="1"/>
    <col min="10255" max="10256" width="26.625" style="23" customWidth="1"/>
    <col min="10257" max="10285" width="2.625" style="23" customWidth="1"/>
    <col min="10286" max="10496" width="9" style="23"/>
    <col min="10497" max="10497" width="1.125" style="23" customWidth="1"/>
    <col min="10498" max="10510" width="2.625" style="23" customWidth="1"/>
    <col min="10511" max="10512" width="26.625" style="23" customWidth="1"/>
    <col min="10513" max="10541" width="2.625" style="23" customWidth="1"/>
    <col min="10542" max="10752" width="9" style="23"/>
    <col min="10753" max="10753" width="1.125" style="23" customWidth="1"/>
    <col min="10754" max="10766" width="2.625" style="23" customWidth="1"/>
    <col min="10767" max="10768" width="26.625" style="23" customWidth="1"/>
    <col min="10769" max="10797" width="2.625" style="23" customWidth="1"/>
    <col min="10798" max="11008" width="9" style="23"/>
    <col min="11009" max="11009" width="1.125" style="23" customWidth="1"/>
    <col min="11010" max="11022" width="2.625" style="23" customWidth="1"/>
    <col min="11023" max="11024" width="26.625" style="23" customWidth="1"/>
    <col min="11025" max="11053" width="2.625" style="23" customWidth="1"/>
    <col min="11054" max="11264" width="9" style="23"/>
    <col min="11265" max="11265" width="1.125" style="23" customWidth="1"/>
    <col min="11266" max="11278" width="2.625" style="23" customWidth="1"/>
    <col min="11279" max="11280" width="26.625" style="23" customWidth="1"/>
    <col min="11281" max="11309" width="2.625" style="23" customWidth="1"/>
    <col min="11310" max="11520" width="9" style="23"/>
    <col min="11521" max="11521" width="1.125" style="23" customWidth="1"/>
    <col min="11522" max="11534" width="2.625" style="23" customWidth="1"/>
    <col min="11535" max="11536" width="26.625" style="23" customWidth="1"/>
    <col min="11537" max="11565" width="2.625" style="23" customWidth="1"/>
    <col min="11566" max="11776" width="9" style="23"/>
    <col min="11777" max="11777" width="1.125" style="23" customWidth="1"/>
    <col min="11778" max="11790" width="2.625" style="23" customWidth="1"/>
    <col min="11791" max="11792" width="26.625" style="23" customWidth="1"/>
    <col min="11793" max="11821" width="2.625" style="23" customWidth="1"/>
    <col min="11822" max="12032" width="9" style="23"/>
    <col min="12033" max="12033" width="1.125" style="23" customWidth="1"/>
    <col min="12034" max="12046" width="2.625" style="23" customWidth="1"/>
    <col min="12047" max="12048" width="26.625" style="23" customWidth="1"/>
    <col min="12049" max="12077" width="2.625" style="23" customWidth="1"/>
    <col min="12078" max="12288" width="9" style="23"/>
    <col min="12289" max="12289" width="1.125" style="23" customWidth="1"/>
    <col min="12290" max="12302" width="2.625" style="23" customWidth="1"/>
    <col min="12303" max="12304" width="26.625" style="23" customWidth="1"/>
    <col min="12305" max="12333" width="2.625" style="23" customWidth="1"/>
    <col min="12334" max="12544" width="9" style="23"/>
    <col min="12545" max="12545" width="1.125" style="23" customWidth="1"/>
    <col min="12546" max="12558" width="2.625" style="23" customWidth="1"/>
    <col min="12559" max="12560" width="26.625" style="23" customWidth="1"/>
    <col min="12561" max="12589" width="2.625" style="23" customWidth="1"/>
    <col min="12590" max="12800" width="9" style="23"/>
    <col min="12801" max="12801" width="1.125" style="23" customWidth="1"/>
    <col min="12802" max="12814" width="2.625" style="23" customWidth="1"/>
    <col min="12815" max="12816" width="26.625" style="23" customWidth="1"/>
    <col min="12817" max="12845" width="2.625" style="23" customWidth="1"/>
    <col min="12846" max="13056" width="9" style="23"/>
    <col min="13057" max="13057" width="1.125" style="23" customWidth="1"/>
    <col min="13058" max="13070" width="2.625" style="23" customWidth="1"/>
    <col min="13071" max="13072" width="26.625" style="23" customWidth="1"/>
    <col min="13073" max="13101" width="2.625" style="23" customWidth="1"/>
    <col min="13102" max="13312" width="9" style="23"/>
    <col min="13313" max="13313" width="1.125" style="23" customWidth="1"/>
    <col min="13314" max="13326" width="2.625" style="23" customWidth="1"/>
    <col min="13327" max="13328" width="26.625" style="23" customWidth="1"/>
    <col min="13329" max="13357" width="2.625" style="23" customWidth="1"/>
    <col min="13358" max="13568" width="9" style="23"/>
    <col min="13569" max="13569" width="1.125" style="23" customWidth="1"/>
    <col min="13570" max="13582" width="2.625" style="23" customWidth="1"/>
    <col min="13583" max="13584" width="26.625" style="23" customWidth="1"/>
    <col min="13585" max="13613" width="2.625" style="23" customWidth="1"/>
    <col min="13614" max="13824" width="9" style="23"/>
    <col min="13825" max="13825" width="1.125" style="23" customWidth="1"/>
    <col min="13826" max="13838" width="2.625" style="23" customWidth="1"/>
    <col min="13839" max="13840" width="26.625" style="23" customWidth="1"/>
    <col min="13841" max="13869" width="2.625" style="23" customWidth="1"/>
    <col min="13870" max="14080" width="9" style="23"/>
    <col min="14081" max="14081" width="1.125" style="23" customWidth="1"/>
    <col min="14082" max="14094" width="2.625" style="23" customWidth="1"/>
    <col min="14095" max="14096" width="26.625" style="23" customWidth="1"/>
    <col min="14097" max="14125" width="2.625" style="23" customWidth="1"/>
    <col min="14126" max="14336" width="9" style="23"/>
    <col min="14337" max="14337" width="1.125" style="23" customWidth="1"/>
    <col min="14338" max="14350" width="2.625" style="23" customWidth="1"/>
    <col min="14351" max="14352" width="26.625" style="23" customWidth="1"/>
    <col min="14353" max="14381" width="2.625" style="23" customWidth="1"/>
    <col min="14382" max="14592" width="9" style="23"/>
    <col min="14593" max="14593" width="1.125" style="23" customWidth="1"/>
    <col min="14594" max="14606" width="2.625" style="23" customWidth="1"/>
    <col min="14607" max="14608" width="26.625" style="23" customWidth="1"/>
    <col min="14609" max="14637" width="2.625" style="23" customWidth="1"/>
    <col min="14638" max="14848" width="9" style="23"/>
    <col min="14849" max="14849" width="1.125" style="23" customWidth="1"/>
    <col min="14850" max="14862" width="2.625" style="23" customWidth="1"/>
    <col min="14863" max="14864" width="26.625" style="23" customWidth="1"/>
    <col min="14865" max="14893" width="2.625" style="23" customWidth="1"/>
    <col min="14894" max="15104" width="9" style="23"/>
    <col min="15105" max="15105" width="1.125" style="23" customWidth="1"/>
    <col min="15106" max="15118" width="2.625" style="23" customWidth="1"/>
    <col min="15119" max="15120" width="26.625" style="23" customWidth="1"/>
    <col min="15121" max="15149" width="2.625" style="23" customWidth="1"/>
    <col min="15150" max="15360" width="9" style="23"/>
    <col min="15361" max="15361" width="1.125" style="23" customWidth="1"/>
    <col min="15362" max="15374" width="2.625" style="23" customWidth="1"/>
    <col min="15375" max="15376" width="26.625" style="23" customWidth="1"/>
    <col min="15377" max="15405" width="2.625" style="23" customWidth="1"/>
    <col min="15406" max="15616" width="9" style="23"/>
    <col min="15617" max="15617" width="1.125" style="23" customWidth="1"/>
    <col min="15618" max="15630" width="2.625" style="23" customWidth="1"/>
    <col min="15631" max="15632" width="26.625" style="23" customWidth="1"/>
    <col min="15633" max="15661" width="2.625" style="23" customWidth="1"/>
    <col min="15662" max="15872" width="9" style="23"/>
    <col min="15873" max="15873" width="1.125" style="23" customWidth="1"/>
    <col min="15874" max="15886" width="2.625" style="23" customWidth="1"/>
    <col min="15887" max="15888" width="26.625" style="23" customWidth="1"/>
    <col min="15889" max="15917" width="2.625" style="23" customWidth="1"/>
    <col min="15918" max="16128" width="9" style="23"/>
    <col min="16129" max="16129" width="1.125" style="23" customWidth="1"/>
    <col min="16130" max="16142" width="2.625" style="23" customWidth="1"/>
    <col min="16143" max="16144" width="26.625" style="23" customWidth="1"/>
    <col min="16145" max="16173" width="2.625" style="23" customWidth="1"/>
    <col min="16174" max="16384" width="9" style="23"/>
  </cols>
  <sheetData>
    <row r="1" spans="1:16" s="229" customFormat="1" ht="33" customHeight="1">
      <c r="A1" s="228"/>
      <c r="B1" s="377" t="s">
        <v>605</v>
      </c>
      <c r="C1" s="23"/>
      <c r="D1" s="23"/>
      <c r="E1" s="23"/>
      <c r="F1" s="23"/>
      <c r="G1" s="23"/>
      <c r="H1" s="23"/>
      <c r="I1" s="23"/>
      <c r="J1" s="23"/>
      <c r="K1" s="23"/>
      <c r="L1" s="23"/>
      <c r="M1" s="23"/>
      <c r="N1" s="23"/>
      <c r="O1" s="23"/>
      <c r="P1" s="23"/>
    </row>
    <row r="2" spans="1:16" s="229" customFormat="1" ht="21.75" customHeight="1">
      <c r="A2" s="228"/>
      <c r="B2" s="133"/>
      <c r="C2" s="310"/>
      <c r="D2" s="310"/>
      <c r="E2" s="310"/>
      <c r="F2" s="310"/>
      <c r="G2" s="310"/>
      <c r="H2" s="310"/>
      <c r="I2" s="310"/>
      <c r="J2" s="310"/>
      <c r="K2" s="310"/>
      <c r="L2" s="310"/>
      <c r="M2" s="310"/>
      <c r="N2" s="310"/>
      <c r="O2" s="310"/>
      <c r="P2" s="378" t="s">
        <v>485</v>
      </c>
    </row>
    <row r="3" spans="1:16" s="22" customFormat="1" ht="21" customHeight="1">
      <c r="B3" s="1851" t="s">
        <v>487</v>
      </c>
      <c r="C3" s="1851"/>
      <c r="D3" s="1851"/>
      <c r="E3" s="1851"/>
      <c r="F3" s="1851"/>
      <c r="G3" s="1851"/>
      <c r="H3" s="1851"/>
      <c r="I3" s="1851"/>
      <c r="J3" s="1851"/>
      <c r="K3" s="1851"/>
      <c r="L3" s="1851"/>
      <c r="M3" s="1851"/>
      <c r="N3" s="1851"/>
      <c r="O3" s="1851"/>
      <c r="P3" s="1851"/>
    </row>
    <row r="4" spans="1:16" s="229" customFormat="1" ht="27" customHeight="1" thickBot="1">
      <c r="A4" s="230"/>
      <c r="B4" s="1867"/>
      <c r="C4" s="1868"/>
      <c r="D4" s="1868"/>
      <c r="E4" s="1868"/>
      <c r="F4" s="1868"/>
      <c r="G4" s="1868"/>
      <c r="H4" s="1868"/>
      <c r="I4" s="1868"/>
      <c r="J4" s="1868"/>
      <c r="K4" s="1868"/>
      <c r="L4" s="1868"/>
      <c r="M4" s="1868"/>
      <c r="N4" s="1868"/>
      <c r="O4" s="1868"/>
      <c r="P4" s="1868"/>
    </row>
    <row r="5" spans="1:16" s="229" customFormat="1" ht="36" customHeight="1">
      <c r="A5" s="230"/>
      <c r="B5" s="1869" t="s">
        <v>256</v>
      </c>
      <c r="C5" s="1870"/>
      <c r="D5" s="1870"/>
      <c r="E5" s="1870"/>
      <c r="F5" s="1870"/>
      <c r="G5" s="1870"/>
      <c r="H5" s="1870"/>
      <c r="I5" s="1870"/>
      <c r="J5" s="1870"/>
      <c r="K5" s="1870"/>
      <c r="L5" s="1870"/>
      <c r="M5" s="1870"/>
      <c r="N5" s="1871"/>
      <c r="O5" s="1872"/>
      <c r="P5" s="1873"/>
    </row>
    <row r="6" spans="1:16" s="229" customFormat="1" ht="36" customHeight="1">
      <c r="B6" s="1874" t="s">
        <v>100</v>
      </c>
      <c r="C6" s="1875"/>
      <c r="D6" s="1875"/>
      <c r="E6" s="1875"/>
      <c r="F6" s="1875"/>
      <c r="G6" s="1875"/>
      <c r="H6" s="1875"/>
      <c r="I6" s="1875"/>
      <c r="J6" s="1875"/>
      <c r="K6" s="1875"/>
      <c r="L6" s="1875"/>
      <c r="M6" s="1875"/>
      <c r="N6" s="1876"/>
      <c r="O6" s="1877" t="s">
        <v>258</v>
      </c>
      <c r="P6" s="1878"/>
    </row>
    <row r="7" spans="1:16" ht="36" customHeight="1">
      <c r="B7" s="1839" t="s">
        <v>104</v>
      </c>
      <c r="C7" s="1840"/>
      <c r="D7" s="1840"/>
      <c r="E7" s="1840"/>
      <c r="F7" s="1840"/>
      <c r="G7" s="1840"/>
      <c r="H7" s="1840"/>
      <c r="I7" s="1840"/>
      <c r="J7" s="1840"/>
      <c r="K7" s="1840"/>
      <c r="L7" s="1840"/>
      <c r="M7" s="1840"/>
      <c r="N7" s="1841"/>
      <c r="O7" s="1842" t="s">
        <v>105</v>
      </c>
      <c r="P7" s="1843"/>
    </row>
    <row r="8" spans="1:16" ht="21" customHeight="1">
      <c r="B8" s="1844" t="s">
        <v>59</v>
      </c>
      <c r="C8" s="1845"/>
      <c r="D8" s="1845"/>
      <c r="E8" s="1845"/>
      <c r="F8" s="1845"/>
      <c r="G8" s="1845" t="s">
        <v>16</v>
      </c>
      <c r="H8" s="1845"/>
      <c r="I8" s="1845"/>
      <c r="J8" s="1845"/>
      <c r="K8" s="1845"/>
      <c r="L8" s="1845"/>
      <c r="M8" s="1845"/>
      <c r="N8" s="1845"/>
      <c r="O8" s="1846" t="s">
        <v>267</v>
      </c>
      <c r="P8" s="1849" t="s">
        <v>488</v>
      </c>
    </row>
    <row r="9" spans="1:16" ht="21" customHeight="1">
      <c r="B9" s="1844"/>
      <c r="C9" s="1845"/>
      <c r="D9" s="1845"/>
      <c r="E9" s="1845"/>
      <c r="F9" s="1845"/>
      <c r="G9" s="1845"/>
      <c r="H9" s="1845"/>
      <c r="I9" s="1845"/>
      <c r="J9" s="1845"/>
      <c r="K9" s="1845"/>
      <c r="L9" s="1845"/>
      <c r="M9" s="1845"/>
      <c r="N9" s="1845"/>
      <c r="O9" s="1847"/>
      <c r="P9" s="1849"/>
    </row>
    <row r="10" spans="1:16" ht="21" customHeight="1">
      <c r="B10" s="1844"/>
      <c r="C10" s="1845"/>
      <c r="D10" s="1845"/>
      <c r="E10" s="1845"/>
      <c r="F10" s="1845"/>
      <c r="G10" s="1845"/>
      <c r="H10" s="1845"/>
      <c r="I10" s="1845"/>
      <c r="J10" s="1845"/>
      <c r="K10" s="1845"/>
      <c r="L10" s="1845"/>
      <c r="M10" s="1845"/>
      <c r="N10" s="1845"/>
      <c r="O10" s="1848"/>
      <c r="P10" s="1849"/>
    </row>
    <row r="11" spans="1:16" ht="21" customHeight="1">
      <c r="B11" s="1832"/>
      <c r="C11" s="1833"/>
      <c r="D11" s="1833"/>
      <c r="E11" s="1833"/>
      <c r="F11" s="1833"/>
      <c r="G11" s="1833"/>
      <c r="H11" s="1833"/>
      <c r="I11" s="1833"/>
      <c r="J11" s="1833"/>
      <c r="K11" s="1833"/>
      <c r="L11" s="1833"/>
      <c r="M11" s="1833"/>
      <c r="N11" s="1833"/>
      <c r="O11" s="186"/>
      <c r="P11" s="142"/>
    </row>
    <row r="12" spans="1:16" ht="21" customHeight="1">
      <c r="B12" s="1832"/>
      <c r="C12" s="1833"/>
      <c r="D12" s="1833"/>
      <c r="E12" s="1833"/>
      <c r="F12" s="1833"/>
      <c r="G12" s="1833"/>
      <c r="H12" s="1833"/>
      <c r="I12" s="1833"/>
      <c r="J12" s="1833"/>
      <c r="K12" s="1833"/>
      <c r="L12" s="1833"/>
      <c r="M12" s="1833"/>
      <c r="N12" s="1833"/>
      <c r="O12" s="186"/>
      <c r="P12" s="142"/>
    </row>
    <row r="13" spans="1:16" ht="21" customHeight="1">
      <c r="B13" s="1832"/>
      <c r="C13" s="1833"/>
      <c r="D13" s="1833"/>
      <c r="E13" s="1833"/>
      <c r="F13" s="1833"/>
      <c r="G13" s="1833"/>
      <c r="H13" s="1833"/>
      <c r="I13" s="1833"/>
      <c r="J13" s="1833"/>
      <c r="K13" s="1833"/>
      <c r="L13" s="1833"/>
      <c r="M13" s="1833"/>
      <c r="N13" s="1833"/>
      <c r="O13" s="186"/>
      <c r="P13" s="142"/>
    </row>
    <row r="14" spans="1:16" ht="21" customHeight="1">
      <c r="B14" s="1832"/>
      <c r="C14" s="1833"/>
      <c r="D14" s="1833"/>
      <c r="E14" s="1833"/>
      <c r="F14" s="1833"/>
      <c r="G14" s="1833"/>
      <c r="H14" s="1833"/>
      <c r="I14" s="1833"/>
      <c r="J14" s="1833"/>
      <c r="K14" s="1833"/>
      <c r="L14" s="1833"/>
      <c r="M14" s="1833"/>
      <c r="N14" s="1833"/>
      <c r="O14" s="186"/>
      <c r="P14" s="143"/>
    </row>
    <row r="15" spans="1:16" ht="21" customHeight="1">
      <c r="B15" s="1832"/>
      <c r="C15" s="1833"/>
      <c r="D15" s="1833"/>
      <c r="E15" s="1833"/>
      <c r="F15" s="1833"/>
      <c r="G15" s="1833"/>
      <c r="H15" s="1833"/>
      <c r="I15" s="1833"/>
      <c r="J15" s="1833"/>
      <c r="K15" s="1833"/>
      <c r="L15" s="1833"/>
      <c r="M15" s="1833"/>
      <c r="N15" s="1833"/>
      <c r="O15" s="186"/>
      <c r="P15" s="143"/>
    </row>
    <row r="16" spans="1:16" ht="21" customHeight="1">
      <c r="B16" s="1832"/>
      <c r="C16" s="1833"/>
      <c r="D16" s="1833"/>
      <c r="E16" s="1833"/>
      <c r="F16" s="1833"/>
      <c r="G16" s="1833"/>
      <c r="H16" s="1833"/>
      <c r="I16" s="1833"/>
      <c r="J16" s="1833"/>
      <c r="K16" s="1833"/>
      <c r="L16" s="1833"/>
      <c r="M16" s="1833"/>
      <c r="N16" s="1833"/>
      <c r="O16" s="186"/>
      <c r="P16" s="143"/>
    </row>
    <row r="17" spans="2:16" ht="21" customHeight="1">
      <c r="B17" s="1832"/>
      <c r="C17" s="1833"/>
      <c r="D17" s="1833"/>
      <c r="E17" s="1833"/>
      <c r="F17" s="1833"/>
      <c r="G17" s="1833"/>
      <c r="H17" s="1833"/>
      <c r="I17" s="1833"/>
      <c r="J17" s="1833"/>
      <c r="K17" s="1833"/>
      <c r="L17" s="1833"/>
      <c r="M17" s="1833"/>
      <c r="N17" s="1833"/>
      <c r="O17" s="186"/>
      <c r="P17" s="143"/>
    </row>
    <row r="18" spans="2:16" ht="21" customHeight="1">
      <c r="B18" s="1832"/>
      <c r="C18" s="1833"/>
      <c r="D18" s="1833"/>
      <c r="E18" s="1833"/>
      <c r="F18" s="1833"/>
      <c r="G18" s="1833"/>
      <c r="H18" s="1833"/>
      <c r="I18" s="1833"/>
      <c r="J18" s="1833"/>
      <c r="K18" s="1833"/>
      <c r="L18" s="1833"/>
      <c r="M18" s="1833"/>
      <c r="N18" s="1833"/>
      <c r="O18" s="186"/>
      <c r="P18" s="143"/>
    </row>
    <row r="19" spans="2:16" ht="21" customHeight="1">
      <c r="B19" s="1832"/>
      <c r="C19" s="1833"/>
      <c r="D19" s="1833"/>
      <c r="E19" s="1833"/>
      <c r="F19" s="1833"/>
      <c r="G19" s="1833"/>
      <c r="H19" s="1833"/>
      <c r="I19" s="1833"/>
      <c r="J19" s="1833"/>
      <c r="K19" s="1833"/>
      <c r="L19" s="1833"/>
      <c r="M19" s="1833"/>
      <c r="N19" s="1833"/>
      <c r="O19" s="186"/>
      <c r="P19" s="143"/>
    </row>
    <row r="20" spans="2:16" ht="21" customHeight="1">
      <c r="B20" s="1813"/>
      <c r="C20" s="1814"/>
      <c r="D20" s="1814"/>
      <c r="E20" s="1814"/>
      <c r="F20" s="1814"/>
      <c r="G20" s="1814"/>
      <c r="H20" s="1814"/>
      <c r="I20" s="1814"/>
      <c r="J20" s="1814"/>
      <c r="K20" s="1814"/>
      <c r="L20" s="1814"/>
      <c r="M20" s="1814"/>
      <c r="N20" s="1814"/>
      <c r="O20" s="183"/>
      <c r="P20" s="145"/>
    </row>
    <row r="21" spans="2:16" ht="21" customHeight="1">
      <c r="B21" s="1813"/>
      <c r="C21" s="1814"/>
      <c r="D21" s="1814"/>
      <c r="E21" s="1814"/>
      <c r="F21" s="1814"/>
      <c r="G21" s="1814"/>
      <c r="H21" s="1814"/>
      <c r="I21" s="1814"/>
      <c r="J21" s="1814"/>
      <c r="K21" s="1814"/>
      <c r="L21" s="1814"/>
      <c r="M21" s="1814"/>
      <c r="N21" s="1814"/>
      <c r="O21" s="183"/>
      <c r="P21" s="145"/>
    </row>
    <row r="22" spans="2:16" ht="21" customHeight="1" thickBot="1">
      <c r="B22" s="1815"/>
      <c r="C22" s="1816"/>
      <c r="D22" s="1816"/>
      <c r="E22" s="1816"/>
      <c r="F22" s="1816"/>
      <c r="G22" s="1816"/>
      <c r="H22" s="1816"/>
      <c r="I22" s="1816"/>
      <c r="J22" s="1816"/>
      <c r="K22" s="1816"/>
      <c r="L22" s="1816"/>
      <c r="M22" s="1816"/>
      <c r="N22" s="1816"/>
      <c r="O22" s="184"/>
      <c r="P22" s="147"/>
    </row>
    <row r="23" spans="2:16" ht="21" customHeight="1" thickBot="1">
      <c r="B23" s="148"/>
      <c r="C23" s="148"/>
      <c r="D23" s="148"/>
      <c r="E23" s="148"/>
      <c r="F23" s="148"/>
      <c r="G23" s="148"/>
      <c r="H23" s="148"/>
      <c r="I23" s="148"/>
      <c r="J23" s="148"/>
      <c r="K23" s="148"/>
      <c r="L23" s="148"/>
      <c r="M23" s="148"/>
      <c r="N23" s="148"/>
      <c r="O23" s="148"/>
      <c r="P23" s="148"/>
    </row>
    <row r="24" spans="2:16" ht="21" customHeight="1">
      <c r="B24" s="1817" t="s">
        <v>269</v>
      </c>
      <c r="C24" s="1818"/>
      <c r="D24" s="1818"/>
      <c r="E24" s="1818"/>
      <c r="F24" s="1818"/>
      <c r="G24" s="1818"/>
      <c r="H24" s="1818"/>
      <c r="I24" s="1818"/>
      <c r="J24" s="1860"/>
      <c r="K24" s="1860"/>
      <c r="L24" s="1860"/>
      <c r="M24" s="1860"/>
      <c r="N24" s="1861"/>
      <c r="O24" s="1825" t="s">
        <v>489</v>
      </c>
      <c r="P24" s="149"/>
    </row>
    <row r="25" spans="2:16" ht="42.75" customHeight="1">
      <c r="B25" s="1821"/>
      <c r="C25" s="1822"/>
      <c r="D25" s="1822"/>
      <c r="E25" s="1822"/>
      <c r="F25" s="1822"/>
      <c r="G25" s="1822"/>
      <c r="H25" s="1822"/>
      <c r="I25" s="1822"/>
      <c r="J25" s="1862"/>
      <c r="K25" s="1862"/>
      <c r="L25" s="1862"/>
      <c r="M25" s="1862"/>
      <c r="N25" s="1863"/>
      <c r="O25" s="1864"/>
      <c r="P25" s="150" t="s">
        <v>271</v>
      </c>
    </row>
    <row r="26" spans="2:16" ht="24.75" customHeight="1" thickBot="1">
      <c r="B26" s="1827"/>
      <c r="C26" s="1828"/>
      <c r="D26" s="1828"/>
      <c r="E26" s="1828"/>
      <c r="F26" s="1828"/>
      <c r="G26" s="1828"/>
      <c r="H26" s="1828"/>
      <c r="I26" s="1828"/>
      <c r="J26" s="1865"/>
      <c r="K26" s="1865"/>
      <c r="L26" s="1865"/>
      <c r="M26" s="1865"/>
      <c r="N26" s="1866"/>
      <c r="O26" s="151"/>
      <c r="P26" s="152"/>
    </row>
    <row r="27" spans="2:16" ht="13.5" customHeight="1">
      <c r="B27" s="148"/>
      <c r="C27" s="148"/>
      <c r="D27" s="148"/>
      <c r="E27" s="148"/>
      <c r="F27" s="148"/>
      <c r="G27" s="148"/>
      <c r="H27" s="148"/>
      <c r="I27" s="148"/>
      <c r="J27" s="261"/>
      <c r="K27" s="261"/>
      <c r="L27" s="261"/>
      <c r="M27" s="261"/>
      <c r="N27" s="261"/>
      <c r="O27" s="154"/>
      <c r="P27" s="154"/>
    </row>
    <row r="28" spans="2:16" ht="27" customHeight="1">
      <c r="B28" s="1831" t="s">
        <v>272</v>
      </c>
      <c r="C28" s="1859"/>
      <c r="D28" s="1859"/>
      <c r="E28" s="1859"/>
      <c r="F28" s="1859"/>
      <c r="G28" s="1859"/>
      <c r="H28" s="1859"/>
      <c r="I28" s="1859"/>
      <c r="J28" s="1859"/>
      <c r="K28" s="1859"/>
      <c r="L28" s="1859"/>
      <c r="M28" s="1859"/>
      <c r="N28" s="1859"/>
      <c r="O28" s="1859"/>
      <c r="P28" s="1859"/>
    </row>
    <row r="29" spans="2:16" ht="20.25" customHeight="1">
      <c r="B29" s="1831" t="s">
        <v>273</v>
      </c>
      <c r="C29" s="1859"/>
      <c r="D29" s="1859"/>
      <c r="E29" s="1859"/>
      <c r="F29" s="1859"/>
      <c r="G29" s="1859"/>
      <c r="H29" s="1859"/>
      <c r="I29" s="1859"/>
      <c r="J29" s="1859"/>
      <c r="K29" s="1859"/>
      <c r="L29" s="1859"/>
      <c r="M29" s="1859"/>
      <c r="N29" s="1859"/>
      <c r="O29" s="1859"/>
      <c r="P29" s="1859"/>
    </row>
    <row r="30" spans="2:16" ht="13.5" customHeight="1">
      <c r="B30" s="185"/>
      <c r="C30" s="262"/>
      <c r="D30" s="262"/>
      <c r="E30" s="262"/>
      <c r="F30" s="262"/>
      <c r="G30" s="262"/>
      <c r="H30" s="262"/>
      <c r="I30" s="262"/>
      <c r="J30" s="262"/>
      <c r="K30" s="262"/>
      <c r="L30" s="262"/>
      <c r="M30" s="262"/>
      <c r="N30" s="262"/>
      <c r="O30" s="262"/>
      <c r="P30" s="262"/>
    </row>
    <row r="31" spans="2:16" ht="21" customHeight="1">
      <c r="B31" s="1811" t="s">
        <v>274</v>
      </c>
      <c r="C31" s="1859"/>
      <c r="D31" s="1859"/>
      <c r="E31" s="1859"/>
      <c r="F31" s="1859"/>
      <c r="G31" s="1859"/>
      <c r="H31" s="1859"/>
      <c r="I31" s="1859"/>
      <c r="J31" s="1859"/>
      <c r="K31" s="1859"/>
      <c r="L31" s="1859"/>
      <c r="M31" s="1859"/>
      <c r="N31" s="1859"/>
      <c r="O31" s="1859"/>
      <c r="P31" s="1859"/>
    </row>
    <row r="32" spans="2:16" ht="21" customHeight="1">
      <c r="B32" s="1859"/>
      <c r="C32" s="1859"/>
      <c r="D32" s="1859"/>
      <c r="E32" s="1859"/>
      <c r="F32" s="1859"/>
      <c r="G32" s="1859"/>
      <c r="H32" s="1859"/>
      <c r="I32" s="1859"/>
      <c r="J32" s="1859"/>
      <c r="K32" s="1859"/>
      <c r="L32" s="1859"/>
      <c r="M32" s="1859"/>
      <c r="N32" s="1859"/>
      <c r="O32" s="1859"/>
      <c r="P32" s="1859"/>
    </row>
    <row r="33" spans="2:16" ht="21" customHeight="1">
      <c r="B33" s="1859"/>
      <c r="C33" s="1859"/>
      <c r="D33" s="1859"/>
      <c r="E33" s="1859"/>
      <c r="F33" s="1859"/>
      <c r="G33" s="1859"/>
      <c r="H33" s="1859"/>
      <c r="I33" s="1859"/>
      <c r="J33" s="1859"/>
      <c r="K33" s="1859"/>
      <c r="L33" s="1859"/>
      <c r="M33" s="1859"/>
      <c r="N33" s="1859"/>
      <c r="O33" s="1859"/>
      <c r="P33" s="1859"/>
    </row>
    <row r="34" spans="2:16" ht="21" customHeight="1">
      <c r="B34" s="1859"/>
      <c r="C34" s="1859"/>
      <c r="D34" s="1859"/>
      <c r="E34" s="1859"/>
      <c r="F34" s="1859"/>
      <c r="G34" s="1859"/>
      <c r="H34" s="1859"/>
      <c r="I34" s="1859"/>
      <c r="J34" s="1859"/>
      <c r="K34" s="1859"/>
      <c r="L34" s="1859"/>
      <c r="M34" s="1859"/>
      <c r="N34" s="1859"/>
      <c r="O34" s="1859"/>
      <c r="P34" s="1859"/>
    </row>
    <row r="35" spans="2:16" ht="21" customHeight="1">
      <c r="B35" s="1859"/>
      <c r="C35" s="1859"/>
      <c r="D35" s="1859"/>
      <c r="E35" s="1859"/>
      <c r="F35" s="1859"/>
      <c r="G35" s="1859"/>
      <c r="H35" s="1859"/>
      <c r="I35" s="1859"/>
      <c r="J35" s="1859"/>
      <c r="K35" s="1859"/>
      <c r="L35" s="1859"/>
      <c r="M35" s="1859"/>
      <c r="N35" s="1859"/>
      <c r="O35" s="1859"/>
      <c r="P35" s="1859"/>
    </row>
    <row r="36" spans="2:16" ht="21" customHeight="1">
      <c r="B36" s="125"/>
      <c r="C36" s="125"/>
      <c r="D36" s="125"/>
      <c r="E36" s="125"/>
      <c r="F36" s="125"/>
      <c r="G36" s="125"/>
      <c r="H36" s="125"/>
      <c r="I36" s="125"/>
      <c r="J36" s="125"/>
      <c r="K36" s="125"/>
      <c r="L36" s="125"/>
      <c r="M36" s="125"/>
      <c r="N36" s="125"/>
      <c r="O36" s="125"/>
      <c r="P36" s="125"/>
    </row>
    <row r="37" spans="2:16" ht="21" customHeight="1">
      <c r="B37" s="125"/>
      <c r="C37" s="125"/>
      <c r="D37" s="125"/>
      <c r="E37" s="125"/>
      <c r="F37" s="125"/>
      <c r="G37" s="125"/>
      <c r="H37" s="125"/>
      <c r="I37" s="125"/>
      <c r="J37" s="125"/>
      <c r="K37" s="125"/>
      <c r="L37" s="125"/>
      <c r="M37" s="125"/>
      <c r="N37" s="125"/>
      <c r="O37" s="125"/>
      <c r="P37" s="125"/>
    </row>
    <row r="38" spans="2:16" ht="21" customHeight="1">
      <c r="B38" s="125"/>
      <c r="C38" s="125"/>
      <c r="D38" s="125"/>
      <c r="E38" s="125"/>
      <c r="F38" s="125"/>
      <c r="G38" s="125"/>
      <c r="H38" s="125"/>
      <c r="I38" s="125"/>
      <c r="J38" s="125"/>
      <c r="K38" s="125"/>
      <c r="L38" s="125"/>
      <c r="M38" s="125"/>
      <c r="N38" s="125"/>
      <c r="O38" s="125"/>
      <c r="P38" s="125"/>
    </row>
    <row r="39" spans="2:16" ht="21" customHeight="1">
      <c r="B39" s="125"/>
      <c r="C39" s="125"/>
      <c r="D39" s="125"/>
      <c r="E39" s="125"/>
      <c r="F39" s="125"/>
      <c r="G39" s="125"/>
      <c r="H39" s="125"/>
      <c r="I39" s="125"/>
      <c r="J39" s="125"/>
      <c r="K39" s="125"/>
      <c r="L39" s="125"/>
      <c r="M39" s="125"/>
      <c r="N39" s="125"/>
      <c r="O39" s="125"/>
      <c r="P39" s="125"/>
    </row>
    <row r="40" spans="2:16" ht="21" customHeight="1">
      <c r="B40" s="125"/>
      <c r="C40" s="125"/>
      <c r="D40" s="125"/>
      <c r="E40" s="125"/>
      <c r="F40" s="125"/>
      <c r="G40" s="125"/>
      <c r="H40" s="125"/>
      <c r="I40" s="125"/>
      <c r="J40" s="125"/>
      <c r="K40" s="125"/>
      <c r="L40" s="125"/>
      <c r="M40" s="125"/>
      <c r="N40" s="125"/>
      <c r="O40" s="125"/>
      <c r="P40" s="125"/>
    </row>
    <row r="41" spans="2:16" ht="16.5" customHeight="1">
      <c r="B41" s="125"/>
      <c r="C41" s="125"/>
      <c r="D41" s="125"/>
      <c r="E41" s="125"/>
      <c r="F41" s="125"/>
      <c r="G41" s="125"/>
      <c r="H41" s="125"/>
      <c r="I41" s="125"/>
      <c r="J41" s="125"/>
      <c r="K41" s="125"/>
      <c r="L41" s="125"/>
      <c r="M41" s="125"/>
      <c r="N41" s="125"/>
      <c r="O41" s="125"/>
      <c r="P41" s="125"/>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2"/>
  <pageMargins left="0.7" right="0.7" top="0.75" bottom="0.75" header="0.3" footer="0.3"/>
  <pageSetup paperSize="9" scale="9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J19"/>
  <sheetViews>
    <sheetView showGridLines="0" view="pageBreakPreview" zoomScaleNormal="100" zoomScaleSheetLayoutView="100" workbookViewId="0"/>
  </sheetViews>
  <sheetFormatPr defaultRowHeight="13.5"/>
  <cols>
    <col min="1" max="1" width="1.125" style="229" customWidth="1"/>
    <col min="2" max="2" width="24.25" style="229" customWidth="1"/>
    <col min="3" max="3" width="4" style="229" customWidth="1"/>
    <col min="4" max="5" width="15.25" style="229" customWidth="1"/>
    <col min="6" max="6" width="15.125" style="229" customWidth="1"/>
    <col min="7" max="7" width="15.25" style="229" customWidth="1"/>
    <col min="8" max="8" width="3.125" style="229" customWidth="1"/>
    <col min="9" max="9" width="3.75" style="229" customWidth="1"/>
    <col min="10" max="10" width="2.5" style="229" customWidth="1"/>
    <col min="11" max="256" width="9" style="229"/>
    <col min="257" max="257" width="1.125" style="229" customWidth="1"/>
    <col min="258" max="258" width="24.25" style="229" customWidth="1"/>
    <col min="259" max="259" width="4" style="229" customWidth="1"/>
    <col min="260" max="261" width="15.25" style="229" customWidth="1"/>
    <col min="262" max="262" width="15.125" style="229" customWidth="1"/>
    <col min="263" max="263" width="15.25" style="229" customWidth="1"/>
    <col min="264" max="264" width="3.125" style="229" customWidth="1"/>
    <col min="265" max="265" width="3.75" style="229" customWidth="1"/>
    <col min="266" max="266" width="2.5" style="229" customWidth="1"/>
    <col min="267" max="512" width="9" style="229"/>
    <col min="513" max="513" width="1.125" style="229" customWidth="1"/>
    <col min="514" max="514" width="24.25" style="229" customWidth="1"/>
    <col min="515" max="515" width="4" style="229" customWidth="1"/>
    <col min="516" max="517" width="15.25" style="229" customWidth="1"/>
    <col min="518" max="518" width="15.125" style="229" customWidth="1"/>
    <col min="519" max="519" width="15.25" style="229" customWidth="1"/>
    <col min="520" max="520" width="3.125" style="229" customWidth="1"/>
    <col min="521" max="521" width="3.75" style="229" customWidth="1"/>
    <col min="522" max="522" width="2.5" style="229" customWidth="1"/>
    <col min="523" max="768" width="9" style="229"/>
    <col min="769" max="769" width="1.125" style="229" customWidth="1"/>
    <col min="770" max="770" width="24.25" style="229" customWidth="1"/>
    <col min="771" max="771" width="4" style="229" customWidth="1"/>
    <col min="772" max="773" width="15.25" style="229" customWidth="1"/>
    <col min="774" max="774" width="15.125" style="229" customWidth="1"/>
    <col min="775" max="775" width="15.25" style="229" customWidth="1"/>
    <col min="776" max="776" width="3.125" style="229" customWidth="1"/>
    <col min="777" max="777" width="3.75" style="229" customWidth="1"/>
    <col min="778" max="778" width="2.5" style="229" customWidth="1"/>
    <col min="779" max="1024" width="9" style="229"/>
    <col min="1025" max="1025" width="1.125" style="229" customWidth="1"/>
    <col min="1026" max="1026" width="24.25" style="229" customWidth="1"/>
    <col min="1027" max="1027" width="4" style="229" customWidth="1"/>
    <col min="1028" max="1029" width="15.25" style="229" customWidth="1"/>
    <col min="1030" max="1030" width="15.125" style="229" customWidth="1"/>
    <col min="1031" max="1031" width="15.25" style="229" customWidth="1"/>
    <col min="1032" max="1032" width="3.125" style="229" customWidth="1"/>
    <col min="1033" max="1033" width="3.75" style="229" customWidth="1"/>
    <col min="1034" max="1034" width="2.5" style="229" customWidth="1"/>
    <col min="1035" max="1280" width="9" style="229"/>
    <col min="1281" max="1281" width="1.125" style="229" customWidth="1"/>
    <col min="1282" max="1282" width="24.25" style="229" customWidth="1"/>
    <col min="1283" max="1283" width="4" style="229" customWidth="1"/>
    <col min="1284" max="1285" width="15.25" style="229" customWidth="1"/>
    <col min="1286" max="1286" width="15.125" style="229" customWidth="1"/>
    <col min="1287" max="1287" width="15.25" style="229" customWidth="1"/>
    <col min="1288" max="1288" width="3.125" style="229" customWidth="1"/>
    <col min="1289" max="1289" width="3.75" style="229" customWidth="1"/>
    <col min="1290" max="1290" width="2.5" style="229" customWidth="1"/>
    <col min="1291" max="1536" width="9" style="229"/>
    <col min="1537" max="1537" width="1.125" style="229" customWidth="1"/>
    <col min="1538" max="1538" width="24.25" style="229" customWidth="1"/>
    <col min="1539" max="1539" width="4" style="229" customWidth="1"/>
    <col min="1540" max="1541" width="15.25" style="229" customWidth="1"/>
    <col min="1542" max="1542" width="15.125" style="229" customWidth="1"/>
    <col min="1543" max="1543" width="15.25" style="229" customWidth="1"/>
    <col min="1544" max="1544" width="3.125" style="229" customWidth="1"/>
    <col min="1545" max="1545" width="3.75" style="229" customWidth="1"/>
    <col min="1546" max="1546" width="2.5" style="229" customWidth="1"/>
    <col min="1547" max="1792" width="9" style="229"/>
    <col min="1793" max="1793" width="1.125" style="229" customWidth="1"/>
    <col min="1794" max="1794" width="24.25" style="229" customWidth="1"/>
    <col min="1795" max="1795" width="4" style="229" customWidth="1"/>
    <col min="1796" max="1797" width="15.25" style="229" customWidth="1"/>
    <col min="1798" max="1798" width="15.125" style="229" customWidth="1"/>
    <col min="1799" max="1799" width="15.25" style="229" customWidth="1"/>
    <col min="1800" max="1800" width="3.125" style="229" customWidth="1"/>
    <col min="1801" max="1801" width="3.75" style="229" customWidth="1"/>
    <col min="1802" max="1802" width="2.5" style="229" customWidth="1"/>
    <col min="1803" max="2048" width="9" style="229"/>
    <col min="2049" max="2049" width="1.125" style="229" customWidth="1"/>
    <col min="2050" max="2050" width="24.25" style="229" customWidth="1"/>
    <col min="2051" max="2051" width="4" style="229" customWidth="1"/>
    <col min="2052" max="2053" width="15.25" style="229" customWidth="1"/>
    <col min="2054" max="2054" width="15.125" style="229" customWidth="1"/>
    <col min="2055" max="2055" width="15.25" style="229" customWidth="1"/>
    <col min="2056" max="2056" width="3.125" style="229" customWidth="1"/>
    <col min="2057" max="2057" width="3.75" style="229" customWidth="1"/>
    <col min="2058" max="2058" width="2.5" style="229" customWidth="1"/>
    <col min="2059" max="2304" width="9" style="229"/>
    <col min="2305" max="2305" width="1.125" style="229" customWidth="1"/>
    <col min="2306" max="2306" width="24.25" style="229" customWidth="1"/>
    <col min="2307" max="2307" width="4" style="229" customWidth="1"/>
    <col min="2308" max="2309" width="15.25" style="229" customWidth="1"/>
    <col min="2310" max="2310" width="15.125" style="229" customWidth="1"/>
    <col min="2311" max="2311" width="15.25" style="229" customWidth="1"/>
    <col min="2312" max="2312" width="3.125" style="229" customWidth="1"/>
    <col min="2313" max="2313" width="3.75" style="229" customWidth="1"/>
    <col min="2314" max="2314" width="2.5" style="229" customWidth="1"/>
    <col min="2315" max="2560" width="9" style="229"/>
    <col min="2561" max="2561" width="1.125" style="229" customWidth="1"/>
    <col min="2562" max="2562" width="24.25" style="229" customWidth="1"/>
    <col min="2563" max="2563" width="4" style="229" customWidth="1"/>
    <col min="2564" max="2565" width="15.25" style="229" customWidth="1"/>
    <col min="2566" max="2566" width="15.125" style="229" customWidth="1"/>
    <col min="2567" max="2567" width="15.25" style="229" customWidth="1"/>
    <col min="2568" max="2568" width="3.125" style="229" customWidth="1"/>
    <col min="2569" max="2569" width="3.75" style="229" customWidth="1"/>
    <col min="2570" max="2570" width="2.5" style="229" customWidth="1"/>
    <col min="2571" max="2816" width="9" style="229"/>
    <col min="2817" max="2817" width="1.125" style="229" customWidth="1"/>
    <col min="2818" max="2818" width="24.25" style="229" customWidth="1"/>
    <col min="2819" max="2819" width="4" style="229" customWidth="1"/>
    <col min="2820" max="2821" width="15.25" style="229" customWidth="1"/>
    <col min="2822" max="2822" width="15.125" style="229" customWidth="1"/>
    <col min="2823" max="2823" width="15.25" style="229" customWidth="1"/>
    <col min="2824" max="2824" width="3.125" style="229" customWidth="1"/>
    <col min="2825" max="2825" width="3.75" style="229" customWidth="1"/>
    <col min="2826" max="2826" width="2.5" style="229" customWidth="1"/>
    <col min="2827" max="3072" width="9" style="229"/>
    <col min="3073" max="3073" width="1.125" style="229" customWidth="1"/>
    <col min="3074" max="3074" width="24.25" style="229" customWidth="1"/>
    <col min="3075" max="3075" width="4" style="229" customWidth="1"/>
    <col min="3076" max="3077" width="15.25" style="229" customWidth="1"/>
    <col min="3078" max="3078" width="15.125" style="229" customWidth="1"/>
    <col min="3079" max="3079" width="15.25" style="229" customWidth="1"/>
    <col min="3080" max="3080" width="3.125" style="229" customWidth="1"/>
    <col min="3081" max="3081" width="3.75" style="229" customWidth="1"/>
    <col min="3082" max="3082" width="2.5" style="229" customWidth="1"/>
    <col min="3083" max="3328" width="9" style="229"/>
    <col min="3329" max="3329" width="1.125" style="229" customWidth="1"/>
    <col min="3330" max="3330" width="24.25" style="229" customWidth="1"/>
    <col min="3331" max="3331" width="4" style="229" customWidth="1"/>
    <col min="3332" max="3333" width="15.25" style="229" customWidth="1"/>
    <col min="3334" max="3334" width="15.125" style="229" customWidth="1"/>
    <col min="3335" max="3335" width="15.25" style="229" customWidth="1"/>
    <col min="3336" max="3336" width="3.125" style="229" customWidth="1"/>
    <col min="3337" max="3337" width="3.75" style="229" customWidth="1"/>
    <col min="3338" max="3338" width="2.5" style="229" customWidth="1"/>
    <col min="3339" max="3584" width="9" style="229"/>
    <col min="3585" max="3585" width="1.125" style="229" customWidth="1"/>
    <col min="3586" max="3586" width="24.25" style="229" customWidth="1"/>
    <col min="3587" max="3587" width="4" style="229" customWidth="1"/>
    <col min="3588" max="3589" width="15.25" style="229" customWidth="1"/>
    <col min="3590" max="3590" width="15.125" style="229" customWidth="1"/>
    <col min="3591" max="3591" width="15.25" style="229" customWidth="1"/>
    <col min="3592" max="3592" width="3.125" style="229" customWidth="1"/>
    <col min="3593" max="3593" width="3.75" style="229" customWidth="1"/>
    <col min="3594" max="3594" width="2.5" style="229" customWidth="1"/>
    <col min="3595" max="3840" width="9" style="229"/>
    <col min="3841" max="3841" width="1.125" style="229" customWidth="1"/>
    <col min="3842" max="3842" width="24.25" style="229" customWidth="1"/>
    <col min="3843" max="3843" width="4" style="229" customWidth="1"/>
    <col min="3844" max="3845" width="15.25" style="229" customWidth="1"/>
    <col min="3846" max="3846" width="15.125" style="229" customWidth="1"/>
    <col min="3847" max="3847" width="15.25" style="229" customWidth="1"/>
    <col min="3848" max="3848" width="3.125" style="229" customWidth="1"/>
    <col min="3849" max="3849" width="3.75" style="229" customWidth="1"/>
    <col min="3850" max="3850" width="2.5" style="229" customWidth="1"/>
    <col min="3851" max="4096" width="9" style="229"/>
    <col min="4097" max="4097" width="1.125" style="229" customWidth="1"/>
    <col min="4098" max="4098" width="24.25" style="229" customWidth="1"/>
    <col min="4099" max="4099" width="4" style="229" customWidth="1"/>
    <col min="4100" max="4101" width="15.25" style="229" customWidth="1"/>
    <col min="4102" max="4102" width="15.125" style="229" customWidth="1"/>
    <col min="4103" max="4103" width="15.25" style="229" customWidth="1"/>
    <col min="4104" max="4104" width="3.125" style="229" customWidth="1"/>
    <col min="4105" max="4105" width="3.75" style="229" customWidth="1"/>
    <col min="4106" max="4106" width="2.5" style="229" customWidth="1"/>
    <col min="4107" max="4352" width="9" style="229"/>
    <col min="4353" max="4353" width="1.125" style="229" customWidth="1"/>
    <col min="4354" max="4354" width="24.25" style="229" customWidth="1"/>
    <col min="4355" max="4355" width="4" style="229" customWidth="1"/>
    <col min="4356" max="4357" width="15.25" style="229" customWidth="1"/>
    <col min="4358" max="4358" width="15.125" style="229" customWidth="1"/>
    <col min="4359" max="4359" width="15.25" style="229" customWidth="1"/>
    <col min="4360" max="4360" width="3.125" style="229" customWidth="1"/>
    <col min="4361" max="4361" width="3.75" style="229" customWidth="1"/>
    <col min="4362" max="4362" width="2.5" style="229" customWidth="1"/>
    <col min="4363" max="4608" width="9" style="229"/>
    <col min="4609" max="4609" width="1.125" style="229" customWidth="1"/>
    <col min="4610" max="4610" width="24.25" style="229" customWidth="1"/>
    <col min="4611" max="4611" width="4" style="229" customWidth="1"/>
    <col min="4612" max="4613" width="15.25" style="229" customWidth="1"/>
    <col min="4614" max="4614" width="15.125" style="229" customWidth="1"/>
    <col min="4615" max="4615" width="15.25" style="229" customWidth="1"/>
    <col min="4616" max="4616" width="3.125" style="229" customWidth="1"/>
    <col min="4617" max="4617" width="3.75" style="229" customWidth="1"/>
    <col min="4618" max="4618" width="2.5" style="229" customWidth="1"/>
    <col min="4619" max="4864" width="9" style="229"/>
    <col min="4865" max="4865" width="1.125" style="229" customWidth="1"/>
    <col min="4866" max="4866" width="24.25" style="229" customWidth="1"/>
    <col min="4867" max="4867" width="4" style="229" customWidth="1"/>
    <col min="4868" max="4869" width="15.25" style="229" customWidth="1"/>
    <col min="4870" max="4870" width="15.125" style="229" customWidth="1"/>
    <col min="4871" max="4871" width="15.25" style="229" customWidth="1"/>
    <col min="4872" max="4872" width="3.125" style="229" customWidth="1"/>
    <col min="4873" max="4873" width="3.75" style="229" customWidth="1"/>
    <col min="4874" max="4874" width="2.5" style="229" customWidth="1"/>
    <col min="4875" max="5120" width="9" style="229"/>
    <col min="5121" max="5121" width="1.125" style="229" customWidth="1"/>
    <col min="5122" max="5122" width="24.25" style="229" customWidth="1"/>
    <col min="5123" max="5123" width="4" style="229" customWidth="1"/>
    <col min="5124" max="5125" width="15.25" style="229" customWidth="1"/>
    <col min="5126" max="5126" width="15.125" style="229" customWidth="1"/>
    <col min="5127" max="5127" width="15.25" style="229" customWidth="1"/>
    <col min="5128" max="5128" width="3.125" style="229" customWidth="1"/>
    <col min="5129" max="5129" width="3.75" style="229" customWidth="1"/>
    <col min="5130" max="5130" width="2.5" style="229" customWidth="1"/>
    <col min="5131" max="5376" width="9" style="229"/>
    <col min="5377" max="5377" width="1.125" style="229" customWidth="1"/>
    <col min="5378" max="5378" width="24.25" style="229" customWidth="1"/>
    <col min="5379" max="5379" width="4" style="229" customWidth="1"/>
    <col min="5380" max="5381" width="15.25" style="229" customWidth="1"/>
    <col min="5382" max="5382" width="15.125" style="229" customWidth="1"/>
    <col min="5383" max="5383" width="15.25" style="229" customWidth="1"/>
    <col min="5384" max="5384" width="3.125" style="229" customWidth="1"/>
    <col min="5385" max="5385" width="3.75" style="229" customWidth="1"/>
    <col min="5386" max="5386" width="2.5" style="229" customWidth="1"/>
    <col min="5387" max="5632" width="9" style="229"/>
    <col min="5633" max="5633" width="1.125" style="229" customWidth="1"/>
    <col min="5634" max="5634" width="24.25" style="229" customWidth="1"/>
    <col min="5635" max="5635" width="4" style="229" customWidth="1"/>
    <col min="5636" max="5637" width="15.25" style="229" customWidth="1"/>
    <col min="5638" max="5638" width="15.125" style="229" customWidth="1"/>
    <col min="5639" max="5639" width="15.25" style="229" customWidth="1"/>
    <col min="5640" max="5640" width="3.125" style="229" customWidth="1"/>
    <col min="5641" max="5641" width="3.75" style="229" customWidth="1"/>
    <col min="5642" max="5642" width="2.5" style="229" customWidth="1"/>
    <col min="5643" max="5888" width="9" style="229"/>
    <col min="5889" max="5889" width="1.125" style="229" customWidth="1"/>
    <col min="5890" max="5890" width="24.25" style="229" customWidth="1"/>
    <col min="5891" max="5891" width="4" style="229" customWidth="1"/>
    <col min="5892" max="5893" width="15.25" style="229" customWidth="1"/>
    <col min="5894" max="5894" width="15.125" style="229" customWidth="1"/>
    <col min="5895" max="5895" width="15.25" style="229" customWidth="1"/>
    <col min="5896" max="5896" width="3.125" style="229" customWidth="1"/>
    <col min="5897" max="5897" width="3.75" style="229" customWidth="1"/>
    <col min="5898" max="5898" width="2.5" style="229" customWidth="1"/>
    <col min="5899" max="6144" width="9" style="229"/>
    <col min="6145" max="6145" width="1.125" style="229" customWidth="1"/>
    <col min="6146" max="6146" width="24.25" style="229" customWidth="1"/>
    <col min="6147" max="6147" width="4" style="229" customWidth="1"/>
    <col min="6148" max="6149" width="15.25" style="229" customWidth="1"/>
    <col min="6150" max="6150" width="15.125" style="229" customWidth="1"/>
    <col min="6151" max="6151" width="15.25" style="229" customWidth="1"/>
    <col min="6152" max="6152" width="3.125" style="229" customWidth="1"/>
    <col min="6153" max="6153" width="3.75" style="229" customWidth="1"/>
    <col min="6154" max="6154" width="2.5" style="229" customWidth="1"/>
    <col min="6155" max="6400" width="9" style="229"/>
    <col min="6401" max="6401" width="1.125" style="229" customWidth="1"/>
    <col min="6402" max="6402" width="24.25" style="229" customWidth="1"/>
    <col min="6403" max="6403" width="4" style="229" customWidth="1"/>
    <col min="6404" max="6405" width="15.25" style="229" customWidth="1"/>
    <col min="6406" max="6406" width="15.125" style="229" customWidth="1"/>
    <col min="6407" max="6407" width="15.25" style="229" customWidth="1"/>
    <col min="6408" max="6408" width="3.125" style="229" customWidth="1"/>
    <col min="6409" max="6409" width="3.75" style="229" customWidth="1"/>
    <col min="6410" max="6410" width="2.5" style="229" customWidth="1"/>
    <col min="6411" max="6656" width="9" style="229"/>
    <col min="6657" max="6657" width="1.125" style="229" customWidth="1"/>
    <col min="6658" max="6658" width="24.25" style="229" customWidth="1"/>
    <col min="6659" max="6659" width="4" style="229" customWidth="1"/>
    <col min="6660" max="6661" width="15.25" style="229" customWidth="1"/>
    <col min="6662" max="6662" width="15.125" style="229" customWidth="1"/>
    <col min="6663" max="6663" width="15.25" style="229" customWidth="1"/>
    <col min="6664" max="6664" width="3.125" style="229" customWidth="1"/>
    <col min="6665" max="6665" width="3.75" style="229" customWidth="1"/>
    <col min="6666" max="6666" width="2.5" style="229" customWidth="1"/>
    <col min="6667" max="6912" width="9" style="229"/>
    <col min="6913" max="6913" width="1.125" style="229" customWidth="1"/>
    <col min="6914" max="6914" width="24.25" style="229" customWidth="1"/>
    <col min="6915" max="6915" width="4" style="229" customWidth="1"/>
    <col min="6916" max="6917" width="15.25" style="229" customWidth="1"/>
    <col min="6918" max="6918" width="15.125" style="229" customWidth="1"/>
    <col min="6919" max="6919" width="15.25" style="229" customWidth="1"/>
    <col min="6920" max="6920" width="3.125" style="229" customWidth="1"/>
    <col min="6921" max="6921" width="3.75" style="229" customWidth="1"/>
    <col min="6922" max="6922" width="2.5" style="229" customWidth="1"/>
    <col min="6923" max="7168" width="9" style="229"/>
    <col min="7169" max="7169" width="1.125" style="229" customWidth="1"/>
    <col min="7170" max="7170" width="24.25" style="229" customWidth="1"/>
    <col min="7171" max="7171" width="4" style="229" customWidth="1"/>
    <col min="7172" max="7173" width="15.25" style="229" customWidth="1"/>
    <col min="7174" max="7174" width="15.125" style="229" customWidth="1"/>
    <col min="7175" max="7175" width="15.25" style="229" customWidth="1"/>
    <col min="7176" max="7176" width="3.125" style="229" customWidth="1"/>
    <col min="7177" max="7177" width="3.75" style="229" customWidth="1"/>
    <col min="7178" max="7178" width="2.5" style="229" customWidth="1"/>
    <col min="7179" max="7424" width="9" style="229"/>
    <col min="7425" max="7425" width="1.125" style="229" customWidth="1"/>
    <col min="7426" max="7426" width="24.25" style="229" customWidth="1"/>
    <col min="7427" max="7427" width="4" style="229" customWidth="1"/>
    <col min="7428" max="7429" width="15.25" style="229" customWidth="1"/>
    <col min="7430" max="7430" width="15.125" style="229" customWidth="1"/>
    <col min="7431" max="7431" width="15.25" style="229" customWidth="1"/>
    <col min="7432" max="7432" width="3.125" style="229" customWidth="1"/>
    <col min="7433" max="7433" width="3.75" style="229" customWidth="1"/>
    <col min="7434" max="7434" width="2.5" style="229" customWidth="1"/>
    <col min="7435" max="7680" width="9" style="229"/>
    <col min="7681" max="7681" width="1.125" style="229" customWidth="1"/>
    <col min="7682" max="7682" width="24.25" style="229" customWidth="1"/>
    <col min="7683" max="7683" width="4" style="229" customWidth="1"/>
    <col min="7684" max="7685" width="15.25" style="229" customWidth="1"/>
    <col min="7686" max="7686" width="15.125" style="229" customWidth="1"/>
    <col min="7687" max="7687" width="15.25" style="229" customWidth="1"/>
    <col min="7688" max="7688" width="3.125" style="229" customWidth="1"/>
    <col min="7689" max="7689" width="3.75" style="229" customWidth="1"/>
    <col min="7690" max="7690" width="2.5" style="229" customWidth="1"/>
    <col min="7691" max="7936" width="9" style="229"/>
    <col min="7937" max="7937" width="1.125" style="229" customWidth="1"/>
    <col min="7938" max="7938" width="24.25" style="229" customWidth="1"/>
    <col min="7939" max="7939" width="4" style="229" customWidth="1"/>
    <col min="7940" max="7941" width="15.25" style="229" customWidth="1"/>
    <col min="7942" max="7942" width="15.125" style="229" customWidth="1"/>
    <col min="7943" max="7943" width="15.25" style="229" customWidth="1"/>
    <col min="7944" max="7944" width="3.125" style="229" customWidth="1"/>
    <col min="7945" max="7945" width="3.75" style="229" customWidth="1"/>
    <col min="7946" max="7946" width="2.5" style="229" customWidth="1"/>
    <col min="7947" max="8192" width="9" style="229"/>
    <col min="8193" max="8193" width="1.125" style="229" customWidth="1"/>
    <col min="8194" max="8194" width="24.25" style="229" customWidth="1"/>
    <col min="8195" max="8195" width="4" style="229" customWidth="1"/>
    <col min="8196" max="8197" width="15.25" style="229" customWidth="1"/>
    <col min="8198" max="8198" width="15.125" style="229" customWidth="1"/>
    <col min="8199" max="8199" width="15.25" style="229" customWidth="1"/>
    <col min="8200" max="8200" width="3.125" style="229" customWidth="1"/>
    <col min="8201" max="8201" width="3.75" style="229" customWidth="1"/>
    <col min="8202" max="8202" width="2.5" style="229" customWidth="1"/>
    <col min="8203" max="8448" width="9" style="229"/>
    <col min="8449" max="8449" width="1.125" style="229" customWidth="1"/>
    <col min="8450" max="8450" width="24.25" style="229" customWidth="1"/>
    <col min="8451" max="8451" width="4" style="229" customWidth="1"/>
    <col min="8452" max="8453" width="15.25" style="229" customWidth="1"/>
    <col min="8454" max="8454" width="15.125" style="229" customWidth="1"/>
    <col min="8455" max="8455" width="15.25" style="229" customWidth="1"/>
    <col min="8456" max="8456" width="3.125" style="229" customWidth="1"/>
    <col min="8457" max="8457" width="3.75" style="229" customWidth="1"/>
    <col min="8458" max="8458" width="2.5" style="229" customWidth="1"/>
    <col min="8459" max="8704" width="9" style="229"/>
    <col min="8705" max="8705" width="1.125" style="229" customWidth="1"/>
    <col min="8706" max="8706" width="24.25" style="229" customWidth="1"/>
    <col min="8707" max="8707" width="4" style="229" customWidth="1"/>
    <col min="8708" max="8709" width="15.25" style="229" customWidth="1"/>
    <col min="8710" max="8710" width="15.125" style="229" customWidth="1"/>
    <col min="8711" max="8711" width="15.25" style="229" customWidth="1"/>
    <col min="8712" max="8712" width="3.125" style="229" customWidth="1"/>
    <col min="8713" max="8713" width="3.75" style="229" customWidth="1"/>
    <col min="8714" max="8714" width="2.5" style="229" customWidth="1"/>
    <col min="8715" max="8960" width="9" style="229"/>
    <col min="8961" max="8961" width="1.125" style="229" customWidth="1"/>
    <col min="8962" max="8962" width="24.25" style="229" customWidth="1"/>
    <col min="8963" max="8963" width="4" style="229" customWidth="1"/>
    <col min="8964" max="8965" width="15.25" style="229" customWidth="1"/>
    <col min="8966" max="8966" width="15.125" style="229" customWidth="1"/>
    <col min="8967" max="8967" width="15.25" style="229" customWidth="1"/>
    <col min="8968" max="8968" width="3.125" style="229" customWidth="1"/>
    <col min="8969" max="8969" width="3.75" style="229" customWidth="1"/>
    <col min="8970" max="8970" width="2.5" style="229" customWidth="1"/>
    <col min="8971" max="9216" width="9" style="229"/>
    <col min="9217" max="9217" width="1.125" style="229" customWidth="1"/>
    <col min="9218" max="9218" width="24.25" style="229" customWidth="1"/>
    <col min="9219" max="9219" width="4" style="229" customWidth="1"/>
    <col min="9220" max="9221" width="15.25" style="229" customWidth="1"/>
    <col min="9222" max="9222" width="15.125" style="229" customWidth="1"/>
    <col min="9223" max="9223" width="15.25" style="229" customWidth="1"/>
    <col min="9224" max="9224" width="3.125" style="229" customWidth="1"/>
    <col min="9225" max="9225" width="3.75" style="229" customWidth="1"/>
    <col min="9226" max="9226" width="2.5" style="229" customWidth="1"/>
    <col min="9227" max="9472" width="9" style="229"/>
    <col min="9473" max="9473" width="1.125" style="229" customWidth="1"/>
    <col min="9474" max="9474" width="24.25" style="229" customWidth="1"/>
    <col min="9475" max="9475" width="4" style="229" customWidth="1"/>
    <col min="9476" max="9477" width="15.25" style="229" customWidth="1"/>
    <col min="9478" max="9478" width="15.125" style="229" customWidth="1"/>
    <col min="9479" max="9479" width="15.25" style="229" customWidth="1"/>
    <col min="9480" max="9480" width="3.125" style="229" customWidth="1"/>
    <col min="9481" max="9481" width="3.75" style="229" customWidth="1"/>
    <col min="9482" max="9482" width="2.5" style="229" customWidth="1"/>
    <col min="9483" max="9728" width="9" style="229"/>
    <col min="9729" max="9729" width="1.125" style="229" customWidth="1"/>
    <col min="9730" max="9730" width="24.25" style="229" customWidth="1"/>
    <col min="9731" max="9731" width="4" style="229" customWidth="1"/>
    <col min="9732" max="9733" width="15.25" style="229" customWidth="1"/>
    <col min="9734" max="9734" width="15.125" style="229" customWidth="1"/>
    <col min="9735" max="9735" width="15.25" style="229" customWidth="1"/>
    <col min="9736" max="9736" width="3.125" style="229" customWidth="1"/>
    <col min="9737" max="9737" width="3.75" style="229" customWidth="1"/>
    <col min="9738" max="9738" width="2.5" style="229" customWidth="1"/>
    <col min="9739" max="9984" width="9" style="229"/>
    <col min="9985" max="9985" width="1.125" style="229" customWidth="1"/>
    <col min="9986" max="9986" width="24.25" style="229" customWidth="1"/>
    <col min="9987" max="9987" width="4" style="229" customWidth="1"/>
    <col min="9988" max="9989" width="15.25" style="229" customWidth="1"/>
    <col min="9990" max="9990" width="15.125" style="229" customWidth="1"/>
    <col min="9991" max="9991" width="15.25" style="229" customWidth="1"/>
    <col min="9992" max="9992" width="3.125" style="229" customWidth="1"/>
    <col min="9993" max="9993" width="3.75" style="229" customWidth="1"/>
    <col min="9994" max="9994" width="2.5" style="229" customWidth="1"/>
    <col min="9995" max="10240" width="9" style="229"/>
    <col min="10241" max="10241" width="1.125" style="229" customWidth="1"/>
    <col min="10242" max="10242" width="24.25" style="229" customWidth="1"/>
    <col min="10243" max="10243" width="4" style="229" customWidth="1"/>
    <col min="10244" max="10245" width="15.25" style="229" customWidth="1"/>
    <col min="10246" max="10246" width="15.125" style="229" customWidth="1"/>
    <col min="10247" max="10247" width="15.25" style="229" customWidth="1"/>
    <col min="10248" max="10248" width="3.125" style="229" customWidth="1"/>
    <col min="10249" max="10249" width="3.75" style="229" customWidth="1"/>
    <col min="10250" max="10250" width="2.5" style="229" customWidth="1"/>
    <col min="10251" max="10496" width="9" style="229"/>
    <col min="10497" max="10497" width="1.125" style="229" customWidth="1"/>
    <col min="10498" max="10498" width="24.25" style="229" customWidth="1"/>
    <col min="10499" max="10499" width="4" style="229" customWidth="1"/>
    <col min="10500" max="10501" width="15.25" style="229" customWidth="1"/>
    <col min="10502" max="10502" width="15.125" style="229" customWidth="1"/>
    <col min="10503" max="10503" width="15.25" style="229" customWidth="1"/>
    <col min="10504" max="10504" width="3.125" style="229" customWidth="1"/>
    <col min="10505" max="10505" width="3.75" style="229" customWidth="1"/>
    <col min="10506" max="10506" width="2.5" style="229" customWidth="1"/>
    <col min="10507" max="10752" width="9" style="229"/>
    <col min="10753" max="10753" width="1.125" style="229" customWidth="1"/>
    <col min="10754" max="10754" width="24.25" style="229" customWidth="1"/>
    <col min="10755" max="10755" width="4" style="229" customWidth="1"/>
    <col min="10756" max="10757" width="15.25" style="229" customWidth="1"/>
    <col min="10758" max="10758" width="15.125" style="229" customWidth="1"/>
    <col min="10759" max="10759" width="15.25" style="229" customWidth="1"/>
    <col min="10760" max="10760" width="3.125" style="229" customWidth="1"/>
    <col min="10761" max="10761" width="3.75" style="229" customWidth="1"/>
    <col min="10762" max="10762" width="2.5" style="229" customWidth="1"/>
    <col min="10763" max="11008" width="9" style="229"/>
    <col min="11009" max="11009" width="1.125" style="229" customWidth="1"/>
    <col min="11010" max="11010" width="24.25" style="229" customWidth="1"/>
    <col min="11011" max="11011" width="4" style="229" customWidth="1"/>
    <col min="11012" max="11013" width="15.25" style="229" customWidth="1"/>
    <col min="11014" max="11014" width="15.125" style="229" customWidth="1"/>
    <col min="11015" max="11015" width="15.25" style="229" customWidth="1"/>
    <col min="11016" max="11016" width="3.125" style="229" customWidth="1"/>
    <col min="11017" max="11017" width="3.75" style="229" customWidth="1"/>
    <col min="11018" max="11018" width="2.5" style="229" customWidth="1"/>
    <col min="11019" max="11264" width="9" style="229"/>
    <col min="11265" max="11265" width="1.125" style="229" customWidth="1"/>
    <col min="11266" max="11266" width="24.25" style="229" customWidth="1"/>
    <col min="11267" max="11267" width="4" style="229" customWidth="1"/>
    <col min="11268" max="11269" width="15.25" style="229" customWidth="1"/>
    <col min="11270" max="11270" width="15.125" style="229" customWidth="1"/>
    <col min="11271" max="11271" width="15.25" style="229" customWidth="1"/>
    <col min="11272" max="11272" width="3.125" style="229" customWidth="1"/>
    <col min="11273" max="11273" width="3.75" style="229" customWidth="1"/>
    <col min="11274" max="11274" width="2.5" style="229" customWidth="1"/>
    <col min="11275" max="11520" width="9" style="229"/>
    <col min="11521" max="11521" width="1.125" style="229" customWidth="1"/>
    <col min="11522" max="11522" width="24.25" style="229" customWidth="1"/>
    <col min="11523" max="11523" width="4" style="229" customWidth="1"/>
    <col min="11524" max="11525" width="15.25" style="229" customWidth="1"/>
    <col min="11526" max="11526" width="15.125" style="229" customWidth="1"/>
    <col min="11527" max="11527" width="15.25" style="229" customWidth="1"/>
    <col min="11528" max="11528" width="3.125" style="229" customWidth="1"/>
    <col min="11529" max="11529" width="3.75" style="229" customWidth="1"/>
    <col min="11530" max="11530" width="2.5" style="229" customWidth="1"/>
    <col min="11531" max="11776" width="9" style="229"/>
    <col min="11777" max="11777" width="1.125" style="229" customWidth="1"/>
    <col min="11778" max="11778" width="24.25" style="229" customWidth="1"/>
    <col min="11779" max="11779" width="4" style="229" customWidth="1"/>
    <col min="11780" max="11781" width="15.25" style="229" customWidth="1"/>
    <col min="11782" max="11782" width="15.125" style="229" customWidth="1"/>
    <col min="11783" max="11783" width="15.25" style="229" customWidth="1"/>
    <col min="11784" max="11784" width="3.125" style="229" customWidth="1"/>
    <col min="11785" max="11785" width="3.75" style="229" customWidth="1"/>
    <col min="11786" max="11786" width="2.5" style="229" customWidth="1"/>
    <col min="11787" max="12032" width="9" style="229"/>
    <col min="12033" max="12033" width="1.125" style="229" customWidth="1"/>
    <col min="12034" max="12034" width="24.25" style="229" customWidth="1"/>
    <col min="12035" max="12035" width="4" style="229" customWidth="1"/>
    <col min="12036" max="12037" width="15.25" style="229" customWidth="1"/>
    <col min="12038" max="12038" width="15.125" style="229" customWidth="1"/>
    <col min="12039" max="12039" width="15.25" style="229" customWidth="1"/>
    <col min="12040" max="12040" width="3.125" style="229" customWidth="1"/>
    <col min="12041" max="12041" width="3.75" style="229" customWidth="1"/>
    <col min="12042" max="12042" width="2.5" style="229" customWidth="1"/>
    <col min="12043" max="12288" width="9" style="229"/>
    <col min="12289" max="12289" width="1.125" style="229" customWidth="1"/>
    <col min="12290" max="12290" width="24.25" style="229" customWidth="1"/>
    <col min="12291" max="12291" width="4" style="229" customWidth="1"/>
    <col min="12292" max="12293" width="15.25" style="229" customWidth="1"/>
    <col min="12294" max="12294" width="15.125" style="229" customWidth="1"/>
    <col min="12295" max="12295" width="15.25" style="229" customWidth="1"/>
    <col min="12296" max="12296" width="3.125" style="229" customWidth="1"/>
    <col min="12297" max="12297" width="3.75" style="229" customWidth="1"/>
    <col min="12298" max="12298" width="2.5" style="229" customWidth="1"/>
    <col min="12299" max="12544" width="9" style="229"/>
    <col min="12545" max="12545" width="1.125" style="229" customWidth="1"/>
    <col min="12546" max="12546" width="24.25" style="229" customWidth="1"/>
    <col min="12547" max="12547" width="4" style="229" customWidth="1"/>
    <col min="12548" max="12549" width="15.25" style="229" customWidth="1"/>
    <col min="12550" max="12550" width="15.125" style="229" customWidth="1"/>
    <col min="12551" max="12551" width="15.25" style="229" customWidth="1"/>
    <col min="12552" max="12552" width="3.125" style="229" customWidth="1"/>
    <col min="12553" max="12553" width="3.75" style="229" customWidth="1"/>
    <col min="12554" max="12554" width="2.5" style="229" customWidth="1"/>
    <col min="12555" max="12800" width="9" style="229"/>
    <col min="12801" max="12801" width="1.125" style="229" customWidth="1"/>
    <col min="12802" max="12802" width="24.25" style="229" customWidth="1"/>
    <col min="12803" max="12803" width="4" style="229" customWidth="1"/>
    <col min="12804" max="12805" width="15.25" style="229" customWidth="1"/>
    <col min="12806" max="12806" width="15.125" style="229" customWidth="1"/>
    <col min="12807" max="12807" width="15.25" style="229" customWidth="1"/>
    <col min="12808" max="12808" width="3.125" style="229" customWidth="1"/>
    <col min="12809" max="12809" width="3.75" style="229" customWidth="1"/>
    <col min="12810" max="12810" width="2.5" style="229" customWidth="1"/>
    <col min="12811" max="13056" width="9" style="229"/>
    <col min="13057" max="13057" width="1.125" style="229" customWidth="1"/>
    <col min="13058" max="13058" width="24.25" style="229" customWidth="1"/>
    <col min="13059" max="13059" width="4" style="229" customWidth="1"/>
    <col min="13060" max="13061" width="15.25" style="229" customWidth="1"/>
    <col min="13062" max="13062" width="15.125" style="229" customWidth="1"/>
    <col min="13063" max="13063" width="15.25" style="229" customWidth="1"/>
    <col min="13064" max="13064" width="3.125" style="229" customWidth="1"/>
    <col min="13065" max="13065" width="3.75" style="229" customWidth="1"/>
    <col min="13066" max="13066" width="2.5" style="229" customWidth="1"/>
    <col min="13067" max="13312" width="9" style="229"/>
    <col min="13313" max="13313" width="1.125" style="229" customWidth="1"/>
    <col min="13314" max="13314" width="24.25" style="229" customWidth="1"/>
    <col min="13315" max="13315" width="4" style="229" customWidth="1"/>
    <col min="13316" max="13317" width="15.25" style="229" customWidth="1"/>
    <col min="13318" max="13318" width="15.125" style="229" customWidth="1"/>
    <col min="13319" max="13319" width="15.25" style="229" customWidth="1"/>
    <col min="13320" max="13320" width="3.125" style="229" customWidth="1"/>
    <col min="13321" max="13321" width="3.75" style="229" customWidth="1"/>
    <col min="13322" max="13322" width="2.5" style="229" customWidth="1"/>
    <col min="13323" max="13568" width="9" style="229"/>
    <col min="13569" max="13569" width="1.125" style="229" customWidth="1"/>
    <col min="13570" max="13570" width="24.25" style="229" customWidth="1"/>
    <col min="13571" max="13571" width="4" style="229" customWidth="1"/>
    <col min="13572" max="13573" width="15.25" style="229" customWidth="1"/>
    <col min="13574" max="13574" width="15.125" style="229" customWidth="1"/>
    <col min="13575" max="13575" width="15.25" style="229" customWidth="1"/>
    <col min="13576" max="13576" width="3.125" style="229" customWidth="1"/>
    <col min="13577" max="13577" width="3.75" style="229" customWidth="1"/>
    <col min="13578" max="13578" width="2.5" style="229" customWidth="1"/>
    <col min="13579" max="13824" width="9" style="229"/>
    <col min="13825" max="13825" width="1.125" style="229" customWidth="1"/>
    <col min="13826" max="13826" width="24.25" style="229" customWidth="1"/>
    <col min="13827" max="13827" width="4" style="229" customWidth="1"/>
    <col min="13828" max="13829" width="15.25" style="229" customWidth="1"/>
    <col min="13830" max="13830" width="15.125" style="229" customWidth="1"/>
    <col min="13831" max="13831" width="15.25" style="229" customWidth="1"/>
    <col min="13832" max="13832" width="3.125" style="229" customWidth="1"/>
    <col min="13833" max="13833" width="3.75" style="229" customWidth="1"/>
    <col min="13834" max="13834" width="2.5" style="229" customWidth="1"/>
    <col min="13835" max="14080" width="9" style="229"/>
    <col min="14081" max="14081" width="1.125" style="229" customWidth="1"/>
    <col min="14082" max="14082" width="24.25" style="229" customWidth="1"/>
    <col min="14083" max="14083" width="4" style="229" customWidth="1"/>
    <col min="14084" max="14085" width="15.25" style="229" customWidth="1"/>
    <col min="14086" max="14086" width="15.125" style="229" customWidth="1"/>
    <col min="14087" max="14087" width="15.25" style="229" customWidth="1"/>
    <col min="14088" max="14088" width="3.125" style="229" customWidth="1"/>
    <col min="14089" max="14089" width="3.75" style="229" customWidth="1"/>
    <col min="14090" max="14090" width="2.5" style="229" customWidth="1"/>
    <col min="14091" max="14336" width="9" style="229"/>
    <col min="14337" max="14337" width="1.125" style="229" customWidth="1"/>
    <col min="14338" max="14338" width="24.25" style="229" customWidth="1"/>
    <col min="14339" max="14339" width="4" style="229" customWidth="1"/>
    <col min="14340" max="14341" width="15.25" style="229" customWidth="1"/>
    <col min="14342" max="14342" width="15.125" style="229" customWidth="1"/>
    <col min="14343" max="14343" width="15.25" style="229" customWidth="1"/>
    <col min="14344" max="14344" width="3.125" style="229" customWidth="1"/>
    <col min="14345" max="14345" width="3.75" style="229" customWidth="1"/>
    <col min="14346" max="14346" width="2.5" style="229" customWidth="1"/>
    <col min="14347" max="14592" width="9" style="229"/>
    <col min="14593" max="14593" width="1.125" style="229" customWidth="1"/>
    <col min="14594" max="14594" width="24.25" style="229" customWidth="1"/>
    <col min="14595" max="14595" width="4" style="229" customWidth="1"/>
    <col min="14596" max="14597" width="15.25" style="229" customWidth="1"/>
    <col min="14598" max="14598" width="15.125" style="229" customWidth="1"/>
    <col min="14599" max="14599" width="15.25" style="229" customWidth="1"/>
    <col min="14600" max="14600" width="3.125" style="229" customWidth="1"/>
    <col min="14601" max="14601" width="3.75" style="229" customWidth="1"/>
    <col min="14602" max="14602" width="2.5" style="229" customWidth="1"/>
    <col min="14603" max="14848" width="9" style="229"/>
    <col min="14849" max="14849" width="1.125" style="229" customWidth="1"/>
    <col min="14850" max="14850" width="24.25" style="229" customWidth="1"/>
    <col min="14851" max="14851" width="4" style="229" customWidth="1"/>
    <col min="14852" max="14853" width="15.25" style="229" customWidth="1"/>
    <col min="14854" max="14854" width="15.125" style="229" customWidth="1"/>
    <col min="14855" max="14855" width="15.25" style="229" customWidth="1"/>
    <col min="14856" max="14856" width="3.125" style="229" customWidth="1"/>
    <col min="14857" max="14857" width="3.75" style="229" customWidth="1"/>
    <col min="14858" max="14858" width="2.5" style="229" customWidth="1"/>
    <col min="14859" max="15104" width="9" style="229"/>
    <col min="15105" max="15105" width="1.125" style="229" customWidth="1"/>
    <col min="15106" max="15106" width="24.25" style="229" customWidth="1"/>
    <col min="15107" max="15107" width="4" style="229" customWidth="1"/>
    <col min="15108" max="15109" width="15.25" style="229" customWidth="1"/>
    <col min="15110" max="15110" width="15.125" style="229" customWidth="1"/>
    <col min="15111" max="15111" width="15.25" style="229" customWidth="1"/>
    <col min="15112" max="15112" width="3.125" style="229" customWidth="1"/>
    <col min="15113" max="15113" width="3.75" style="229" customWidth="1"/>
    <col min="15114" max="15114" width="2.5" style="229" customWidth="1"/>
    <col min="15115" max="15360" width="9" style="229"/>
    <col min="15361" max="15361" width="1.125" style="229" customWidth="1"/>
    <col min="15362" max="15362" width="24.25" style="229" customWidth="1"/>
    <col min="15363" max="15363" width="4" style="229" customWidth="1"/>
    <col min="15364" max="15365" width="15.25" style="229" customWidth="1"/>
    <col min="15366" max="15366" width="15.125" style="229" customWidth="1"/>
    <col min="15367" max="15367" width="15.25" style="229" customWidth="1"/>
    <col min="15368" max="15368" width="3.125" style="229" customWidth="1"/>
    <col min="15369" max="15369" width="3.75" style="229" customWidth="1"/>
    <col min="15370" max="15370" width="2.5" style="229" customWidth="1"/>
    <col min="15371" max="15616" width="9" style="229"/>
    <col min="15617" max="15617" width="1.125" style="229" customWidth="1"/>
    <col min="15618" max="15618" width="24.25" style="229" customWidth="1"/>
    <col min="15619" max="15619" width="4" style="229" customWidth="1"/>
    <col min="15620" max="15621" width="15.25" style="229" customWidth="1"/>
    <col min="15622" max="15622" width="15.125" style="229" customWidth="1"/>
    <col min="15623" max="15623" width="15.25" style="229" customWidth="1"/>
    <col min="15624" max="15624" width="3.125" style="229" customWidth="1"/>
    <col min="15625" max="15625" width="3.75" style="229" customWidth="1"/>
    <col min="15626" max="15626" width="2.5" style="229" customWidth="1"/>
    <col min="15627" max="15872" width="9" style="229"/>
    <col min="15873" max="15873" width="1.125" style="229" customWidth="1"/>
    <col min="15874" max="15874" width="24.25" style="229" customWidth="1"/>
    <col min="15875" max="15875" width="4" style="229" customWidth="1"/>
    <col min="15876" max="15877" width="15.25" style="229" customWidth="1"/>
    <col min="15878" max="15878" width="15.125" style="229" customWidth="1"/>
    <col min="15879" max="15879" width="15.25" style="229" customWidth="1"/>
    <col min="15880" max="15880" width="3.125" style="229" customWidth="1"/>
    <col min="15881" max="15881" width="3.75" style="229" customWidth="1"/>
    <col min="15882" max="15882" width="2.5" style="229" customWidth="1"/>
    <col min="15883" max="16128" width="9" style="229"/>
    <col min="16129" max="16129" width="1.125" style="229" customWidth="1"/>
    <col min="16130" max="16130" width="24.25" style="229" customWidth="1"/>
    <col min="16131" max="16131" width="4" style="229" customWidth="1"/>
    <col min="16132" max="16133" width="15.25" style="229" customWidth="1"/>
    <col min="16134" max="16134" width="15.125" style="229" customWidth="1"/>
    <col min="16135" max="16135" width="15.25" style="229" customWidth="1"/>
    <col min="16136" max="16136" width="3.125" style="229" customWidth="1"/>
    <col min="16137" max="16137" width="3.75" style="229" customWidth="1"/>
    <col min="16138" max="16138" width="2.5" style="229" customWidth="1"/>
    <col min="16139" max="16384" width="9" style="229"/>
  </cols>
  <sheetData>
    <row r="1" spans="1:10" ht="27.75" customHeight="1">
      <c r="A1" s="228"/>
      <c r="B1" s="379" t="s">
        <v>606</v>
      </c>
    </row>
    <row r="2" spans="1:10" ht="27.75" customHeight="1">
      <c r="A2" s="228"/>
      <c r="G2" s="1882" t="s">
        <v>485</v>
      </c>
      <c r="H2" s="1883"/>
    </row>
    <row r="3" spans="1:10" ht="36" customHeight="1">
      <c r="A3" s="1884" t="s">
        <v>486</v>
      </c>
      <c r="B3" s="1884"/>
      <c r="C3" s="1884"/>
      <c r="D3" s="1884"/>
      <c r="E3" s="1884"/>
      <c r="F3" s="1884"/>
      <c r="G3" s="1884"/>
      <c r="H3" s="1884"/>
    </row>
    <row r="4" spans="1:10" ht="36" customHeight="1">
      <c r="A4" s="230"/>
      <c r="B4" s="230"/>
      <c r="C4" s="230"/>
      <c r="D4" s="230"/>
      <c r="E4" s="230"/>
      <c r="F4" s="230"/>
      <c r="G4" s="230"/>
      <c r="H4" s="230"/>
    </row>
    <row r="5" spans="1:10" ht="43.5" customHeight="1">
      <c r="A5" s="230"/>
      <c r="B5" s="231" t="s">
        <v>256</v>
      </c>
      <c r="C5" s="1885"/>
      <c r="D5" s="1886"/>
      <c r="E5" s="1886"/>
      <c r="F5" s="1886"/>
      <c r="G5" s="1886"/>
      <c r="H5" s="1887"/>
    </row>
    <row r="6" spans="1:10" ht="43.5" customHeight="1">
      <c r="B6" s="232" t="s">
        <v>257</v>
      </c>
      <c r="C6" s="1888" t="s">
        <v>258</v>
      </c>
      <c r="D6" s="1888"/>
      <c r="E6" s="1888"/>
      <c r="F6" s="1888"/>
      <c r="G6" s="1888"/>
      <c r="H6" s="1889"/>
    </row>
    <row r="7" spans="1:10" ht="19.5" customHeight="1">
      <c r="B7" s="1890" t="s">
        <v>275</v>
      </c>
      <c r="C7" s="233"/>
      <c r="D7" s="234"/>
      <c r="E7" s="234"/>
      <c r="F7" s="234"/>
      <c r="G7" s="234"/>
      <c r="H7" s="235"/>
    </row>
    <row r="8" spans="1:10" ht="33" customHeight="1">
      <c r="B8" s="1891"/>
      <c r="C8" s="236"/>
      <c r="D8" s="237"/>
      <c r="E8" s="237" t="s">
        <v>276</v>
      </c>
      <c r="F8" s="237" t="s">
        <v>277</v>
      </c>
      <c r="G8" s="237" t="s">
        <v>101</v>
      </c>
      <c r="H8" s="238"/>
    </row>
    <row r="9" spans="1:10" ht="33" customHeight="1" thickBot="1">
      <c r="B9" s="1891"/>
      <c r="C9" s="236"/>
      <c r="D9" s="237" t="s">
        <v>278</v>
      </c>
      <c r="E9" s="239" t="s">
        <v>279</v>
      </c>
      <c r="F9" s="239" t="s">
        <v>279</v>
      </c>
      <c r="G9" s="240" t="s">
        <v>279</v>
      </c>
      <c r="H9" s="238"/>
    </row>
    <row r="10" spans="1:10" ht="33" customHeight="1" thickTop="1" thickBot="1">
      <c r="B10" s="1891"/>
      <c r="C10" s="241"/>
      <c r="D10" s="242" t="s">
        <v>280</v>
      </c>
      <c r="E10" s="239" t="s">
        <v>279</v>
      </c>
      <c r="F10" s="243" t="s">
        <v>279</v>
      </c>
      <c r="G10" s="244" t="s">
        <v>281</v>
      </c>
      <c r="H10" s="245"/>
    </row>
    <row r="11" spans="1:10" ht="19.5" customHeight="1" thickTop="1">
      <c r="B11" s="1892"/>
      <c r="C11" s="246"/>
      <c r="D11" s="234"/>
      <c r="E11" s="234"/>
      <c r="F11" s="234"/>
      <c r="G11" s="247"/>
      <c r="H11" s="248"/>
    </row>
    <row r="12" spans="1:10" ht="17.25" customHeight="1">
      <c r="B12" s="1890" t="s">
        <v>282</v>
      </c>
      <c r="C12" s="233"/>
      <c r="D12" s="249"/>
      <c r="E12" s="249"/>
      <c r="F12" s="249"/>
      <c r="G12" s="249"/>
      <c r="H12" s="250"/>
    </row>
    <row r="13" spans="1:10" ht="42" customHeight="1">
      <c r="B13" s="1891"/>
      <c r="C13" s="251" t="s">
        <v>283</v>
      </c>
      <c r="D13" s="252" t="s">
        <v>284</v>
      </c>
      <c r="E13" s="252"/>
      <c r="F13" s="253"/>
      <c r="G13" s="252" t="s">
        <v>60</v>
      </c>
      <c r="H13" s="254"/>
    </row>
    <row r="14" spans="1:10" ht="17.25" customHeight="1">
      <c r="B14" s="1892"/>
      <c r="C14" s="255"/>
      <c r="D14" s="256"/>
      <c r="E14" s="256"/>
      <c r="F14" s="256"/>
      <c r="G14" s="256"/>
      <c r="H14" s="257"/>
    </row>
    <row r="16" spans="1:10" ht="17.25" customHeight="1">
      <c r="B16" s="258" t="s">
        <v>285</v>
      </c>
      <c r="C16" s="259"/>
      <c r="D16" s="259"/>
      <c r="E16" s="259"/>
      <c r="F16" s="259"/>
      <c r="G16" s="259"/>
      <c r="H16" s="259"/>
      <c r="I16" s="259"/>
      <c r="J16" s="259"/>
    </row>
    <row r="17" spans="2:10" ht="36" customHeight="1">
      <c r="B17" s="1879" t="s">
        <v>286</v>
      </c>
      <c r="C17" s="1880"/>
      <c r="D17" s="1880"/>
      <c r="E17" s="1880"/>
      <c r="F17" s="1880"/>
      <c r="G17" s="1880"/>
      <c r="H17" s="1880"/>
      <c r="I17" s="259"/>
      <c r="J17" s="259"/>
    </row>
    <row r="18" spans="2:10" ht="7.5" customHeight="1">
      <c r="B18" s="1879"/>
      <c r="C18" s="1881"/>
      <c r="D18" s="1881"/>
      <c r="E18" s="1881"/>
      <c r="F18" s="1881"/>
      <c r="G18" s="1881"/>
      <c r="H18" s="1881"/>
    </row>
    <row r="19" spans="2:10">
      <c r="B19" s="260"/>
    </row>
  </sheetData>
  <mergeCells count="8">
    <mergeCell ref="B17:H17"/>
    <mergeCell ref="B18:H18"/>
    <mergeCell ref="G2:H2"/>
    <mergeCell ref="A3:H3"/>
    <mergeCell ref="C5:H5"/>
    <mergeCell ref="C6:H6"/>
    <mergeCell ref="B7:B11"/>
    <mergeCell ref="B12:B14"/>
  </mergeCells>
  <phoneticPr fontId="2"/>
  <pageMargins left="0.7" right="0.7" top="0.75" bottom="0.75" header="0.3" footer="0.3"/>
  <pageSetup paperSize="9" scale="9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507E5-1ECA-4018-8511-1D7A87306438}">
  <sheetPr>
    <pageSetUpPr fitToPage="1"/>
  </sheetPr>
  <dimension ref="A1:Y43"/>
  <sheetViews>
    <sheetView view="pageBreakPreview" zoomScale="70" zoomScaleNormal="86" zoomScaleSheetLayoutView="70" workbookViewId="0"/>
  </sheetViews>
  <sheetFormatPr defaultRowHeight="13.5"/>
  <cols>
    <col min="1" max="1" width="2.5" style="492" customWidth="1"/>
    <col min="2" max="2" width="18.25" style="492" customWidth="1"/>
    <col min="3" max="3" width="17.25" style="492" customWidth="1"/>
    <col min="4" max="4" width="18" style="492" customWidth="1"/>
    <col min="5" max="5" width="29.5" style="492" customWidth="1"/>
    <col min="6" max="6" width="5.125" style="492" customWidth="1"/>
    <col min="7" max="7" width="8.75" style="492" customWidth="1"/>
    <col min="8" max="8" width="16.375" style="492" customWidth="1"/>
    <col min="9" max="10" width="16.125" style="492" customWidth="1"/>
    <col min="11" max="11" width="2.125" style="492" customWidth="1"/>
    <col min="12" max="260" width="9" style="492"/>
    <col min="261" max="261" width="20.125" style="492" customWidth="1"/>
    <col min="262" max="262" width="18.875" style="492" customWidth="1"/>
    <col min="263" max="263" width="8.875" style="492" customWidth="1"/>
    <col min="264" max="264" width="18.875" style="492" customWidth="1"/>
    <col min="265" max="265" width="12.625" style="492" customWidth="1"/>
    <col min="266" max="266" width="22.875" style="492" customWidth="1"/>
    <col min="267" max="516" width="9" style="492"/>
    <col min="517" max="517" width="20.125" style="492" customWidth="1"/>
    <col min="518" max="518" width="18.875" style="492" customWidth="1"/>
    <col min="519" max="519" width="8.875" style="492" customWidth="1"/>
    <col min="520" max="520" width="18.875" style="492" customWidth="1"/>
    <col min="521" max="521" width="12.625" style="492" customWidth="1"/>
    <col min="522" max="522" width="22.875" style="492" customWidth="1"/>
    <col min="523" max="772" width="9" style="492"/>
    <col min="773" max="773" width="20.125" style="492" customWidth="1"/>
    <col min="774" max="774" width="18.875" style="492" customWidth="1"/>
    <col min="775" max="775" width="8.875" style="492" customWidth="1"/>
    <col min="776" max="776" width="18.875" style="492" customWidth="1"/>
    <col min="777" max="777" width="12.625" style="492" customWidth="1"/>
    <col min="778" max="778" width="22.875" style="492" customWidth="1"/>
    <col min="779" max="1028" width="9" style="492"/>
    <col min="1029" max="1029" width="20.125" style="492" customWidth="1"/>
    <col min="1030" max="1030" width="18.875" style="492" customWidth="1"/>
    <col min="1031" max="1031" width="8.875" style="492" customWidth="1"/>
    <col min="1032" max="1032" width="18.875" style="492" customWidth="1"/>
    <col min="1033" max="1033" width="12.625" style="492" customWidth="1"/>
    <col min="1034" max="1034" width="22.875" style="492" customWidth="1"/>
    <col min="1035" max="1284" width="9" style="492"/>
    <col min="1285" max="1285" width="20.125" style="492" customWidth="1"/>
    <col min="1286" max="1286" width="18.875" style="492" customWidth="1"/>
    <col min="1287" max="1287" width="8.875" style="492" customWidth="1"/>
    <col min="1288" max="1288" width="18.875" style="492" customWidth="1"/>
    <col min="1289" max="1289" width="12.625" style="492" customWidth="1"/>
    <col min="1290" max="1290" width="22.875" style="492" customWidth="1"/>
    <col min="1291" max="1540" width="9" style="492"/>
    <col min="1541" max="1541" width="20.125" style="492" customWidth="1"/>
    <col min="1542" max="1542" width="18.875" style="492" customWidth="1"/>
    <col min="1543" max="1543" width="8.875" style="492" customWidth="1"/>
    <col min="1544" max="1544" width="18.875" style="492" customWidth="1"/>
    <col min="1545" max="1545" width="12.625" style="492" customWidth="1"/>
    <col min="1546" max="1546" width="22.875" style="492" customWidth="1"/>
    <col min="1547" max="1796" width="9" style="492"/>
    <col min="1797" max="1797" width="20.125" style="492" customWidth="1"/>
    <col min="1798" max="1798" width="18.875" style="492" customWidth="1"/>
    <col min="1799" max="1799" width="8.875" style="492" customWidth="1"/>
    <col min="1800" max="1800" width="18.875" style="492" customWidth="1"/>
    <col min="1801" max="1801" width="12.625" style="492" customWidth="1"/>
    <col min="1802" max="1802" width="22.875" style="492" customWidth="1"/>
    <col min="1803" max="2052" width="9" style="492"/>
    <col min="2053" max="2053" width="20.125" style="492" customWidth="1"/>
    <col min="2054" max="2054" width="18.875" style="492" customWidth="1"/>
    <col min="2055" max="2055" width="8.875" style="492" customWidth="1"/>
    <col min="2056" max="2056" width="18.875" style="492" customWidth="1"/>
    <col min="2057" max="2057" width="12.625" style="492" customWidth="1"/>
    <col min="2058" max="2058" width="22.875" style="492" customWidth="1"/>
    <col min="2059" max="2308" width="9" style="492"/>
    <col min="2309" max="2309" width="20.125" style="492" customWidth="1"/>
    <col min="2310" max="2310" width="18.875" style="492" customWidth="1"/>
    <col min="2311" max="2311" width="8.875" style="492" customWidth="1"/>
    <col min="2312" max="2312" width="18.875" style="492" customWidth="1"/>
    <col min="2313" max="2313" width="12.625" style="492" customWidth="1"/>
    <col min="2314" max="2314" width="22.875" style="492" customWidth="1"/>
    <col min="2315" max="2564" width="9" style="492"/>
    <col min="2565" max="2565" width="20.125" style="492" customWidth="1"/>
    <col min="2566" max="2566" width="18.875" style="492" customWidth="1"/>
    <col min="2567" max="2567" width="8.875" style="492" customWidth="1"/>
    <col min="2568" max="2568" width="18.875" style="492" customWidth="1"/>
    <col min="2569" max="2569" width="12.625" style="492" customWidth="1"/>
    <col min="2570" max="2570" width="22.875" style="492" customWidth="1"/>
    <col min="2571" max="2820" width="9" style="492"/>
    <col min="2821" max="2821" width="20.125" style="492" customWidth="1"/>
    <col min="2822" max="2822" width="18.875" style="492" customWidth="1"/>
    <col min="2823" max="2823" width="8.875" style="492" customWidth="1"/>
    <col min="2824" max="2824" width="18.875" style="492" customWidth="1"/>
    <col min="2825" max="2825" width="12.625" style="492" customWidth="1"/>
    <col min="2826" max="2826" width="22.875" style="492" customWidth="1"/>
    <col min="2827" max="3076" width="9" style="492"/>
    <col min="3077" max="3077" width="20.125" style="492" customWidth="1"/>
    <col min="3078" max="3078" width="18.875" style="492" customWidth="1"/>
    <col min="3079" max="3079" width="8.875" style="492" customWidth="1"/>
    <col min="3080" max="3080" width="18.875" style="492" customWidth="1"/>
    <col min="3081" max="3081" width="12.625" style="492" customWidth="1"/>
    <col min="3082" max="3082" width="22.875" style="492" customWidth="1"/>
    <col min="3083" max="3332" width="9" style="492"/>
    <col min="3333" max="3333" width="20.125" style="492" customWidth="1"/>
    <col min="3334" max="3334" width="18.875" style="492" customWidth="1"/>
    <col min="3335" max="3335" width="8.875" style="492" customWidth="1"/>
    <col min="3336" max="3336" width="18.875" style="492" customWidth="1"/>
    <col min="3337" max="3337" width="12.625" style="492" customWidth="1"/>
    <col min="3338" max="3338" width="22.875" style="492" customWidth="1"/>
    <col min="3339" max="3588" width="9" style="492"/>
    <col min="3589" max="3589" width="20.125" style="492" customWidth="1"/>
    <col min="3590" max="3590" width="18.875" style="492" customWidth="1"/>
    <col min="3591" max="3591" width="8.875" style="492" customWidth="1"/>
    <col min="3592" max="3592" width="18.875" style="492" customWidth="1"/>
    <col min="3593" max="3593" width="12.625" style="492" customWidth="1"/>
    <col min="3594" max="3594" width="22.875" style="492" customWidth="1"/>
    <col min="3595" max="3844" width="9" style="492"/>
    <col min="3845" max="3845" width="20.125" style="492" customWidth="1"/>
    <col min="3846" max="3846" width="18.875" style="492" customWidth="1"/>
    <col min="3847" max="3847" width="8.875" style="492" customWidth="1"/>
    <col min="3848" max="3848" width="18.875" style="492" customWidth="1"/>
    <col min="3849" max="3849" width="12.625" style="492" customWidth="1"/>
    <col min="3850" max="3850" width="22.875" style="492" customWidth="1"/>
    <col min="3851" max="4100" width="9" style="492"/>
    <col min="4101" max="4101" width="20.125" style="492" customWidth="1"/>
    <col min="4102" max="4102" width="18.875" style="492" customWidth="1"/>
    <col min="4103" max="4103" width="8.875" style="492" customWidth="1"/>
    <col min="4104" max="4104" width="18.875" style="492" customWidth="1"/>
    <col min="4105" max="4105" width="12.625" style="492" customWidth="1"/>
    <col min="4106" max="4106" width="22.875" style="492" customWidth="1"/>
    <col min="4107" max="4356" width="9" style="492"/>
    <col min="4357" max="4357" width="20.125" style="492" customWidth="1"/>
    <col min="4358" max="4358" width="18.875" style="492" customWidth="1"/>
    <col min="4359" max="4359" width="8.875" style="492" customWidth="1"/>
    <col min="4360" max="4360" width="18.875" style="492" customWidth="1"/>
    <col min="4361" max="4361" width="12.625" style="492" customWidth="1"/>
    <col min="4362" max="4362" width="22.875" style="492" customWidth="1"/>
    <col min="4363" max="4612" width="9" style="492"/>
    <col min="4613" max="4613" width="20.125" style="492" customWidth="1"/>
    <col min="4614" max="4614" width="18.875" style="492" customWidth="1"/>
    <col min="4615" max="4615" width="8.875" style="492" customWidth="1"/>
    <col min="4616" max="4616" width="18.875" style="492" customWidth="1"/>
    <col min="4617" max="4617" width="12.625" style="492" customWidth="1"/>
    <col min="4618" max="4618" width="22.875" style="492" customWidth="1"/>
    <col min="4619" max="4868" width="9" style="492"/>
    <col min="4869" max="4869" width="20.125" style="492" customWidth="1"/>
    <col min="4870" max="4870" width="18.875" style="492" customWidth="1"/>
    <col min="4871" max="4871" width="8.875" style="492" customWidth="1"/>
    <col min="4872" max="4872" width="18.875" style="492" customWidth="1"/>
    <col min="4873" max="4873" width="12.625" style="492" customWidth="1"/>
    <col min="4874" max="4874" width="22.875" style="492" customWidth="1"/>
    <col min="4875" max="5124" width="9" style="492"/>
    <col min="5125" max="5125" width="20.125" style="492" customWidth="1"/>
    <col min="5126" max="5126" width="18.875" style="492" customWidth="1"/>
    <col min="5127" max="5127" width="8.875" style="492" customWidth="1"/>
    <col min="5128" max="5128" width="18.875" style="492" customWidth="1"/>
    <col min="5129" max="5129" width="12.625" style="492" customWidth="1"/>
    <col min="5130" max="5130" width="22.875" style="492" customWidth="1"/>
    <col min="5131" max="5380" width="9" style="492"/>
    <col min="5381" max="5381" width="20.125" style="492" customWidth="1"/>
    <col min="5382" max="5382" width="18.875" style="492" customWidth="1"/>
    <col min="5383" max="5383" width="8.875" style="492" customWidth="1"/>
    <col min="5384" max="5384" width="18.875" style="492" customWidth="1"/>
    <col min="5385" max="5385" width="12.625" style="492" customWidth="1"/>
    <col min="5386" max="5386" width="22.875" style="492" customWidth="1"/>
    <col min="5387" max="5636" width="9" style="492"/>
    <col min="5637" max="5637" width="20.125" style="492" customWidth="1"/>
    <col min="5638" max="5638" width="18.875" style="492" customWidth="1"/>
    <col min="5639" max="5639" width="8.875" style="492" customWidth="1"/>
    <col min="5640" max="5640" width="18.875" style="492" customWidth="1"/>
    <col min="5641" max="5641" width="12.625" style="492" customWidth="1"/>
    <col min="5642" max="5642" width="22.875" style="492" customWidth="1"/>
    <col min="5643" max="5892" width="9" style="492"/>
    <col min="5893" max="5893" width="20.125" style="492" customWidth="1"/>
    <col min="5894" max="5894" width="18.875" style="492" customWidth="1"/>
    <col min="5895" max="5895" width="8.875" style="492" customWidth="1"/>
    <col min="5896" max="5896" width="18.875" style="492" customWidth="1"/>
    <col min="5897" max="5897" width="12.625" style="492" customWidth="1"/>
    <col min="5898" max="5898" width="22.875" style="492" customWidth="1"/>
    <col min="5899" max="6148" width="9" style="492"/>
    <col min="6149" max="6149" width="20.125" style="492" customWidth="1"/>
    <col min="6150" max="6150" width="18.875" style="492" customWidth="1"/>
    <col min="6151" max="6151" width="8.875" style="492" customWidth="1"/>
    <col min="6152" max="6152" width="18.875" style="492" customWidth="1"/>
    <col min="6153" max="6153" width="12.625" style="492" customWidth="1"/>
    <col min="6154" max="6154" width="22.875" style="492" customWidth="1"/>
    <col min="6155" max="6404" width="9" style="492"/>
    <col min="6405" max="6405" width="20.125" style="492" customWidth="1"/>
    <col min="6406" max="6406" width="18.875" style="492" customWidth="1"/>
    <col min="6407" max="6407" width="8.875" style="492" customWidth="1"/>
    <col min="6408" max="6408" width="18.875" style="492" customWidth="1"/>
    <col min="6409" max="6409" width="12.625" style="492" customWidth="1"/>
    <col min="6410" max="6410" width="22.875" style="492" customWidth="1"/>
    <col min="6411" max="6660" width="9" style="492"/>
    <col min="6661" max="6661" width="20.125" style="492" customWidth="1"/>
    <col min="6662" max="6662" width="18.875" style="492" customWidth="1"/>
    <col min="6663" max="6663" width="8.875" style="492" customWidth="1"/>
    <col min="6664" max="6664" width="18.875" style="492" customWidth="1"/>
    <col min="6665" max="6665" width="12.625" style="492" customWidth="1"/>
    <col min="6666" max="6666" width="22.875" style="492" customWidth="1"/>
    <col min="6667" max="6916" width="9" style="492"/>
    <col min="6917" max="6917" width="20.125" style="492" customWidth="1"/>
    <col min="6918" max="6918" width="18.875" style="492" customWidth="1"/>
    <col min="6919" max="6919" width="8.875" style="492" customWidth="1"/>
    <col min="6920" max="6920" width="18.875" style="492" customWidth="1"/>
    <col min="6921" max="6921" width="12.625" style="492" customWidth="1"/>
    <col min="6922" max="6922" width="22.875" style="492" customWidth="1"/>
    <col min="6923" max="7172" width="9" style="492"/>
    <col min="7173" max="7173" width="20.125" style="492" customWidth="1"/>
    <col min="7174" max="7174" width="18.875" style="492" customWidth="1"/>
    <col min="7175" max="7175" width="8.875" style="492" customWidth="1"/>
    <col min="7176" max="7176" width="18.875" style="492" customWidth="1"/>
    <col min="7177" max="7177" width="12.625" style="492" customWidth="1"/>
    <col min="7178" max="7178" width="22.875" style="492" customWidth="1"/>
    <col min="7179" max="7428" width="9" style="492"/>
    <col min="7429" max="7429" width="20.125" style="492" customWidth="1"/>
    <col min="7430" max="7430" width="18.875" style="492" customWidth="1"/>
    <col min="7431" max="7431" width="8.875" style="492" customWidth="1"/>
    <col min="7432" max="7432" width="18.875" style="492" customWidth="1"/>
    <col min="7433" max="7433" width="12.625" style="492" customWidth="1"/>
    <col min="7434" max="7434" width="22.875" style="492" customWidth="1"/>
    <col min="7435" max="7684" width="9" style="492"/>
    <col min="7685" max="7685" width="20.125" style="492" customWidth="1"/>
    <col min="7686" max="7686" width="18.875" style="492" customWidth="1"/>
    <col min="7687" max="7687" width="8.875" style="492" customWidth="1"/>
    <col min="7688" max="7688" width="18.875" style="492" customWidth="1"/>
    <col min="7689" max="7689" width="12.625" style="492" customWidth="1"/>
    <col min="7690" max="7690" width="22.875" style="492" customWidth="1"/>
    <col min="7691" max="7940" width="9" style="492"/>
    <col min="7941" max="7941" width="20.125" style="492" customWidth="1"/>
    <col min="7942" max="7942" width="18.875" style="492" customWidth="1"/>
    <col min="7943" max="7943" width="8.875" style="492" customWidth="1"/>
    <col min="7944" max="7944" width="18.875" style="492" customWidth="1"/>
    <col min="7945" max="7945" width="12.625" style="492" customWidth="1"/>
    <col min="7946" max="7946" width="22.875" style="492" customWidth="1"/>
    <col min="7947" max="8196" width="9" style="492"/>
    <col min="8197" max="8197" width="20.125" style="492" customWidth="1"/>
    <col min="8198" max="8198" width="18.875" style="492" customWidth="1"/>
    <col min="8199" max="8199" width="8.875" style="492" customWidth="1"/>
    <col min="8200" max="8200" width="18.875" style="492" customWidth="1"/>
    <col min="8201" max="8201" width="12.625" style="492" customWidth="1"/>
    <col min="8202" max="8202" width="22.875" style="492" customWidth="1"/>
    <col min="8203" max="8452" width="9" style="492"/>
    <col min="8453" max="8453" width="20.125" style="492" customWidth="1"/>
    <col min="8454" max="8454" width="18.875" style="492" customWidth="1"/>
    <col min="8455" max="8455" width="8.875" style="492" customWidth="1"/>
    <col min="8456" max="8456" width="18.875" style="492" customWidth="1"/>
    <col min="8457" max="8457" width="12.625" style="492" customWidth="1"/>
    <col min="8458" max="8458" width="22.875" style="492" customWidth="1"/>
    <col min="8459" max="8708" width="9" style="492"/>
    <col min="8709" max="8709" width="20.125" style="492" customWidth="1"/>
    <col min="8710" max="8710" width="18.875" style="492" customWidth="1"/>
    <col min="8711" max="8711" width="8.875" style="492" customWidth="1"/>
    <col min="8712" max="8712" width="18.875" style="492" customWidth="1"/>
    <col min="8713" max="8713" width="12.625" style="492" customWidth="1"/>
    <col min="8714" max="8714" width="22.875" style="492" customWidth="1"/>
    <col min="8715" max="8964" width="9" style="492"/>
    <col min="8965" max="8965" width="20.125" style="492" customWidth="1"/>
    <col min="8966" max="8966" width="18.875" style="492" customWidth="1"/>
    <col min="8967" max="8967" width="8.875" style="492" customWidth="1"/>
    <col min="8968" max="8968" width="18.875" style="492" customWidth="1"/>
    <col min="8969" max="8969" width="12.625" style="492" customWidth="1"/>
    <col min="8970" max="8970" width="22.875" style="492" customWidth="1"/>
    <col min="8971" max="9220" width="9" style="492"/>
    <col min="9221" max="9221" width="20.125" style="492" customWidth="1"/>
    <col min="9222" max="9222" width="18.875" style="492" customWidth="1"/>
    <col min="9223" max="9223" width="8.875" style="492" customWidth="1"/>
    <col min="9224" max="9224" width="18.875" style="492" customWidth="1"/>
    <col min="9225" max="9225" width="12.625" style="492" customWidth="1"/>
    <col min="9226" max="9226" width="22.875" style="492" customWidth="1"/>
    <col min="9227" max="9476" width="9" style="492"/>
    <col min="9477" max="9477" width="20.125" style="492" customWidth="1"/>
    <col min="9478" max="9478" width="18.875" style="492" customWidth="1"/>
    <col min="9479" max="9479" width="8.875" style="492" customWidth="1"/>
    <col min="9480" max="9480" width="18.875" style="492" customWidth="1"/>
    <col min="9481" max="9481" width="12.625" style="492" customWidth="1"/>
    <col min="9482" max="9482" width="22.875" style="492" customWidth="1"/>
    <col min="9483" max="9732" width="9" style="492"/>
    <col min="9733" max="9733" width="20.125" style="492" customWidth="1"/>
    <col min="9734" max="9734" width="18.875" style="492" customWidth="1"/>
    <col min="9735" max="9735" width="8.875" style="492" customWidth="1"/>
    <col min="9736" max="9736" width="18.875" style="492" customWidth="1"/>
    <col min="9737" max="9737" width="12.625" style="492" customWidth="1"/>
    <col min="9738" max="9738" width="22.875" style="492" customWidth="1"/>
    <col min="9739" max="9988" width="9" style="492"/>
    <col min="9989" max="9989" width="20.125" style="492" customWidth="1"/>
    <col min="9990" max="9990" width="18.875" style="492" customWidth="1"/>
    <col min="9991" max="9991" width="8.875" style="492" customWidth="1"/>
    <col min="9992" max="9992" width="18.875" style="492" customWidth="1"/>
    <col min="9993" max="9993" width="12.625" style="492" customWidth="1"/>
    <col min="9994" max="9994" width="22.875" style="492" customWidth="1"/>
    <col min="9995" max="10244" width="9" style="492"/>
    <col min="10245" max="10245" width="20.125" style="492" customWidth="1"/>
    <col min="10246" max="10246" width="18.875" style="492" customWidth="1"/>
    <col min="10247" max="10247" width="8.875" style="492" customWidth="1"/>
    <col min="10248" max="10248" width="18.875" style="492" customWidth="1"/>
    <col min="10249" max="10249" width="12.625" style="492" customWidth="1"/>
    <col min="10250" max="10250" width="22.875" style="492" customWidth="1"/>
    <col min="10251" max="10500" width="9" style="492"/>
    <col min="10501" max="10501" width="20.125" style="492" customWidth="1"/>
    <col min="10502" max="10502" width="18.875" style="492" customWidth="1"/>
    <col min="10503" max="10503" width="8.875" style="492" customWidth="1"/>
    <col min="10504" max="10504" width="18.875" style="492" customWidth="1"/>
    <col min="10505" max="10505" width="12.625" style="492" customWidth="1"/>
    <col min="10506" max="10506" width="22.875" style="492" customWidth="1"/>
    <col min="10507" max="10756" width="9" style="492"/>
    <col min="10757" max="10757" width="20.125" style="492" customWidth="1"/>
    <col min="10758" max="10758" width="18.875" style="492" customWidth="1"/>
    <col min="10759" max="10759" width="8.875" style="492" customWidth="1"/>
    <col min="10760" max="10760" width="18.875" style="492" customWidth="1"/>
    <col min="10761" max="10761" width="12.625" style="492" customWidth="1"/>
    <col min="10762" max="10762" width="22.875" style="492" customWidth="1"/>
    <col min="10763" max="11012" width="9" style="492"/>
    <col min="11013" max="11013" width="20.125" style="492" customWidth="1"/>
    <col min="11014" max="11014" width="18.875" style="492" customWidth="1"/>
    <col min="11015" max="11015" width="8.875" style="492" customWidth="1"/>
    <col min="11016" max="11016" width="18.875" style="492" customWidth="1"/>
    <col min="11017" max="11017" width="12.625" style="492" customWidth="1"/>
    <col min="11018" max="11018" width="22.875" style="492" customWidth="1"/>
    <col min="11019" max="11268" width="9" style="492"/>
    <col min="11269" max="11269" width="20.125" style="492" customWidth="1"/>
    <col min="11270" max="11270" width="18.875" style="492" customWidth="1"/>
    <col min="11271" max="11271" width="8.875" style="492" customWidth="1"/>
    <col min="11272" max="11272" width="18.875" style="492" customWidth="1"/>
    <col min="11273" max="11273" width="12.625" style="492" customWidth="1"/>
    <col min="11274" max="11274" width="22.875" style="492" customWidth="1"/>
    <col min="11275" max="11524" width="9" style="492"/>
    <col min="11525" max="11525" width="20.125" style="492" customWidth="1"/>
    <col min="11526" max="11526" width="18.875" style="492" customWidth="1"/>
    <col min="11527" max="11527" width="8.875" style="492" customWidth="1"/>
    <col min="11528" max="11528" width="18.875" style="492" customWidth="1"/>
    <col min="11529" max="11529" width="12.625" style="492" customWidth="1"/>
    <col min="11530" max="11530" width="22.875" style="492" customWidth="1"/>
    <col min="11531" max="11780" width="9" style="492"/>
    <col min="11781" max="11781" width="20.125" style="492" customWidth="1"/>
    <col min="11782" max="11782" width="18.875" style="492" customWidth="1"/>
    <col min="11783" max="11783" width="8.875" style="492" customWidth="1"/>
    <col min="11784" max="11784" width="18.875" style="492" customWidth="1"/>
    <col min="11785" max="11785" width="12.625" style="492" customWidth="1"/>
    <col min="11786" max="11786" width="22.875" style="492" customWidth="1"/>
    <col min="11787" max="12036" width="9" style="492"/>
    <col min="12037" max="12037" width="20.125" style="492" customWidth="1"/>
    <col min="12038" max="12038" width="18.875" style="492" customWidth="1"/>
    <col min="12039" max="12039" width="8.875" style="492" customWidth="1"/>
    <col min="12040" max="12040" width="18.875" style="492" customWidth="1"/>
    <col min="12041" max="12041" width="12.625" style="492" customWidth="1"/>
    <col min="12042" max="12042" width="22.875" style="492" customWidth="1"/>
    <col min="12043" max="12292" width="9" style="492"/>
    <col min="12293" max="12293" width="20.125" style="492" customWidth="1"/>
    <col min="12294" max="12294" width="18.875" style="492" customWidth="1"/>
    <col min="12295" max="12295" width="8.875" style="492" customWidth="1"/>
    <col min="12296" max="12296" width="18.875" style="492" customWidth="1"/>
    <col min="12297" max="12297" width="12.625" style="492" customWidth="1"/>
    <col min="12298" max="12298" width="22.875" style="492" customWidth="1"/>
    <col min="12299" max="12548" width="9" style="492"/>
    <col min="12549" max="12549" width="20.125" style="492" customWidth="1"/>
    <col min="12550" max="12550" width="18.875" style="492" customWidth="1"/>
    <col min="12551" max="12551" width="8.875" style="492" customWidth="1"/>
    <col min="12552" max="12552" width="18.875" style="492" customWidth="1"/>
    <col min="12553" max="12553" width="12.625" style="492" customWidth="1"/>
    <col min="12554" max="12554" width="22.875" style="492" customWidth="1"/>
    <col min="12555" max="12804" width="9" style="492"/>
    <col min="12805" max="12805" width="20.125" style="492" customWidth="1"/>
    <col min="12806" max="12806" width="18.875" style="492" customWidth="1"/>
    <col min="12807" max="12807" width="8.875" style="492" customWidth="1"/>
    <col min="12808" max="12808" width="18.875" style="492" customWidth="1"/>
    <col min="12809" max="12809" width="12.625" style="492" customWidth="1"/>
    <col min="12810" max="12810" width="22.875" style="492" customWidth="1"/>
    <col min="12811" max="13060" width="9" style="492"/>
    <col min="13061" max="13061" width="20.125" style="492" customWidth="1"/>
    <col min="13062" max="13062" width="18.875" style="492" customWidth="1"/>
    <col min="13063" max="13063" width="8.875" style="492" customWidth="1"/>
    <col min="13064" max="13064" width="18.875" style="492" customWidth="1"/>
    <col min="13065" max="13065" width="12.625" style="492" customWidth="1"/>
    <col min="13066" max="13066" width="22.875" style="492" customWidth="1"/>
    <col min="13067" max="13316" width="9" style="492"/>
    <col min="13317" max="13317" width="20.125" style="492" customWidth="1"/>
    <col min="13318" max="13318" width="18.875" style="492" customWidth="1"/>
    <col min="13319" max="13319" width="8.875" style="492" customWidth="1"/>
    <col min="13320" max="13320" width="18.875" style="492" customWidth="1"/>
    <col min="13321" max="13321" width="12.625" style="492" customWidth="1"/>
    <col min="13322" max="13322" width="22.875" style="492" customWidth="1"/>
    <col min="13323" max="13572" width="9" style="492"/>
    <col min="13573" max="13573" width="20.125" style="492" customWidth="1"/>
    <col min="13574" max="13574" width="18.875" style="492" customWidth="1"/>
    <col min="13575" max="13575" width="8.875" style="492" customWidth="1"/>
    <col min="13576" max="13576" width="18.875" style="492" customWidth="1"/>
    <col min="13577" max="13577" width="12.625" style="492" customWidth="1"/>
    <col min="13578" max="13578" width="22.875" style="492" customWidth="1"/>
    <col min="13579" max="13828" width="9" style="492"/>
    <col min="13829" max="13829" width="20.125" style="492" customWidth="1"/>
    <col min="13830" max="13830" width="18.875" style="492" customWidth="1"/>
    <col min="13831" max="13831" width="8.875" style="492" customWidth="1"/>
    <col min="13832" max="13832" width="18.875" style="492" customWidth="1"/>
    <col min="13833" max="13833" width="12.625" style="492" customWidth="1"/>
    <col min="13834" max="13834" width="22.875" style="492" customWidth="1"/>
    <col min="13835" max="14084" width="9" style="492"/>
    <col min="14085" max="14085" width="20.125" style="492" customWidth="1"/>
    <col min="14086" max="14086" width="18.875" style="492" customWidth="1"/>
    <col min="14087" max="14087" width="8.875" style="492" customWidth="1"/>
    <col min="14088" max="14088" width="18.875" style="492" customWidth="1"/>
    <col min="14089" max="14089" width="12.625" style="492" customWidth="1"/>
    <col min="14090" max="14090" width="22.875" style="492" customWidth="1"/>
    <col min="14091" max="14340" width="9" style="492"/>
    <col min="14341" max="14341" width="20.125" style="492" customWidth="1"/>
    <col min="14342" max="14342" width="18.875" style="492" customWidth="1"/>
    <col min="14343" max="14343" width="8.875" style="492" customWidth="1"/>
    <col min="14344" max="14344" width="18.875" style="492" customWidth="1"/>
    <col min="14345" max="14345" width="12.625" style="492" customWidth="1"/>
    <col min="14346" max="14346" width="22.875" style="492" customWidth="1"/>
    <col min="14347" max="14596" width="9" style="492"/>
    <col min="14597" max="14597" width="20.125" style="492" customWidth="1"/>
    <col min="14598" max="14598" width="18.875" style="492" customWidth="1"/>
    <col min="14599" max="14599" width="8.875" style="492" customWidth="1"/>
    <col min="14600" max="14600" width="18.875" style="492" customWidth="1"/>
    <col min="14601" max="14601" width="12.625" style="492" customWidth="1"/>
    <col min="14602" max="14602" width="22.875" style="492" customWidth="1"/>
    <col min="14603" max="14852" width="9" style="492"/>
    <col min="14853" max="14853" width="20.125" style="492" customWidth="1"/>
    <col min="14854" max="14854" width="18.875" style="492" customWidth="1"/>
    <col min="14855" max="14855" width="8.875" style="492" customWidth="1"/>
    <col min="14856" max="14856" width="18.875" style="492" customWidth="1"/>
    <col min="14857" max="14857" width="12.625" style="492" customWidth="1"/>
    <col min="14858" max="14858" width="22.875" style="492" customWidth="1"/>
    <col min="14859" max="15108" width="9" style="492"/>
    <col min="15109" max="15109" width="20.125" style="492" customWidth="1"/>
    <col min="15110" max="15110" width="18.875" style="492" customWidth="1"/>
    <col min="15111" max="15111" width="8.875" style="492" customWidth="1"/>
    <col min="15112" max="15112" width="18.875" style="492" customWidth="1"/>
    <col min="15113" max="15113" width="12.625" style="492" customWidth="1"/>
    <col min="15114" max="15114" width="22.875" style="492" customWidth="1"/>
    <col min="15115" max="15364" width="9" style="492"/>
    <col min="15365" max="15365" width="20.125" style="492" customWidth="1"/>
    <col min="15366" max="15366" width="18.875" style="492" customWidth="1"/>
    <col min="15367" max="15367" width="8.875" style="492" customWidth="1"/>
    <col min="15368" max="15368" width="18.875" style="492" customWidth="1"/>
    <col min="15369" max="15369" width="12.625" style="492" customWidth="1"/>
    <col min="15370" max="15370" width="22.875" style="492" customWidth="1"/>
    <col min="15371" max="15620" width="9" style="492"/>
    <col min="15621" max="15621" width="20.125" style="492" customWidth="1"/>
    <col min="15622" max="15622" width="18.875" style="492" customWidth="1"/>
    <col min="15623" max="15623" width="8.875" style="492" customWidth="1"/>
    <col min="15624" max="15624" width="18.875" style="492" customWidth="1"/>
    <col min="15625" max="15625" width="12.625" style="492" customWidth="1"/>
    <col min="15626" max="15626" width="22.875" style="492" customWidth="1"/>
    <col min="15627" max="15876" width="9" style="492"/>
    <col min="15877" max="15877" width="20.125" style="492" customWidth="1"/>
    <col min="15878" max="15878" width="18.875" style="492" customWidth="1"/>
    <col min="15879" max="15879" width="8.875" style="492" customWidth="1"/>
    <col min="15880" max="15880" width="18.875" style="492" customWidth="1"/>
    <col min="15881" max="15881" width="12.625" style="492" customWidth="1"/>
    <col min="15882" max="15882" width="22.875" style="492" customWidth="1"/>
    <col min="15883" max="16132" width="9" style="492"/>
    <col min="16133" max="16133" width="20.125" style="492" customWidth="1"/>
    <col min="16134" max="16134" width="18.875" style="492" customWidth="1"/>
    <col min="16135" max="16135" width="8.875" style="492" customWidth="1"/>
    <col min="16136" max="16136" width="18.875" style="492" customWidth="1"/>
    <col min="16137" max="16137" width="12.625" style="492" customWidth="1"/>
    <col min="16138" max="16138" width="22.875" style="492" customWidth="1"/>
    <col min="16139" max="16384" width="9" style="492"/>
  </cols>
  <sheetData>
    <row r="1" spans="1:25" ht="18.75" customHeight="1">
      <c r="I1" s="1956"/>
      <c r="J1" s="1956"/>
    </row>
    <row r="2" spans="1:25" ht="18.75" customHeight="1">
      <c r="B2" s="492" t="s">
        <v>789</v>
      </c>
      <c r="I2" s="1956" t="s">
        <v>759</v>
      </c>
      <c r="J2" s="1956"/>
    </row>
    <row r="3" spans="1:25" s="494" customFormat="1">
      <c r="A3" s="493"/>
      <c r="R3" s="1957"/>
      <c r="S3" s="1957"/>
      <c r="T3" s="1957"/>
      <c r="U3" s="1957"/>
      <c r="V3" s="1957"/>
      <c r="W3" s="1957"/>
      <c r="X3" s="1957"/>
      <c r="Y3" s="1957"/>
    </row>
    <row r="4" spans="1:25" ht="32.25" customHeight="1">
      <c r="B4" s="1958" t="s">
        <v>760</v>
      </c>
      <c r="C4" s="1958"/>
      <c r="D4" s="1958"/>
      <c r="E4" s="1958"/>
      <c r="F4" s="1958"/>
      <c r="G4" s="1958"/>
      <c r="H4" s="1958"/>
      <c r="I4" s="1958"/>
      <c r="J4" s="1958"/>
    </row>
    <row r="5" spans="1:25" ht="15" customHeight="1" thickBot="1"/>
    <row r="6" spans="1:25" ht="36.75" customHeight="1">
      <c r="A6" s="495"/>
      <c r="B6" s="496" t="s">
        <v>102</v>
      </c>
      <c r="C6" s="1959"/>
      <c r="D6" s="1960"/>
      <c r="E6" s="1960"/>
      <c r="F6" s="1960"/>
      <c r="G6" s="1960"/>
      <c r="H6" s="1960"/>
      <c r="I6" s="1960"/>
      <c r="J6" s="1961"/>
    </row>
    <row r="7" spans="1:25" ht="36.75" customHeight="1" thickBot="1">
      <c r="A7" s="495"/>
      <c r="B7" s="497" t="s">
        <v>100</v>
      </c>
      <c r="C7" s="1953" t="s">
        <v>761</v>
      </c>
      <c r="D7" s="1954"/>
      <c r="E7" s="1954"/>
      <c r="F7" s="1954"/>
      <c r="G7" s="1954"/>
      <c r="H7" s="1954"/>
      <c r="I7" s="1954"/>
      <c r="J7" s="1955"/>
    </row>
    <row r="8" spans="1:25" ht="16.5" customHeight="1">
      <c r="A8" s="495"/>
      <c r="B8" s="495"/>
      <c r="C8" s="495"/>
      <c r="D8" s="495"/>
      <c r="E8" s="495"/>
      <c r="F8" s="495"/>
      <c r="G8" s="495"/>
      <c r="H8" s="495"/>
      <c r="I8" s="495"/>
      <c r="J8" s="495"/>
    </row>
    <row r="9" spans="1:25" ht="16.5" customHeight="1" thickBot="1">
      <c r="A9" s="495"/>
      <c r="B9" s="495" t="s">
        <v>762</v>
      </c>
      <c r="C9" s="495"/>
      <c r="D9" s="495"/>
      <c r="E9" s="495"/>
      <c r="F9" s="495"/>
      <c r="G9" s="495"/>
      <c r="H9" s="495"/>
      <c r="I9" s="495"/>
      <c r="J9" s="495"/>
    </row>
    <row r="10" spans="1:25" ht="80.25" customHeight="1">
      <c r="A10" s="495"/>
      <c r="B10" s="1930" t="s">
        <v>763</v>
      </c>
      <c r="C10" s="1931"/>
      <c r="D10" s="1931"/>
      <c r="E10" s="1931"/>
      <c r="F10" s="1931"/>
      <c r="G10" s="1931"/>
      <c r="H10" s="1931"/>
      <c r="I10" s="1931"/>
      <c r="J10" s="1932"/>
    </row>
    <row r="11" spans="1:25" ht="21" customHeight="1">
      <c r="A11" s="495"/>
      <c r="B11" s="1933" t="s">
        <v>764</v>
      </c>
      <c r="C11" s="1936" t="s">
        <v>765</v>
      </c>
      <c r="D11" s="1937"/>
      <c r="E11" s="1938"/>
      <c r="F11" s="1945" t="s">
        <v>766</v>
      </c>
      <c r="G11" s="1947" t="s">
        <v>715</v>
      </c>
      <c r="H11" s="1948"/>
      <c r="I11" s="1948"/>
      <c r="J11" s="1949"/>
    </row>
    <row r="12" spans="1:25" ht="36.75" customHeight="1">
      <c r="A12" s="495"/>
      <c r="B12" s="1934"/>
      <c r="C12" s="1939"/>
      <c r="D12" s="1940"/>
      <c r="E12" s="1941"/>
      <c r="F12" s="1946"/>
      <c r="G12" s="1939"/>
      <c r="H12" s="1940"/>
      <c r="I12" s="1940"/>
      <c r="J12" s="1950"/>
    </row>
    <row r="13" spans="1:25" ht="36.75" customHeight="1">
      <c r="A13" s="495"/>
      <c r="B13" s="1934"/>
      <c r="C13" s="1939"/>
      <c r="D13" s="1940"/>
      <c r="E13" s="1941"/>
      <c r="F13" s="1946"/>
      <c r="G13" s="1917" t="s">
        <v>767</v>
      </c>
      <c r="H13" s="1917"/>
      <c r="I13" s="1917" t="s">
        <v>768</v>
      </c>
      <c r="J13" s="1918"/>
    </row>
    <row r="14" spans="1:25" ht="36.75" customHeight="1">
      <c r="A14" s="495"/>
      <c r="B14" s="1934"/>
      <c r="C14" s="1939"/>
      <c r="D14" s="1940"/>
      <c r="E14" s="1941"/>
      <c r="F14" s="1946"/>
      <c r="G14" s="1951" t="s">
        <v>769</v>
      </c>
      <c r="H14" s="1951"/>
      <c r="I14" s="1917" t="s">
        <v>770</v>
      </c>
      <c r="J14" s="1918"/>
    </row>
    <row r="15" spans="1:25" ht="21" customHeight="1">
      <c r="A15" s="495"/>
      <c r="B15" s="1934"/>
      <c r="C15" s="1939"/>
      <c r="D15" s="1940"/>
      <c r="E15" s="1941"/>
      <c r="F15" s="1945" t="s">
        <v>771</v>
      </c>
      <c r="G15" s="1947" t="s">
        <v>715</v>
      </c>
      <c r="H15" s="1948"/>
      <c r="I15" s="1948"/>
      <c r="J15" s="1949"/>
    </row>
    <row r="16" spans="1:25" ht="36.75" customHeight="1">
      <c r="A16" s="495"/>
      <c r="B16" s="1934"/>
      <c r="C16" s="1939"/>
      <c r="D16" s="1940"/>
      <c r="E16" s="1941"/>
      <c r="F16" s="1946"/>
      <c r="G16" s="1939"/>
      <c r="H16" s="1940"/>
      <c r="I16" s="1940"/>
      <c r="J16" s="1950"/>
    </row>
    <row r="17" spans="1:10" ht="36.75" customHeight="1">
      <c r="A17" s="495"/>
      <c r="B17" s="1934"/>
      <c r="C17" s="1939"/>
      <c r="D17" s="1940"/>
      <c r="E17" s="1941"/>
      <c r="F17" s="1946"/>
      <c r="G17" s="1917" t="s">
        <v>767</v>
      </c>
      <c r="H17" s="1917"/>
      <c r="I17" s="1917" t="s">
        <v>768</v>
      </c>
      <c r="J17" s="1918"/>
    </row>
    <row r="18" spans="1:10" ht="36.75" customHeight="1">
      <c r="A18" s="495"/>
      <c r="B18" s="1935"/>
      <c r="C18" s="1942"/>
      <c r="D18" s="1943"/>
      <c r="E18" s="1944"/>
      <c r="F18" s="1952"/>
      <c r="G18" s="1951" t="s">
        <v>769</v>
      </c>
      <c r="H18" s="1951"/>
      <c r="I18" s="1917" t="s">
        <v>770</v>
      </c>
      <c r="J18" s="1918"/>
    </row>
    <row r="19" spans="1:10" ht="29.25" customHeight="1">
      <c r="A19" s="495"/>
      <c r="B19" s="1919" t="s">
        <v>772</v>
      </c>
      <c r="C19" s="1921" t="s">
        <v>773</v>
      </c>
      <c r="D19" s="1922"/>
      <c r="E19" s="1923"/>
      <c r="F19" s="1927" t="s">
        <v>774</v>
      </c>
      <c r="G19" s="1922"/>
      <c r="H19" s="1922"/>
      <c r="I19" s="1921" t="s">
        <v>775</v>
      </c>
      <c r="J19" s="1928"/>
    </row>
    <row r="20" spans="1:10" ht="30.75" customHeight="1" thickBot="1">
      <c r="A20" s="495"/>
      <c r="B20" s="1920"/>
      <c r="C20" s="1924"/>
      <c r="D20" s="1925"/>
      <c r="E20" s="1926"/>
      <c r="F20" s="1925"/>
      <c r="G20" s="1925"/>
      <c r="H20" s="1925"/>
      <c r="I20" s="1924"/>
      <c r="J20" s="1929"/>
    </row>
    <row r="21" spans="1:10" ht="30.75" customHeight="1" thickBot="1">
      <c r="A21" s="495"/>
      <c r="B21" s="498" t="s">
        <v>776</v>
      </c>
      <c r="C21" s="495"/>
      <c r="D21" s="495"/>
      <c r="E21" s="499" t="str" cm="1">
        <f t="array" ref="E21">IF(AND(2&gt;=I23:I25,8&lt;=I23:I25),"規定されている定員を超過しています。","")</f>
        <v/>
      </c>
      <c r="F21" s="499"/>
      <c r="G21" s="499"/>
      <c r="H21" s="499"/>
      <c r="I21" s="495"/>
      <c r="J21" s="495"/>
    </row>
    <row r="22" spans="1:10" ht="46.5" customHeight="1" thickBot="1">
      <c r="A22" s="495"/>
      <c r="B22" s="1903"/>
      <c r="C22" s="1904"/>
      <c r="D22" s="1905" t="s">
        <v>777</v>
      </c>
      <c r="E22" s="1906"/>
      <c r="F22" s="1906"/>
      <c r="G22" s="1906"/>
      <c r="H22" s="1907"/>
      <c r="I22" s="500" t="s">
        <v>778</v>
      </c>
      <c r="J22" s="501" t="s">
        <v>779</v>
      </c>
    </row>
    <row r="23" spans="1:10" ht="29.25" customHeight="1">
      <c r="A23" s="495"/>
      <c r="B23" s="1893" t="s">
        <v>780</v>
      </c>
      <c r="C23" s="502" t="s">
        <v>781</v>
      </c>
      <c r="D23" s="1908"/>
      <c r="E23" s="1909"/>
      <c r="F23" s="1909"/>
      <c r="G23" s="1909"/>
      <c r="H23" s="1910"/>
      <c r="I23" s="503"/>
      <c r="J23" s="504"/>
    </row>
    <row r="24" spans="1:10" ht="29.25" customHeight="1">
      <c r="A24" s="495"/>
      <c r="B24" s="1894"/>
      <c r="C24" s="505" t="s">
        <v>782</v>
      </c>
      <c r="D24" s="1911"/>
      <c r="E24" s="1912"/>
      <c r="F24" s="1912"/>
      <c r="G24" s="1912"/>
      <c r="H24" s="1913"/>
      <c r="I24" s="506"/>
      <c r="J24" s="507"/>
    </row>
    <row r="25" spans="1:10" ht="29.25" customHeight="1" thickBot="1">
      <c r="A25" s="495"/>
      <c r="B25" s="1894"/>
      <c r="C25" s="508" t="s">
        <v>783</v>
      </c>
      <c r="D25" s="1914"/>
      <c r="E25" s="1915"/>
      <c r="F25" s="1915"/>
      <c r="G25" s="1915"/>
      <c r="H25" s="1916"/>
      <c r="I25" s="509"/>
      <c r="J25" s="510"/>
    </row>
    <row r="26" spans="1:10" ht="29.25" customHeight="1" thickBot="1">
      <c r="A26" s="495"/>
      <c r="B26" s="1895"/>
      <c r="C26" s="1902" t="s">
        <v>784</v>
      </c>
      <c r="D26" s="1902"/>
      <c r="E26" s="1902"/>
      <c r="F26" s="1902"/>
      <c r="G26" s="1902"/>
      <c r="H26" s="1902"/>
      <c r="I26" s="511">
        <f>SUM(I23:I25)</f>
        <v>0</v>
      </c>
      <c r="J26" s="512">
        <f>SUM(J23:J25)</f>
        <v>0</v>
      </c>
    </row>
    <row r="27" spans="1:10" ht="29.25" customHeight="1" thickBot="1">
      <c r="A27" s="495"/>
      <c r="B27" s="513"/>
      <c r="C27" s="513"/>
      <c r="D27" s="514"/>
      <c r="E27" s="514"/>
      <c r="F27" s="514"/>
      <c r="G27" s="514"/>
      <c r="H27" s="514"/>
      <c r="I27" s="515" t="str">
        <f>(IF(OR(I26&lt;=1,I26&gt;=8),"↑住居の定員が規定の定員数を満たしていません。",""))</f>
        <v>↑住居の定員が規定の定員数を満たしていません。</v>
      </c>
      <c r="J27" s="516"/>
    </row>
    <row r="28" spans="1:10" ht="29.25" customHeight="1">
      <c r="A28" s="495"/>
      <c r="B28" s="1893" t="s">
        <v>785</v>
      </c>
      <c r="C28" s="517" t="s">
        <v>781</v>
      </c>
      <c r="D28" s="1908"/>
      <c r="E28" s="1909"/>
      <c r="F28" s="1909"/>
      <c r="G28" s="1909"/>
      <c r="H28" s="1910"/>
      <c r="I28" s="503"/>
      <c r="J28" s="504">
        <v>1</v>
      </c>
    </row>
    <row r="29" spans="1:10" ht="29.25" customHeight="1">
      <c r="A29" s="495"/>
      <c r="B29" s="1894"/>
      <c r="C29" s="518" t="s">
        <v>782</v>
      </c>
      <c r="D29" s="1911"/>
      <c r="E29" s="1912"/>
      <c r="F29" s="1912"/>
      <c r="G29" s="1912"/>
      <c r="H29" s="1913"/>
      <c r="I29" s="506"/>
      <c r="J29" s="507"/>
    </row>
    <row r="30" spans="1:10" ht="29.25" customHeight="1" thickBot="1">
      <c r="A30" s="495"/>
      <c r="B30" s="1894"/>
      <c r="C30" s="519" t="s">
        <v>783</v>
      </c>
      <c r="D30" s="1914"/>
      <c r="E30" s="1915"/>
      <c r="F30" s="1915"/>
      <c r="G30" s="1915"/>
      <c r="H30" s="1916"/>
      <c r="I30" s="509"/>
      <c r="J30" s="510"/>
    </row>
    <row r="31" spans="1:10" ht="29.25" customHeight="1" thickBot="1">
      <c r="A31" s="495"/>
      <c r="B31" s="1895"/>
      <c r="C31" s="1902" t="s">
        <v>784</v>
      </c>
      <c r="D31" s="1902"/>
      <c r="E31" s="1902"/>
      <c r="F31" s="1902"/>
      <c r="G31" s="1902"/>
      <c r="H31" s="1902"/>
      <c r="I31" s="511">
        <f>SUM(I28:I30)</f>
        <v>0</v>
      </c>
      <c r="J31" s="512">
        <f>SUM(J28:J30)</f>
        <v>1</v>
      </c>
    </row>
    <row r="32" spans="1:10" ht="29.25" customHeight="1" thickBot="1">
      <c r="A32" s="495"/>
      <c r="B32" s="513"/>
      <c r="C32" s="513"/>
      <c r="D32" s="514"/>
      <c r="E32" s="514"/>
      <c r="F32" s="514"/>
      <c r="G32" s="514"/>
      <c r="H32" s="514"/>
      <c r="I32" s="515" t="str">
        <f>(IF(OR(I31&lt;=1,I31&gt;=8),"↑住居の定員が規定の定員数を満たしていません。",""))</f>
        <v>↑住居の定員が規定の定員数を満たしていません。</v>
      </c>
      <c r="J32" s="516"/>
    </row>
    <row r="33" spans="1:10" ht="29.25" customHeight="1">
      <c r="A33" s="495"/>
      <c r="B33" s="1893" t="s">
        <v>786</v>
      </c>
      <c r="C33" s="517" t="s">
        <v>781</v>
      </c>
      <c r="D33" s="1896"/>
      <c r="E33" s="1897"/>
      <c r="F33" s="1897"/>
      <c r="G33" s="1897"/>
      <c r="H33" s="1897"/>
      <c r="I33" s="503"/>
      <c r="J33" s="504">
        <v>1</v>
      </c>
    </row>
    <row r="34" spans="1:10" ht="29.25" customHeight="1">
      <c r="A34" s="495"/>
      <c r="B34" s="1894"/>
      <c r="C34" s="518" t="s">
        <v>782</v>
      </c>
      <c r="D34" s="1898"/>
      <c r="E34" s="1899"/>
      <c r="F34" s="1899"/>
      <c r="G34" s="1899"/>
      <c r="H34" s="1899"/>
      <c r="I34" s="506"/>
      <c r="J34" s="507"/>
    </row>
    <row r="35" spans="1:10" ht="29.25" customHeight="1" thickBot="1">
      <c r="A35" s="495"/>
      <c r="B35" s="1894"/>
      <c r="C35" s="519" t="s">
        <v>783</v>
      </c>
      <c r="D35" s="1900"/>
      <c r="E35" s="1901"/>
      <c r="F35" s="1901"/>
      <c r="G35" s="1901"/>
      <c r="H35" s="1901"/>
      <c r="I35" s="509"/>
      <c r="J35" s="510"/>
    </row>
    <row r="36" spans="1:10" ht="29.25" customHeight="1" thickBot="1">
      <c r="A36" s="495"/>
      <c r="B36" s="1895"/>
      <c r="C36" s="1902" t="s">
        <v>784</v>
      </c>
      <c r="D36" s="1902"/>
      <c r="E36" s="1902"/>
      <c r="F36" s="1902"/>
      <c r="G36" s="1902"/>
      <c r="H36" s="1902"/>
      <c r="I36" s="511">
        <f>SUM(I33:I35)</f>
        <v>0</v>
      </c>
      <c r="J36" s="512">
        <f>SUM(J33:J35)</f>
        <v>1</v>
      </c>
    </row>
    <row r="37" spans="1:10" ht="29.25" customHeight="1" thickBot="1">
      <c r="A37" s="495"/>
      <c r="B37" s="513"/>
      <c r="C37" s="513"/>
      <c r="D37" s="514"/>
      <c r="E37" s="514"/>
      <c r="F37" s="514"/>
      <c r="G37" s="514"/>
      <c r="H37" s="514"/>
      <c r="I37" s="515" t="str">
        <f>(IF(OR(I36&lt;=1,I36&gt;=8),"↑住居の定員が規定の定員数を満たしていません。",""))</f>
        <v>↑住居の定員が規定の定員数を満たしていません。</v>
      </c>
      <c r="J37" s="516"/>
    </row>
    <row r="38" spans="1:10" ht="29.25" customHeight="1">
      <c r="A38" s="495"/>
      <c r="B38" s="1893" t="s">
        <v>787</v>
      </c>
      <c r="C38" s="517" t="s">
        <v>781</v>
      </c>
      <c r="D38" s="1896"/>
      <c r="E38" s="1897"/>
      <c r="F38" s="1897"/>
      <c r="G38" s="1897"/>
      <c r="H38" s="1897"/>
      <c r="I38" s="503"/>
      <c r="J38" s="504">
        <v>1</v>
      </c>
    </row>
    <row r="39" spans="1:10" ht="29.25" customHeight="1">
      <c r="A39" s="495"/>
      <c r="B39" s="1894"/>
      <c r="C39" s="518" t="s">
        <v>782</v>
      </c>
      <c r="D39" s="1898"/>
      <c r="E39" s="1899"/>
      <c r="F39" s="1899"/>
      <c r="G39" s="1899"/>
      <c r="H39" s="1899"/>
      <c r="I39" s="506"/>
      <c r="J39" s="507"/>
    </row>
    <row r="40" spans="1:10" ht="29.25" customHeight="1" thickBot="1">
      <c r="A40" s="495"/>
      <c r="B40" s="1894"/>
      <c r="C40" s="519" t="s">
        <v>783</v>
      </c>
      <c r="D40" s="1900"/>
      <c r="E40" s="1901"/>
      <c r="F40" s="1901"/>
      <c r="G40" s="1901"/>
      <c r="H40" s="1901"/>
      <c r="I40" s="509"/>
      <c r="J40" s="510"/>
    </row>
    <row r="41" spans="1:10" ht="29.25" customHeight="1" thickBot="1">
      <c r="A41" s="495"/>
      <c r="B41" s="1895"/>
      <c r="C41" s="1902" t="s">
        <v>784</v>
      </c>
      <c r="D41" s="1902"/>
      <c r="E41" s="1902"/>
      <c r="F41" s="1902"/>
      <c r="G41" s="1902"/>
      <c r="H41" s="1902"/>
      <c r="I41" s="511">
        <f>SUM(I38:I40)</f>
        <v>0</v>
      </c>
      <c r="J41" s="512">
        <f>SUM(J38:J40)</f>
        <v>1</v>
      </c>
    </row>
    <row r="42" spans="1:10" ht="29.25" customHeight="1">
      <c r="B42" s="495"/>
      <c r="C42" s="495"/>
      <c r="D42" s="495"/>
      <c r="E42" s="495"/>
      <c r="F42" s="495"/>
      <c r="G42" s="495"/>
      <c r="H42" s="495"/>
      <c r="I42" s="515" t="str">
        <f>(IF(OR(I41&lt;=1,I41&gt;=8),"↑住居の定員が規定の定員数を満たしていません。",""))</f>
        <v>↑住居の定員が規定の定員数を満たしていません。</v>
      </c>
      <c r="J42" s="495"/>
    </row>
    <row r="43" spans="1:10" ht="14.25">
      <c r="B43" s="495" t="s">
        <v>788</v>
      </c>
      <c r="C43" s="495"/>
      <c r="D43" s="495"/>
      <c r="E43" s="495"/>
      <c r="F43" s="495"/>
      <c r="G43" s="495"/>
      <c r="H43" s="495"/>
      <c r="I43" s="495"/>
      <c r="J43" s="495"/>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2"/>
  <conditionalFormatting sqref="I23">
    <cfRule type="cellIs" dxfId="188" priority="4" operator="notBetween">
      <formula>2</formula>
      <formula>7</formula>
    </cfRule>
  </conditionalFormatting>
  <conditionalFormatting sqref="I28">
    <cfRule type="cellIs" dxfId="187" priority="3" operator="notBetween">
      <formula>2</formula>
      <formula>7</formula>
    </cfRule>
  </conditionalFormatting>
  <conditionalFormatting sqref="I33">
    <cfRule type="cellIs" dxfId="186" priority="2" operator="notBetween">
      <formula>2</formula>
      <formula>7</formula>
    </cfRule>
  </conditionalFormatting>
  <conditionalFormatting sqref="I38">
    <cfRule type="cellIs" dxfId="185" priority="1" operator="notBetween">
      <formula>2</formula>
      <formula>7</formula>
    </cfRule>
  </conditionalFormatting>
  <pageMargins left="0.75" right="0.75" top="1" bottom="1" header="0.51200000000000001" footer="0.51200000000000001"/>
  <pageSetup paperSize="9" scale="6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38"/>
  <sheetViews>
    <sheetView showGridLines="0" view="pageBreakPreview" zoomScale="85" zoomScaleNormal="100" zoomScaleSheetLayoutView="85" workbookViewId="0">
      <selection activeCell="M84" sqref="M84:O85"/>
    </sheetView>
  </sheetViews>
  <sheetFormatPr defaultColWidth="9" defaultRowHeight="21" customHeight="1"/>
  <cols>
    <col min="1" max="29" width="2.625" style="343" customWidth="1"/>
    <col min="30" max="30" width="2.625" style="365" customWidth="1"/>
    <col min="31" max="32" width="2.625" style="343" customWidth="1"/>
    <col min="33" max="33" width="2.625" style="365" customWidth="1"/>
    <col min="34" max="35" width="2.625" style="343" customWidth="1"/>
    <col min="36" max="36" width="2.625" style="365" customWidth="1"/>
    <col min="37" max="40" width="2.625" style="343" customWidth="1"/>
    <col min="41" max="16384" width="9" style="343"/>
  </cols>
  <sheetData>
    <row r="1" spans="1:40" s="22" customFormat="1" ht="24.95" customHeight="1">
      <c r="A1" s="311"/>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66" t="s">
        <v>569</v>
      </c>
      <c r="AK1" s="312"/>
      <c r="AL1" s="312"/>
      <c r="AM1" s="312"/>
      <c r="AN1" s="312"/>
    </row>
    <row r="2" spans="1:40" s="22" customFormat="1" ht="15.95" customHeight="1">
      <c r="A2" s="921" t="s">
        <v>13</v>
      </c>
      <c r="B2" s="921"/>
      <c r="C2" s="921"/>
      <c r="D2" s="921"/>
      <c r="E2" s="921"/>
      <c r="F2" s="921"/>
      <c r="G2" s="921"/>
      <c r="H2" s="921"/>
      <c r="I2" s="921"/>
      <c r="J2" s="921"/>
      <c r="K2" s="921"/>
      <c r="L2" s="921"/>
      <c r="M2" s="921"/>
      <c r="N2" s="921"/>
      <c r="O2" s="921"/>
      <c r="P2" s="921"/>
      <c r="Q2" s="921"/>
      <c r="R2" s="921"/>
      <c r="S2" s="921"/>
      <c r="T2" s="921"/>
      <c r="U2" s="921"/>
      <c r="V2" s="921"/>
      <c r="W2" s="921"/>
      <c r="X2" s="921"/>
      <c r="Y2" s="921"/>
      <c r="Z2" s="921"/>
      <c r="AA2" s="921"/>
      <c r="AB2" s="921"/>
      <c r="AC2" s="921"/>
      <c r="AD2" s="921"/>
      <c r="AE2" s="921"/>
      <c r="AF2" s="921"/>
      <c r="AG2" s="921"/>
      <c r="AH2" s="921"/>
      <c r="AI2" s="921"/>
      <c r="AJ2" s="921"/>
      <c r="AK2" s="314"/>
      <c r="AL2" s="314"/>
      <c r="AM2" s="314"/>
      <c r="AN2" s="314"/>
    </row>
    <row r="3" spans="1:40" s="22" customFormat="1" ht="9" customHeight="1"/>
    <row r="4" spans="1:40" s="311" customFormat="1" ht="15" customHeight="1">
      <c r="A4" s="922" t="s">
        <v>530</v>
      </c>
      <c r="B4" s="922"/>
      <c r="C4" s="922"/>
      <c r="D4" s="922"/>
      <c r="E4" s="922"/>
      <c r="F4" s="922"/>
      <c r="G4" s="922"/>
      <c r="H4" s="922"/>
      <c r="I4" s="922"/>
      <c r="J4" s="922"/>
      <c r="K4" s="315"/>
      <c r="L4" s="315"/>
      <c r="M4" s="315"/>
      <c r="N4" s="315"/>
      <c r="O4" s="315"/>
      <c r="P4" s="315"/>
      <c r="Q4" s="315"/>
      <c r="R4" s="315"/>
      <c r="S4" s="315"/>
      <c r="T4" s="315"/>
      <c r="U4" s="315"/>
      <c r="V4" s="315"/>
      <c r="W4" s="315"/>
      <c r="Y4" s="923" t="s">
        <v>330</v>
      </c>
      <c r="Z4" s="923"/>
      <c r="AA4" s="1020">
        <v>5</v>
      </c>
      <c r="AB4" s="1020"/>
      <c r="AC4" s="316" t="s">
        <v>97</v>
      </c>
      <c r="AD4" s="925" t="s">
        <v>570</v>
      </c>
      <c r="AE4" s="925"/>
      <c r="AF4" s="316" t="s">
        <v>98</v>
      </c>
      <c r="AG4" s="925" t="s">
        <v>571</v>
      </c>
      <c r="AH4" s="925"/>
      <c r="AI4" s="316" t="s">
        <v>58</v>
      </c>
      <c r="AJ4" s="317"/>
    </row>
    <row r="5" spans="1:40" s="22" customFormat="1" ht="12.75" customHeight="1">
      <c r="A5" s="922"/>
      <c r="B5" s="922"/>
      <c r="C5" s="922"/>
      <c r="D5" s="922"/>
      <c r="E5" s="922"/>
      <c r="F5" s="922"/>
      <c r="G5" s="922"/>
      <c r="H5" s="922"/>
      <c r="I5" s="922"/>
      <c r="J5" s="922"/>
      <c r="Y5" s="318"/>
      <c r="Z5" s="318"/>
      <c r="AA5" s="318"/>
      <c r="AB5" s="318"/>
    </row>
    <row r="6" spans="1:40" s="311" customFormat="1" ht="14.25" customHeight="1">
      <c r="A6" s="922"/>
      <c r="B6" s="922"/>
      <c r="C6" s="922"/>
      <c r="D6" s="922"/>
      <c r="E6" s="922"/>
      <c r="F6" s="922"/>
      <c r="G6" s="922"/>
      <c r="H6" s="922"/>
      <c r="I6" s="922"/>
      <c r="J6" s="922"/>
      <c r="K6" s="319"/>
      <c r="L6" s="319"/>
      <c r="AD6" s="317"/>
      <c r="AG6" s="317"/>
      <c r="AJ6" s="317"/>
    </row>
    <row r="7" spans="1:40" s="320" customFormat="1" ht="12" customHeight="1">
      <c r="A7" s="922"/>
      <c r="B7" s="922"/>
      <c r="C7" s="922"/>
      <c r="D7" s="922"/>
      <c r="E7" s="922"/>
      <c r="F7" s="922"/>
      <c r="G7" s="922"/>
      <c r="H7" s="922"/>
      <c r="I7" s="922"/>
      <c r="J7" s="922"/>
      <c r="K7" s="319"/>
      <c r="L7" s="319"/>
      <c r="M7" s="926" t="s">
        <v>531</v>
      </c>
      <c r="N7" s="926"/>
      <c r="O7" s="926"/>
      <c r="P7" s="927" t="s">
        <v>532</v>
      </c>
      <c r="Q7" s="927"/>
      <c r="R7" s="927"/>
      <c r="S7" s="927"/>
      <c r="T7" s="927"/>
      <c r="U7" s="917" t="s">
        <v>533</v>
      </c>
      <c r="V7" s="1019" t="s">
        <v>572</v>
      </c>
      <c r="W7" s="1019"/>
      <c r="X7" s="1019"/>
      <c r="Y7" s="1019"/>
      <c r="Z7" s="1019"/>
      <c r="AA7" s="1019"/>
      <c r="AB7" s="1019"/>
      <c r="AC7" s="1019"/>
      <c r="AD7" s="1019"/>
      <c r="AE7" s="1019"/>
      <c r="AF7" s="1019"/>
      <c r="AG7" s="1019"/>
      <c r="AH7" s="1019"/>
      <c r="AI7" s="1019"/>
      <c r="AJ7" s="1019"/>
    </row>
    <row r="8" spans="1:40" s="320" customFormat="1" ht="12" customHeight="1">
      <c r="A8" s="922"/>
      <c r="B8" s="922"/>
      <c r="C8" s="922"/>
      <c r="D8" s="922"/>
      <c r="E8" s="922"/>
      <c r="F8" s="922"/>
      <c r="G8" s="922"/>
      <c r="H8" s="922"/>
      <c r="I8" s="922"/>
      <c r="J8" s="922"/>
      <c r="K8" s="319"/>
      <c r="L8" s="319"/>
      <c r="M8" s="926"/>
      <c r="N8" s="926"/>
      <c r="O8" s="926"/>
      <c r="P8" s="927"/>
      <c r="Q8" s="927"/>
      <c r="R8" s="927"/>
      <c r="S8" s="927"/>
      <c r="T8" s="927"/>
      <c r="U8" s="917"/>
      <c r="V8" s="1019"/>
      <c r="W8" s="1019"/>
      <c r="X8" s="1019"/>
      <c r="Y8" s="1019"/>
      <c r="Z8" s="1019"/>
      <c r="AA8" s="1019"/>
      <c r="AB8" s="1019"/>
      <c r="AC8" s="1019"/>
      <c r="AD8" s="1019"/>
      <c r="AE8" s="1019"/>
      <c r="AF8" s="1019"/>
      <c r="AG8" s="1019"/>
      <c r="AH8" s="1019"/>
      <c r="AI8" s="1019"/>
      <c r="AJ8" s="1019"/>
    </row>
    <row r="9" spans="1:40" s="320" customFormat="1" ht="12" customHeight="1">
      <c r="M9" s="926"/>
      <c r="N9" s="926"/>
      <c r="O9" s="926"/>
      <c r="P9" s="916" t="s">
        <v>535</v>
      </c>
      <c r="Q9" s="916"/>
      <c r="R9" s="916"/>
      <c r="S9" s="916"/>
      <c r="T9" s="916"/>
      <c r="U9" s="917" t="s">
        <v>573</v>
      </c>
      <c r="V9" s="1019" t="s">
        <v>572</v>
      </c>
      <c r="W9" s="1019"/>
      <c r="X9" s="1019"/>
      <c r="Y9" s="1019"/>
      <c r="Z9" s="1019"/>
      <c r="AA9" s="1019"/>
      <c r="AB9" s="1019"/>
      <c r="AC9" s="1019"/>
      <c r="AD9" s="1019"/>
      <c r="AE9" s="1019"/>
      <c r="AF9" s="1019"/>
      <c r="AG9" s="1019"/>
      <c r="AH9" s="1019"/>
      <c r="AI9" s="1019"/>
      <c r="AJ9" s="1019"/>
    </row>
    <row r="10" spans="1:40" s="320" customFormat="1" ht="12" customHeight="1">
      <c r="M10" s="926"/>
      <c r="N10" s="926"/>
      <c r="O10" s="926"/>
      <c r="P10" s="916"/>
      <c r="Q10" s="916"/>
      <c r="R10" s="916"/>
      <c r="S10" s="916"/>
      <c r="T10" s="916"/>
      <c r="U10" s="917"/>
      <c r="V10" s="1019"/>
      <c r="W10" s="1019"/>
      <c r="X10" s="1019"/>
      <c r="Y10" s="1019"/>
      <c r="Z10" s="1019"/>
      <c r="AA10" s="1019"/>
      <c r="AB10" s="1019"/>
      <c r="AC10" s="1019"/>
      <c r="AD10" s="1019"/>
      <c r="AE10" s="1019"/>
      <c r="AF10" s="1019"/>
      <c r="AG10" s="1019"/>
      <c r="AH10" s="1019"/>
      <c r="AI10" s="1019"/>
      <c r="AJ10" s="1019"/>
    </row>
    <row r="11" spans="1:40" s="320" customFormat="1" ht="21.75" customHeight="1">
      <c r="M11" s="926"/>
      <c r="N11" s="926"/>
      <c r="O11" s="926"/>
      <c r="P11" s="916" t="s">
        <v>15</v>
      </c>
      <c r="Q11" s="916"/>
      <c r="R11" s="916"/>
      <c r="S11" s="916"/>
      <c r="T11" s="916"/>
      <c r="U11" s="321" t="s">
        <v>533</v>
      </c>
      <c r="V11" s="1019" t="s">
        <v>572</v>
      </c>
      <c r="W11" s="1019"/>
      <c r="X11" s="1019"/>
      <c r="Y11" s="1019"/>
      <c r="Z11" s="1019"/>
      <c r="AA11" s="1019"/>
      <c r="AB11" s="1019"/>
      <c r="AC11" s="1019"/>
      <c r="AD11" s="1019"/>
      <c r="AE11" s="1019"/>
      <c r="AF11" s="1019"/>
      <c r="AG11" s="1019"/>
      <c r="AH11" s="1019"/>
      <c r="AI11" s="1019"/>
      <c r="AJ11" s="1019"/>
    </row>
    <row r="12" spans="1:40" s="320" customFormat="1" ht="21.75" customHeight="1">
      <c r="M12" s="322"/>
      <c r="N12" s="322"/>
      <c r="O12" s="322"/>
      <c r="P12" s="323"/>
      <c r="Q12" s="323"/>
      <c r="R12" s="323"/>
      <c r="S12" s="323"/>
      <c r="T12" s="323"/>
      <c r="U12" s="321"/>
      <c r="V12" s="1019"/>
      <c r="W12" s="1019"/>
      <c r="X12" s="1019"/>
      <c r="Y12" s="1019"/>
      <c r="Z12" s="1019"/>
      <c r="AA12" s="1019"/>
      <c r="AB12" s="1019"/>
      <c r="AC12" s="1019"/>
      <c r="AD12" s="1019"/>
      <c r="AE12" s="1019"/>
      <c r="AF12" s="1019"/>
      <c r="AG12" s="1019"/>
      <c r="AH12" s="1019"/>
      <c r="AI12" s="1019"/>
      <c r="AJ12" s="1019"/>
    </row>
    <row r="13" spans="1:40" s="311" customFormat="1" ht="14.1" customHeight="1">
      <c r="M13" s="919" t="s">
        <v>538</v>
      </c>
      <c r="N13" s="919"/>
      <c r="O13" s="919"/>
      <c r="P13" s="916" t="s">
        <v>539</v>
      </c>
      <c r="Q13" s="916"/>
      <c r="R13" s="916"/>
      <c r="S13" s="916"/>
      <c r="T13" s="916"/>
      <c r="U13" s="321" t="s">
        <v>533</v>
      </c>
      <c r="V13" s="1019" t="s">
        <v>575</v>
      </c>
      <c r="W13" s="1019"/>
      <c r="X13" s="1019"/>
      <c r="Y13" s="1019"/>
      <c r="Z13" s="1019"/>
      <c r="AA13" s="1019"/>
      <c r="AB13" s="1019"/>
      <c r="AC13" s="1019"/>
      <c r="AD13" s="1019"/>
      <c r="AE13" s="1019"/>
      <c r="AF13" s="1019"/>
      <c r="AG13" s="1019"/>
      <c r="AH13" s="1019"/>
      <c r="AI13" s="1019"/>
      <c r="AJ13" s="367"/>
      <c r="AK13" s="321"/>
    </row>
    <row r="14" spans="1:40" s="311" customFormat="1" ht="14.1" customHeight="1">
      <c r="P14" s="916" t="s">
        <v>541</v>
      </c>
      <c r="Q14" s="916"/>
      <c r="R14" s="916"/>
      <c r="S14" s="916"/>
      <c r="T14" s="916"/>
      <c r="U14" s="321" t="s">
        <v>533</v>
      </c>
      <c r="V14" s="1019" t="s">
        <v>574</v>
      </c>
      <c r="W14" s="1019"/>
      <c r="X14" s="1019"/>
      <c r="Y14" s="1019"/>
      <c r="Z14" s="1019"/>
      <c r="AA14" s="1019"/>
      <c r="AB14" s="1019"/>
      <c r="AC14" s="1019"/>
      <c r="AD14" s="1019"/>
      <c r="AE14" s="1019"/>
      <c r="AF14" s="1019"/>
      <c r="AG14" s="1019"/>
      <c r="AH14" s="1019"/>
      <c r="AI14" s="1019"/>
      <c r="AJ14" s="368"/>
      <c r="AK14" s="321"/>
    </row>
    <row r="15" spans="1:40" s="311" customFormat="1" ht="14.1" customHeight="1">
      <c r="A15" s="928" t="s">
        <v>14</v>
      </c>
      <c r="B15" s="928"/>
      <c r="C15" s="928"/>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28"/>
      <c r="AB15" s="928"/>
      <c r="AC15" s="928"/>
      <c r="AD15" s="928"/>
      <c r="AE15" s="928"/>
      <c r="AF15" s="928"/>
      <c r="AG15" s="928"/>
      <c r="AH15" s="928"/>
      <c r="AI15" s="928"/>
      <c r="AJ15" s="928"/>
      <c r="AK15" s="321"/>
    </row>
    <row r="16" spans="1:40" s="22" customFormat="1" ht="10.5" customHeight="1" thickBot="1">
      <c r="A16" s="928"/>
      <c r="B16" s="928"/>
      <c r="C16" s="928"/>
      <c r="D16" s="928"/>
      <c r="E16" s="928"/>
      <c r="F16" s="928"/>
      <c r="G16" s="928"/>
      <c r="H16" s="928"/>
      <c r="I16" s="928"/>
      <c r="J16" s="928"/>
      <c r="K16" s="928"/>
      <c r="L16" s="928"/>
      <c r="M16" s="928"/>
      <c r="N16" s="928"/>
      <c r="O16" s="928"/>
      <c r="P16" s="928"/>
      <c r="Q16" s="928"/>
      <c r="R16" s="928"/>
      <c r="S16" s="928"/>
      <c r="T16" s="928"/>
      <c r="U16" s="928"/>
      <c r="V16" s="928"/>
      <c r="W16" s="928"/>
      <c r="X16" s="928"/>
      <c r="Y16" s="928"/>
      <c r="Z16" s="928"/>
      <c r="AA16" s="928"/>
      <c r="AB16" s="928"/>
      <c r="AC16" s="928"/>
      <c r="AD16" s="928"/>
      <c r="AE16" s="928"/>
      <c r="AF16" s="928"/>
      <c r="AG16" s="928"/>
      <c r="AH16" s="928"/>
      <c r="AI16" s="928"/>
      <c r="AJ16" s="928"/>
    </row>
    <row r="17" spans="1:36" s="22" customFormat="1" ht="21" customHeight="1" thickBot="1">
      <c r="A17" s="929" t="s">
        <v>99</v>
      </c>
      <c r="B17" s="930"/>
      <c r="C17" s="930"/>
      <c r="D17" s="930"/>
      <c r="E17" s="930"/>
      <c r="F17" s="931"/>
      <c r="G17" s="932" t="s">
        <v>576</v>
      </c>
      <c r="H17" s="933"/>
      <c r="I17" s="933" t="s">
        <v>577</v>
      </c>
      <c r="J17" s="933"/>
      <c r="K17" s="934" t="s">
        <v>579</v>
      </c>
      <c r="L17" s="934"/>
      <c r="M17" s="934" t="s">
        <v>580</v>
      </c>
      <c r="N17" s="934"/>
      <c r="O17" s="934" t="s">
        <v>581</v>
      </c>
      <c r="P17" s="934"/>
      <c r="Q17" s="934" t="s">
        <v>579</v>
      </c>
      <c r="R17" s="934"/>
      <c r="S17" s="934" t="s">
        <v>578</v>
      </c>
      <c r="T17" s="934"/>
      <c r="U17" s="934" t="s">
        <v>579</v>
      </c>
      <c r="V17" s="934"/>
      <c r="W17" s="934" t="s">
        <v>578</v>
      </c>
      <c r="X17" s="934"/>
      <c r="Y17" s="934" t="s">
        <v>578</v>
      </c>
      <c r="Z17" s="950"/>
      <c r="AA17" s="326"/>
      <c r="AB17" s="951"/>
      <c r="AC17" s="951"/>
      <c r="AD17" s="327"/>
      <c r="AE17" s="327"/>
      <c r="AF17" s="327"/>
      <c r="AG17" s="327"/>
      <c r="AH17" s="327"/>
      <c r="AI17" s="327"/>
      <c r="AJ17" s="327"/>
    </row>
    <row r="18" spans="1:36" s="311" customFormat="1" ht="15" customHeight="1">
      <c r="A18" s="952" t="s">
        <v>542</v>
      </c>
      <c r="B18" s="953"/>
      <c r="C18" s="953"/>
      <c r="D18" s="953"/>
      <c r="E18" s="953"/>
      <c r="F18" s="953"/>
      <c r="G18" s="328" t="s">
        <v>543</v>
      </c>
      <c r="H18" s="329"/>
      <c r="I18" s="329"/>
      <c r="J18" s="956" t="s">
        <v>582</v>
      </c>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7"/>
    </row>
    <row r="19" spans="1:36" s="311" customFormat="1" ht="24" customHeight="1">
      <c r="A19" s="954"/>
      <c r="B19" s="955"/>
      <c r="C19" s="955"/>
      <c r="D19" s="955"/>
      <c r="E19" s="955"/>
      <c r="F19" s="955"/>
      <c r="G19" s="958" t="s">
        <v>583</v>
      </c>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60"/>
    </row>
    <row r="20" spans="1:36" s="311" customFormat="1" ht="15" customHeight="1">
      <c r="A20" s="935" t="s">
        <v>544</v>
      </c>
      <c r="B20" s="936"/>
      <c r="C20" s="936"/>
      <c r="D20" s="936"/>
      <c r="E20" s="936"/>
      <c r="F20" s="937"/>
      <c r="G20" s="944" t="s">
        <v>545</v>
      </c>
      <c r="H20" s="945"/>
      <c r="I20" s="945"/>
      <c r="J20" s="945"/>
      <c r="K20" s="946" t="s">
        <v>584</v>
      </c>
      <c r="L20" s="946"/>
      <c r="M20" s="946"/>
      <c r="N20" s="946"/>
      <c r="O20" s="946"/>
      <c r="P20" s="330" t="s">
        <v>585</v>
      </c>
      <c r="Q20" s="331"/>
      <c r="R20" s="332"/>
      <c r="S20" s="332"/>
      <c r="T20" s="332"/>
      <c r="U20" s="332"/>
      <c r="V20" s="332"/>
      <c r="W20" s="332"/>
      <c r="X20" s="332"/>
      <c r="Y20" s="332"/>
      <c r="Z20" s="332"/>
      <c r="AA20" s="332"/>
      <c r="AB20" s="332"/>
      <c r="AC20" s="332"/>
      <c r="AD20" s="332"/>
      <c r="AE20" s="332"/>
      <c r="AF20" s="332"/>
      <c r="AG20" s="332"/>
      <c r="AH20" s="332"/>
      <c r="AI20" s="332"/>
      <c r="AJ20" s="333"/>
    </row>
    <row r="21" spans="1:36" s="311" customFormat="1" ht="15" customHeight="1">
      <c r="A21" s="938"/>
      <c r="B21" s="939"/>
      <c r="C21" s="939"/>
      <c r="D21" s="939"/>
      <c r="E21" s="939"/>
      <c r="F21" s="940"/>
      <c r="G21" s="947" t="s">
        <v>586</v>
      </c>
      <c r="H21" s="948"/>
      <c r="I21" s="948"/>
      <c r="J21" s="948"/>
      <c r="K21" s="948"/>
      <c r="L21" s="1021" t="s">
        <v>587</v>
      </c>
      <c r="M21" s="1021"/>
      <c r="N21" s="1021"/>
      <c r="O21" s="1021"/>
      <c r="P21" s="1021"/>
      <c r="Q21" s="1022" t="s">
        <v>588</v>
      </c>
      <c r="R21" s="1022"/>
      <c r="S21" s="1022"/>
      <c r="T21" s="1022"/>
      <c r="U21" s="1022"/>
      <c r="V21" s="1022"/>
      <c r="W21" s="1022"/>
      <c r="X21" s="1022"/>
      <c r="Y21" s="1022"/>
      <c r="Z21" s="1022"/>
      <c r="AA21" s="1022"/>
      <c r="AB21" s="1022"/>
      <c r="AC21" s="1022"/>
      <c r="AD21" s="1022"/>
      <c r="AE21" s="1022"/>
      <c r="AF21" s="1022"/>
      <c r="AG21" s="1022"/>
      <c r="AH21" s="1022"/>
      <c r="AI21" s="1022"/>
      <c r="AJ21" s="1023"/>
    </row>
    <row r="22" spans="1:36" s="311" customFormat="1" ht="15" customHeight="1">
      <c r="A22" s="938"/>
      <c r="B22" s="939"/>
      <c r="C22" s="939"/>
      <c r="D22" s="939"/>
      <c r="E22" s="939"/>
      <c r="F22" s="940"/>
      <c r="G22" s="947"/>
      <c r="H22" s="948"/>
      <c r="I22" s="948"/>
      <c r="J22" s="948"/>
      <c r="K22" s="948"/>
      <c r="L22" s="1021"/>
      <c r="M22" s="1021"/>
      <c r="N22" s="1021"/>
      <c r="O22" s="1021"/>
      <c r="P22" s="1021"/>
      <c r="Q22" s="1022"/>
      <c r="R22" s="1022"/>
      <c r="S22" s="1022"/>
      <c r="T22" s="1022"/>
      <c r="U22" s="1022"/>
      <c r="V22" s="1022"/>
      <c r="W22" s="1022"/>
      <c r="X22" s="1022"/>
      <c r="Y22" s="1022"/>
      <c r="Z22" s="1022"/>
      <c r="AA22" s="1022"/>
      <c r="AB22" s="1022"/>
      <c r="AC22" s="1022"/>
      <c r="AD22" s="1022"/>
      <c r="AE22" s="1022"/>
      <c r="AF22" s="1022"/>
      <c r="AG22" s="1022"/>
      <c r="AH22" s="1022"/>
      <c r="AI22" s="1022"/>
      <c r="AJ22" s="1023"/>
    </row>
    <row r="23" spans="1:36" s="49" customFormat="1" ht="3.95" customHeight="1" thickBot="1">
      <c r="A23" s="941"/>
      <c r="B23" s="942"/>
      <c r="C23" s="942"/>
      <c r="D23" s="942"/>
      <c r="E23" s="942"/>
      <c r="F23" s="943"/>
      <c r="G23" s="334"/>
      <c r="H23" s="335"/>
      <c r="I23" s="335"/>
      <c r="J23" s="335"/>
      <c r="K23" s="335"/>
      <c r="L23" s="336"/>
      <c r="M23" s="336"/>
      <c r="N23" s="336"/>
      <c r="O23" s="336"/>
      <c r="P23" s="336"/>
      <c r="Q23" s="337"/>
      <c r="R23" s="338"/>
      <c r="S23" s="338"/>
      <c r="T23" s="338"/>
      <c r="U23" s="338"/>
      <c r="V23" s="338"/>
      <c r="W23" s="338"/>
      <c r="X23" s="338"/>
      <c r="Y23" s="338"/>
      <c r="Z23" s="338"/>
      <c r="AA23" s="338"/>
      <c r="AB23" s="338"/>
      <c r="AC23" s="338"/>
      <c r="AD23" s="338"/>
      <c r="AE23" s="338"/>
      <c r="AF23" s="339"/>
      <c r="AG23" s="339"/>
      <c r="AH23" s="338"/>
      <c r="AI23" s="338"/>
      <c r="AJ23" s="340"/>
    </row>
    <row r="24" spans="1:36" ht="12" customHeight="1">
      <c r="A24" s="341"/>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2"/>
      <c r="AG24" s="342"/>
      <c r="AH24" s="341"/>
      <c r="AI24" s="341"/>
      <c r="AJ24" s="342"/>
    </row>
    <row r="25" spans="1:36" ht="20.100000000000001" customHeight="1">
      <c r="A25" s="961" t="s">
        <v>547</v>
      </c>
      <c r="B25" s="961"/>
      <c r="C25" s="961"/>
      <c r="D25" s="961"/>
      <c r="E25" s="961"/>
      <c r="F25" s="961"/>
      <c r="G25" s="961"/>
      <c r="H25" s="961"/>
      <c r="I25" s="961"/>
      <c r="J25" s="962" t="s">
        <v>548</v>
      </c>
      <c r="K25" s="962"/>
      <c r="L25" s="962"/>
      <c r="M25" s="962" t="s">
        <v>17</v>
      </c>
      <c r="N25" s="962"/>
      <c r="O25" s="962"/>
      <c r="P25" s="962" t="s">
        <v>18</v>
      </c>
      <c r="Q25" s="963"/>
      <c r="R25" s="963"/>
      <c r="S25" s="963"/>
      <c r="T25" s="963"/>
      <c r="U25" s="963"/>
      <c r="V25" s="963"/>
      <c r="W25" s="963"/>
      <c r="X25" s="963"/>
      <c r="Y25" s="963"/>
      <c r="Z25" s="963"/>
      <c r="AA25" s="962" t="s">
        <v>549</v>
      </c>
      <c r="AB25" s="962"/>
      <c r="AC25" s="962"/>
      <c r="AD25" s="962"/>
      <c r="AE25" s="962"/>
      <c r="AF25" s="962"/>
      <c r="AG25" s="962"/>
      <c r="AH25" s="962"/>
      <c r="AI25" s="962"/>
      <c r="AJ25" s="962"/>
    </row>
    <row r="26" spans="1:36" ht="20.100000000000001" customHeight="1">
      <c r="A26" s="961"/>
      <c r="B26" s="961"/>
      <c r="C26" s="961"/>
      <c r="D26" s="961"/>
      <c r="E26" s="961"/>
      <c r="F26" s="961"/>
      <c r="G26" s="961"/>
      <c r="H26" s="961"/>
      <c r="I26" s="961"/>
      <c r="J26" s="962"/>
      <c r="K26" s="962"/>
      <c r="L26" s="962"/>
      <c r="M26" s="962"/>
      <c r="N26" s="962"/>
      <c r="O26" s="962"/>
      <c r="P26" s="963"/>
      <c r="Q26" s="963"/>
      <c r="R26" s="963"/>
      <c r="S26" s="963"/>
      <c r="T26" s="963"/>
      <c r="U26" s="963"/>
      <c r="V26" s="963"/>
      <c r="W26" s="963"/>
      <c r="X26" s="963"/>
      <c r="Y26" s="963"/>
      <c r="Z26" s="963"/>
      <c r="AA26" s="962"/>
      <c r="AB26" s="962"/>
      <c r="AC26" s="962"/>
      <c r="AD26" s="962"/>
      <c r="AE26" s="962"/>
      <c r="AF26" s="962"/>
      <c r="AG26" s="962"/>
      <c r="AH26" s="962"/>
      <c r="AI26" s="962"/>
      <c r="AJ26" s="962"/>
    </row>
    <row r="27" spans="1:36" ht="3" customHeight="1">
      <c r="A27" s="964" t="s">
        <v>550</v>
      </c>
      <c r="B27" s="965" t="s">
        <v>19</v>
      </c>
      <c r="C27" s="966"/>
      <c r="D27" s="966"/>
      <c r="E27" s="966"/>
      <c r="F27" s="966"/>
      <c r="G27" s="966"/>
      <c r="H27" s="966"/>
      <c r="I27" s="967"/>
      <c r="J27" s="344"/>
      <c r="K27" s="345"/>
      <c r="L27" s="346"/>
      <c r="M27" s="344"/>
      <c r="N27" s="345"/>
      <c r="O27" s="346"/>
      <c r="P27" s="974"/>
      <c r="Q27" s="974"/>
      <c r="R27" s="974"/>
      <c r="S27" s="974"/>
      <c r="T27" s="974"/>
      <c r="U27" s="974"/>
      <c r="V27" s="974"/>
      <c r="W27" s="974"/>
      <c r="X27" s="974"/>
      <c r="Y27" s="974"/>
      <c r="Z27" s="974"/>
      <c r="AA27" s="1024" t="s">
        <v>589</v>
      </c>
      <c r="AB27" s="1025"/>
      <c r="AC27" s="1025"/>
      <c r="AD27" s="1025"/>
      <c r="AE27" s="1025"/>
      <c r="AF27" s="1025"/>
      <c r="AG27" s="1025"/>
      <c r="AH27" s="1025"/>
      <c r="AI27" s="1025"/>
      <c r="AJ27" s="1026"/>
    </row>
    <row r="28" spans="1:36" ht="9.9499999999999993" customHeight="1">
      <c r="A28" s="964"/>
      <c r="B28" s="968"/>
      <c r="C28" s="969"/>
      <c r="D28" s="969"/>
      <c r="E28" s="969"/>
      <c r="F28" s="969"/>
      <c r="G28" s="969"/>
      <c r="H28" s="969"/>
      <c r="I28" s="970"/>
      <c r="J28" s="984"/>
      <c r="K28" s="985"/>
      <c r="L28" s="986"/>
      <c r="M28" s="984"/>
      <c r="N28" s="985"/>
      <c r="O28" s="986"/>
      <c r="P28" s="994" t="s">
        <v>551</v>
      </c>
      <c r="Q28" s="995"/>
      <c r="R28" s="996"/>
      <c r="S28" s="996"/>
      <c r="T28" s="988" t="s">
        <v>97</v>
      </c>
      <c r="U28" s="996"/>
      <c r="V28" s="996"/>
      <c r="W28" s="988" t="s">
        <v>98</v>
      </c>
      <c r="X28" s="987"/>
      <c r="Y28" s="987"/>
      <c r="Z28" s="988" t="s">
        <v>58</v>
      </c>
      <c r="AA28" s="1027"/>
      <c r="AB28" s="1028"/>
      <c r="AC28" s="1028"/>
      <c r="AD28" s="1028"/>
      <c r="AE28" s="1028"/>
      <c r="AF28" s="1028"/>
      <c r="AG28" s="1028"/>
      <c r="AH28" s="1028"/>
      <c r="AI28" s="1028"/>
      <c r="AJ28" s="1029"/>
    </row>
    <row r="29" spans="1:36" ht="9.9499999999999993" customHeight="1">
      <c r="A29" s="964"/>
      <c r="B29" s="968"/>
      <c r="C29" s="969"/>
      <c r="D29" s="969"/>
      <c r="E29" s="969"/>
      <c r="F29" s="969"/>
      <c r="G29" s="969"/>
      <c r="H29" s="969"/>
      <c r="I29" s="970"/>
      <c r="J29" s="984"/>
      <c r="K29" s="985"/>
      <c r="L29" s="986"/>
      <c r="M29" s="984"/>
      <c r="N29" s="985"/>
      <c r="O29" s="986"/>
      <c r="P29" s="995"/>
      <c r="Q29" s="995"/>
      <c r="R29" s="996"/>
      <c r="S29" s="996"/>
      <c r="T29" s="988"/>
      <c r="U29" s="996"/>
      <c r="V29" s="996"/>
      <c r="W29" s="988"/>
      <c r="X29" s="987"/>
      <c r="Y29" s="987"/>
      <c r="Z29" s="988"/>
      <c r="AA29" s="1027"/>
      <c r="AB29" s="1028"/>
      <c r="AC29" s="1028"/>
      <c r="AD29" s="1028"/>
      <c r="AE29" s="1028"/>
      <c r="AF29" s="1028"/>
      <c r="AG29" s="1028"/>
      <c r="AH29" s="1028"/>
      <c r="AI29" s="1028"/>
      <c r="AJ29" s="1029"/>
    </row>
    <row r="30" spans="1:36" ht="3" customHeight="1">
      <c r="A30" s="964"/>
      <c r="B30" s="971"/>
      <c r="C30" s="972"/>
      <c r="D30" s="972"/>
      <c r="E30" s="972"/>
      <c r="F30" s="972"/>
      <c r="G30" s="972"/>
      <c r="H30" s="972"/>
      <c r="I30" s="973"/>
      <c r="J30" s="347"/>
      <c r="K30" s="348"/>
      <c r="L30" s="349"/>
      <c r="M30" s="347"/>
      <c r="N30" s="348"/>
      <c r="O30" s="349"/>
      <c r="P30" s="989"/>
      <c r="Q30" s="989"/>
      <c r="R30" s="989"/>
      <c r="S30" s="989"/>
      <c r="T30" s="989"/>
      <c r="U30" s="989"/>
      <c r="V30" s="989"/>
      <c r="W30" s="989"/>
      <c r="X30" s="989"/>
      <c r="Y30" s="989"/>
      <c r="Z30" s="989"/>
      <c r="AA30" s="1027"/>
      <c r="AB30" s="1028"/>
      <c r="AC30" s="1028"/>
      <c r="AD30" s="1028"/>
      <c r="AE30" s="1028"/>
      <c r="AF30" s="1028"/>
      <c r="AG30" s="1028"/>
      <c r="AH30" s="1028"/>
      <c r="AI30" s="1028"/>
      <c r="AJ30" s="1029"/>
    </row>
    <row r="31" spans="1:36" ht="3" customHeight="1">
      <c r="A31" s="964"/>
      <c r="B31" s="990" t="s">
        <v>20</v>
      </c>
      <c r="C31" s="991"/>
      <c r="D31" s="991"/>
      <c r="E31" s="991"/>
      <c r="F31" s="991"/>
      <c r="G31" s="991"/>
      <c r="H31" s="991"/>
      <c r="I31" s="992"/>
      <c r="J31" s="350"/>
      <c r="K31" s="351"/>
      <c r="L31" s="352"/>
      <c r="M31" s="350"/>
      <c r="N31" s="351"/>
      <c r="O31" s="352"/>
      <c r="P31" s="993"/>
      <c r="Q31" s="993"/>
      <c r="R31" s="993"/>
      <c r="S31" s="993"/>
      <c r="T31" s="993"/>
      <c r="U31" s="993"/>
      <c r="V31" s="993"/>
      <c r="W31" s="993"/>
      <c r="X31" s="993"/>
      <c r="Y31" s="993"/>
      <c r="Z31" s="993"/>
      <c r="AA31" s="1027"/>
      <c r="AB31" s="1028"/>
      <c r="AC31" s="1028"/>
      <c r="AD31" s="1028"/>
      <c r="AE31" s="1028"/>
      <c r="AF31" s="1028"/>
      <c r="AG31" s="1028"/>
      <c r="AH31" s="1028"/>
      <c r="AI31" s="1028"/>
      <c r="AJ31" s="1029"/>
    </row>
    <row r="32" spans="1:36" ht="9.9499999999999993" customHeight="1">
      <c r="A32" s="964"/>
      <c r="B32" s="968"/>
      <c r="C32" s="969"/>
      <c r="D32" s="969"/>
      <c r="E32" s="969"/>
      <c r="F32" s="969"/>
      <c r="G32" s="969"/>
      <c r="H32" s="969"/>
      <c r="I32" s="970"/>
      <c r="J32" s="984"/>
      <c r="K32" s="985"/>
      <c r="L32" s="986"/>
      <c r="M32" s="984"/>
      <c r="N32" s="985"/>
      <c r="O32" s="986"/>
      <c r="P32" s="994" t="s">
        <v>551</v>
      </c>
      <c r="Q32" s="995"/>
      <c r="R32" s="996"/>
      <c r="S32" s="996"/>
      <c r="T32" s="988" t="s">
        <v>97</v>
      </c>
      <c r="U32" s="996"/>
      <c r="V32" s="996"/>
      <c r="W32" s="988" t="s">
        <v>98</v>
      </c>
      <c r="X32" s="987"/>
      <c r="Y32" s="987"/>
      <c r="Z32" s="988" t="s">
        <v>58</v>
      </c>
      <c r="AA32" s="1027"/>
      <c r="AB32" s="1028"/>
      <c r="AC32" s="1028"/>
      <c r="AD32" s="1028"/>
      <c r="AE32" s="1028"/>
      <c r="AF32" s="1028"/>
      <c r="AG32" s="1028"/>
      <c r="AH32" s="1028"/>
      <c r="AI32" s="1028"/>
      <c r="AJ32" s="1029"/>
    </row>
    <row r="33" spans="1:36" ht="9.9499999999999993" customHeight="1">
      <c r="A33" s="964"/>
      <c r="B33" s="968"/>
      <c r="C33" s="969"/>
      <c r="D33" s="969"/>
      <c r="E33" s="969"/>
      <c r="F33" s="969"/>
      <c r="G33" s="969"/>
      <c r="H33" s="969"/>
      <c r="I33" s="970"/>
      <c r="J33" s="984"/>
      <c r="K33" s="985"/>
      <c r="L33" s="986"/>
      <c r="M33" s="984"/>
      <c r="N33" s="985"/>
      <c r="O33" s="986"/>
      <c r="P33" s="995"/>
      <c r="Q33" s="995"/>
      <c r="R33" s="996"/>
      <c r="S33" s="996"/>
      <c r="T33" s="988"/>
      <c r="U33" s="996"/>
      <c r="V33" s="996"/>
      <c r="W33" s="988"/>
      <c r="X33" s="987"/>
      <c r="Y33" s="987"/>
      <c r="Z33" s="988"/>
      <c r="AA33" s="1027"/>
      <c r="AB33" s="1028"/>
      <c r="AC33" s="1028"/>
      <c r="AD33" s="1028"/>
      <c r="AE33" s="1028"/>
      <c r="AF33" s="1028"/>
      <c r="AG33" s="1028"/>
      <c r="AH33" s="1028"/>
      <c r="AI33" s="1028"/>
      <c r="AJ33" s="1029"/>
    </row>
    <row r="34" spans="1:36" ht="3" customHeight="1">
      <c r="A34" s="964"/>
      <c r="B34" s="971"/>
      <c r="C34" s="972"/>
      <c r="D34" s="972"/>
      <c r="E34" s="972"/>
      <c r="F34" s="972"/>
      <c r="G34" s="972"/>
      <c r="H34" s="972"/>
      <c r="I34" s="973"/>
      <c r="J34" s="347"/>
      <c r="K34" s="348"/>
      <c r="L34" s="349"/>
      <c r="M34" s="347"/>
      <c r="N34" s="348"/>
      <c r="O34" s="349"/>
      <c r="P34" s="989"/>
      <c r="Q34" s="989"/>
      <c r="R34" s="989"/>
      <c r="S34" s="989"/>
      <c r="T34" s="989"/>
      <c r="U34" s="989"/>
      <c r="V34" s="989"/>
      <c r="W34" s="989"/>
      <c r="X34" s="989"/>
      <c r="Y34" s="989"/>
      <c r="Z34" s="989"/>
      <c r="AA34" s="1027"/>
      <c r="AB34" s="1028"/>
      <c r="AC34" s="1028"/>
      <c r="AD34" s="1028"/>
      <c r="AE34" s="1028"/>
      <c r="AF34" s="1028"/>
      <c r="AG34" s="1028"/>
      <c r="AH34" s="1028"/>
      <c r="AI34" s="1028"/>
      <c r="AJ34" s="1029"/>
    </row>
    <row r="35" spans="1:36" ht="3" customHeight="1">
      <c r="A35" s="964"/>
      <c r="B35" s="990" t="s">
        <v>21</v>
      </c>
      <c r="C35" s="991"/>
      <c r="D35" s="991"/>
      <c r="E35" s="991"/>
      <c r="F35" s="991"/>
      <c r="G35" s="991"/>
      <c r="H35" s="991"/>
      <c r="I35" s="992"/>
      <c r="J35" s="350"/>
      <c r="K35" s="351"/>
      <c r="L35" s="352"/>
      <c r="M35" s="350"/>
      <c r="N35" s="351"/>
      <c r="O35" s="352"/>
      <c r="P35" s="993"/>
      <c r="Q35" s="993"/>
      <c r="R35" s="993"/>
      <c r="S35" s="993"/>
      <c r="T35" s="993"/>
      <c r="U35" s="993"/>
      <c r="V35" s="993"/>
      <c r="W35" s="993"/>
      <c r="X35" s="993"/>
      <c r="Y35" s="993"/>
      <c r="Z35" s="993"/>
      <c r="AA35" s="1027"/>
      <c r="AB35" s="1028"/>
      <c r="AC35" s="1028"/>
      <c r="AD35" s="1028"/>
      <c r="AE35" s="1028"/>
      <c r="AF35" s="1028"/>
      <c r="AG35" s="1028"/>
      <c r="AH35" s="1028"/>
      <c r="AI35" s="1028"/>
      <c r="AJ35" s="1029"/>
    </row>
    <row r="36" spans="1:36" ht="9.9499999999999993" customHeight="1">
      <c r="A36" s="964"/>
      <c r="B36" s="968"/>
      <c r="C36" s="969"/>
      <c r="D36" s="969"/>
      <c r="E36" s="969"/>
      <c r="F36" s="969"/>
      <c r="G36" s="969"/>
      <c r="H36" s="969"/>
      <c r="I36" s="970"/>
      <c r="J36" s="984"/>
      <c r="K36" s="985"/>
      <c r="L36" s="986"/>
      <c r="M36" s="984"/>
      <c r="N36" s="985"/>
      <c r="O36" s="986"/>
      <c r="P36" s="994" t="s">
        <v>551</v>
      </c>
      <c r="Q36" s="995"/>
      <c r="R36" s="996"/>
      <c r="S36" s="996"/>
      <c r="T36" s="988" t="s">
        <v>97</v>
      </c>
      <c r="U36" s="996"/>
      <c r="V36" s="996"/>
      <c r="W36" s="988" t="s">
        <v>98</v>
      </c>
      <c r="X36" s="987"/>
      <c r="Y36" s="987"/>
      <c r="Z36" s="988" t="s">
        <v>58</v>
      </c>
      <c r="AA36" s="1027"/>
      <c r="AB36" s="1028"/>
      <c r="AC36" s="1028"/>
      <c r="AD36" s="1028"/>
      <c r="AE36" s="1028"/>
      <c r="AF36" s="1028"/>
      <c r="AG36" s="1028"/>
      <c r="AH36" s="1028"/>
      <c r="AI36" s="1028"/>
      <c r="AJ36" s="1029"/>
    </row>
    <row r="37" spans="1:36" ht="9.9499999999999993" customHeight="1">
      <c r="A37" s="964"/>
      <c r="B37" s="968"/>
      <c r="C37" s="969"/>
      <c r="D37" s="969"/>
      <c r="E37" s="969"/>
      <c r="F37" s="969"/>
      <c r="G37" s="969"/>
      <c r="H37" s="969"/>
      <c r="I37" s="970"/>
      <c r="J37" s="984"/>
      <c r="K37" s="985"/>
      <c r="L37" s="986"/>
      <c r="M37" s="984"/>
      <c r="N37" s="985"/>
      <c r="O37" s="986"/>
      <c r="P37" s="995"/>
      <c r="Q37" s="995"/>
      <c r="R37" s="996"/>
      <c r="S37" s="996"/>
      <c r="T37" s="988"/>
      <c r="U37" s="996"/>
      <c r="V37" s="996"/>
      <c r="W37" s="988"/>
      <c r="X37" s="987"/>
      <c r="Y37" s="987"/>
      <c r="Z37" s="988"/>
      <c r="AA37" s="1027"/>
      <c r="AB37" s="1028"/>
      <c r="AC37" s="1028"/>
      <c r="AD37" s="1028"/>
      <c r="AE37" s="1028"/>
      <c r="AF37" s="1028"/>
      <c r="AG37" s="1028"/>
      <c r="AH37" s="1028"/>
      <c r="AI37" s="1028"/>
      <c r="AJ37" s="1029"/>
    </row>
    <row r="38" spans="1:36" ht="3" customHeight="1">
      <c r="A38" s="964"/>
      <c r="B38" s="971"/>
      <c r="C38" s="972"/>
      <c r="D38" s="972"/>
      <c r="E38" s="972"/>
      <c r="F38" s="972"/>
      <c r="G38" s="972"/>
      <c r="H38" s="972"/>
      <c r="I38" s="973"/>
      <c r="J38" s="347"/>
      <c r="K38" s="348"/>
      <c r="L38" s="349"/>
      <c r="M38" s="347"/>
      <c r="N38" s="348"/>
      <c r="O38" s="349"/>
      <c r="P38" s="989"/>
      <c r="Q38" s="989"/>
      <c r="R38" s="989"/>
      <c r="S38" s="989"/>
      <c r="T38" s="989"/>
      <c r="U38" s="989"/>
      <c r="V38" s="989"/>
      <c r="W38" s="989"/>
      <c r="X38" s="989"/>
      <c r="Y38" s="989"/>
      <c r="Z38" s="989"/>
      <c r="AA38" s="1027"/>
      <c r="AB38" s="1028"/>
      <c r="AC38" s="1028"/>
      <c r="AD38" s="1028"/>
      <c r="AE38" s="1028"/>
      <c r="AF38" s="1028"/>
      <c r="AG38" s="1028"/>
      <c r="AH38" s="1028"/>
      <c r="AI38" s="1028"/>
      <c r="AJ38" s="1029"/>
    </row>
    <row r="39" spans="1:36" ht="3" customHeight="1">
      <c r="A39" s="964"/>
      <c r="B39" s="990" t="s">
        <v>22</v>
      </c>
      <c r="C39" s="991"/>
      <c r="D39" s="991"/>
      <c r="E39" s="991"/>
      <c r="F39" s="991"/>
      <c r="G39" s="991"/>
      <c r="H39" s="991"/>
      <c r="I39" s="992"/>
      <c r="J39" s="350"/>
      <c r="K39" s="351"/>
      <c r="L39" s="352"/>
      <c r="M39" s="350"/>
      <c r="N39" s="351"/>
      <c r="O39" s="352"/>
      <c r="P39" s="993"/>
      <c r="Q39" s="993"/>
      <c r="R39" s="993"/>
      <c r="S39" s="993"/>
      <c r="T39" s="993"/>
      <c r="U39" s="993"/>
      <c r="V39" s="993"/>
      <c r="W39" s="993"/>
      <c r="X39" s="993"/>
      <c r="Y39" s="993"/>
      <c r="Z39" s="1000"/>
      <c r="AA39" s="1027"/>
      <c r="AB39" s="1028"/>
      <c r="AC39" s="1028"/>
      <c r="AD39" s="1028"/>
      <c r="AE39" s="1028"/>
      <c r="AF39" s="1028"/>
      <c r="AG39" s="1028"/>
      <c r="AH39" s="1028"/>
      <c r="AI39" s="1028"/>
      <c r="AJ39" s="1029"/>
    </row>
    <row r="40" spans="1:36" ht="9.9499999999999993" customHeight="1">
      <c r="A40" s="964"/>
      <c r="B40" s="968"/>
      <c r="C40" s="969"/>
      <c r="D40" s="969"/>
      <c r="E40" s="969"/>
      <c r="F40" s="969"/>
      <c r="G40" s="969"/>
      <c r="H40" s="969"/>
      <c r="I40" s="970"/>
      <c r="J40" s="984"/>
      <c r="K40" s="985"/>
      <c r="L40" s="986"/>
      <c r="M40" s="984"/>
      <c r="N40" s="985"/>
      <c r="O40" s="986"/>
      <c r="P40" s="994" t="s">
        <v>551</v>
      </c>
      <c r="Q40" s="995"/>
      <c r="R40" s="996"/>
      <c r="S40" s="996"/>
      <c r="T40" s="988" t="s">
        <v>97</v>
      </c>
      <c r="U40" s="996"/>
      <c r="V40" s="996"/>
      <c r="W40" s="988" t="s">
        <v>98</v>
      </c>
      <c r="X40" s="987"/>
      <c r="Y40" s="987"/>
      <c r="Z40" s="1001" t="s">
        <v>58</v>
      </c>
      <c r="AA40" s="1027"/>
      <c r="AB40" s="1028"/>
      <c r="AC40" s="1028"/>
      <c r="AD40" s="1028"/>
      <c r="AE40" s="1028"/>
      <c r="AF40" s="1028"/>
      <c r="AG40" s="1028"/>
      <c r="AH40" s="1028"/>
      <c r="AI40" s="1028"/>
      <c r="AJ40" s="1029"/>
    </row>
    <row r="41" spans="1:36" ht="9.9499999999999993" customHeight="1">
      <c r="A41" s="964"/>
      <c r="B41" s="968"/>
      <c r="C41" s="969"/>
      <c r="D41" s="969"/>
      <c r="E41" s="969"/>
      <c r="F41" s="969"/>
      <c r="G41" s="969"/>
      <c r="H41" s="969"/>
      <c r="I41" s="970"/>
      <c r="J41" s="984"/>
      <c r="K41" s="985"/>
      <c r="L41" s="986"/>
      <c r="M41" s="984"/>
      <c r="N41" s="985"/>
      <c r="O41" s="986"/>
      <c r="P41" s="995"/>
      <c r="Q41" s="995"/>
      <c r="R41" s="996"/>
      <c r="S41" s="996"/>
      <c r="T41" s="988"/>
      <c r="U41" s="996"/>
      <c r="V41" s="996"/>
      <c r="W41" s="988"/>
      <c r="X41" s="987"/>
      <c r="Y41" s="987"/>
      <c r="Z41" s="1001"/>
      <c r="AA41" s="1027"/>
      <c r="AB41" s="1028"/>
      <c r="AC41" s="1028"/>
      <c r="AD41" s="1028"/>
      <c r="AE41" s="1028"/>
      <c r="AF41" s="1028"/>
      <c r="AG41" s="1028"/>
      <c r="AH41" s="1028"/>
      <c r="AI41" s="1028"/>
      <c r="AJ41" s="1029"/>
    </row>
    <row r="42" spans="1:36" ht="3" customHeight="1">
      <c r="A42" s="964"/>
      <c r="B42" s="997"/>
      <c r="C42" s="998"/>
      <c r="D42" s="998"/>
      <c r="E42" s="998"/>
      <c r="F42" s="998"/>
      <c r="G42" s="998"/>
      <c r="H42" s="998"/>
      <c r="I42" s="999"/>
      <c r="J42" s="353"/>
      <c r="K42" s="354"/>
      <c r="L42" s="355"/>
      <c r="M42" s="353"/>
      <c r="N42" s="354"/>
      <c r="O42" s="355"/>
      <c r="P42" s="1002"/>
      <c r="Q42" s="1002"/>
      <c r="R42" s="1002"/>
      <c r="S42" s="1002"/>
      <c r="T42" s="1002"/>
      <c r="U42" s="1002"/>
      <c r="V42" s="1002"/>
      <c r="W42" s="1002"/>
      <c r="X42" s="1002"/>
      <c r="Y42" s="1002"/>
      <c r="Z42" s="1003"/>
      <c r="AA42" s="1027"/>
      <c r="AB42" s="1028"/>
      <c r="AC42" s="1028"/>
      <c r="AD42" s="1028"/>
      <c r="AE42" s="1028"/>
      <c r="AF42" s="1028"/>
      <c r="AG42" s="1028"/>
      <c r="AH42" s="1028"/>
      <c r="AI42" s="1028"/>
      <c r="AJ42" s="1029"/>
    </row>
    <row r="43" spans="1:36" ht="3" customHeight="1">
      <c r="A43" s="964"/>
      <c r="B43" s="968" t="s">
        <v>23</v>
      </c>
      <c r="C43" s="969"/>
      <c r="D43" s="969"/>
      <c r="E43" s="969"/>
      <c r="F43" s="969"/>
      <c r="G43" s="969"/>
      <c r="H43" s="969"/>
      <c r="I43" s="970"/>
      <c r="J43" s="356"/>
      <c r="K43" s="357"/>
      <c r="L43" s="358"/>
      <c r="M43" s="356"/>
      <c r="N43" s="357"/>
      <c r="O43" s="358"/>
      <c r="P43" s="974"/>
      <c r="Q43" s="974"/>
      <c r="R43" s="974"/>
      <c r="S43" s="974"/>
      <c r="T43" s="974"/>
      <c r="U43" s="974"/>
      <c r="V43" s="974"/>
      <c r="W43" s="974"/>
      <c r="X43" s="974"/>
      <c r="Y43" s="974"/>
      <c r="Z43" s="974"/>
      <c r="AA43" s="1027"/>
      <c r="AB43" s="1028"/>
      <c r="AC43" s="1028"/>
      <c r="AD43" s="1028"/>
      <c r="AE43" s="1028"/>
      <c r="AF43" s="1028"/>
      <c r="AG43" s="1028"/>
      <c r="AH43" s="1028"/>
      <c r="AI43" s="1028"/>
      <c r="AJ43" s="1029"/>
    </row>
    <row r="44" spans="1:36" ht="9.9499999999999993" customHeight="1">
      <c r="A44" s="964"/>
      <c r="B44" s="968"/>
      <c r="C44" s="969"/>
      <c r="D44" s="969"/>
      <c r="E44" s="969"/>
      <c r="F44" s="969"/>
      <c r="G44" s="969"/>
      <c r="H44" s="969"/>
      <c r="I44" s="970"/>
      <c r="J44" s="984"/>
      <c r="K44" s="985"/>
      <c r="L44" s="986"/>
      <c r="M44" s="984"/>
      <c r="N44" s="985"/>
      <c r="O44" s="986"/>
      <c r="P44" s="994" t="s">
        <v>551</v>
      </c>
      <c r="Q44" s="995"/>
      <c r="R44" s="996"/>
      <c r="S44" s="996"/>
      <c r="T44" s="988" t="s">
        <v>97</v>
      </c>
      <c r="U44" s="996"/>
      <c r="V44" s="996"/>
      <c r="W44" s="988" t="s">
        <v>98</v>
      </c>
      <c r="X44" s="987"/>
      <c r="Y44" s="987"/>
      <c r="Z44" s="988" t="s">
        <v>58</v>
      </c>
      <c r="AA44" s="1027"/>
      <c r="AB44" s="1028"/>
      <c r="AC44" s="1028"/>
      <c r="AD44" s="1028"/>
      <c r="AE44" s="1028"/>
      <c r="AF44" s="1028"/>
      <c r="AG44" s="1028"/>
      <c r="AH44" s="1028"/>
      <c r="AI44" s="1028"/>
      <c r="AJ44" s="1029"/>
    </row>
    <row r="45" spans="1:36" ht="9.9499999999999993" customHeight="1">
      <c r="A45" s="964"/>
      <c r="B45" s="968"/>
      <c r="C45" s="969"/>
      <c r="D45" s="969"/>
      <c r="E45" s="969"/>
      <c r="F45" s="969"/>
      <c r="G45" s="969"/>
      <c r="H45" s="969"/>
      <c r="I45" s="970"/>
      <c r="J45" s="984"/>
      <c r="K45" s="985"/>
      <c r="L45" s="986"/>
      <c r="M45" s="984"/>
      <c r="N45" s="985"/>
      <c r="O45" s="986"/>
      <c r="P45" s="995"/>
      <c r="Q45" s="995"/>
      <c r="R45" s="996"/>
      <c r="S45" s="996"/>
      <c r="T45" s="988"/>
      <c r="U45" s="996"/>
      <c r="V45" s="996"/>
      <c r="W45" s="988"/>
      <c r="X45" s="987"/>
      <c r="Y45" s="987"/>
      <c r="Z45" s="988"/>
      <c r="AA45" s="1027"/>
      <c r="AB45" s="1028"/>
      <c r="AC45" s="1028"/>
      <c r="AD45" s="1028"/>
      <c r="AE45" s="1028"/>
      <c r="AF45" s="1028"/>
      <c r="AG45" s="1028"/>
      <c r="AH45" s="1028"/>
      <c r="AI45" s="1028"/>
      <c r="AJ45" s="1029"/>
    </row>
    <row r="46" spans="1:36" ht="3" customHeight="1">
      <c r="A46" s="964"/>
      <c r="B46" s="971"/>
      <c r="C46" s="972"/>
      <c r="D46" s="972"/>
      <c r="E46" s="972"/>
      <c r="F46" s="972"/>
      <c r="G46" s="972"/>
      <c r="H46" s="972"/>
      <c r="I46" s="973"/>
      <c r="J46" s="347"/>
      <c r="K46" s="348"/>
      <c r="L46" s="349"/>
      <c r="M46" s="347"/>
      <c r="N46" s="348"/>
      <c r="O46" s="349"/>
      <c r="P46" s="989"/>
      <c r="Q46" s="989"/>
      <c r="R46" s="989"/>
      <c r="S46" s="989"/>
      <c r="T46" s="989"/>
      <c r="U46" s="989"/>
      <c r="V46" s="989"/>
      <c r="W46" s="989"/>
      <c r="X46" s="989"/>
      <c r="Y46" s="989"/>
      <c r="Z46" s="989"/>
      <c r="AA46" s="1027"/>
      <c r="AB46" s="1028"/>
      <c r="AC46" s="1028"/>
      <c r="AD46" s="1028"/>
      <c r="AE46" s="1028"/>
      <c r="AF46" s="1028"/>
      <c r="AG46" s="1028"/>
      <c r="AH46" s="1028"/>
      <c r="AI46" s="1028"/>
      <c r="AJ46" s="1029"/>
    </row>
    <row r="47" spans="1:36" ht="3" customHeight="1">
      <c r="A47" s="964"/>
      <c r="B47" s="990" t="s">
        <v>24</v>
      </c>
      <c r="C47" s="991"/>
      <c r="D47" s="991"/>
      <c r="E47" s="991"/>
      <c r="F47" s="991"/>
      <c r="G47" s="991"/>
      <c r="H47" s="991"/>
      <c r="I47" s="992"/>
      <c r="J47" s="350"/>
      <c r="K47" s="351"/>
      <c r="L47" s="352"/>
      <c r="M47" s="350"/>
      <c r="N47" s="351"/>
      <c r="O47" s="352"/>
      <c r="P47" s="993"/>
      <c r="Q47" s="993"/>
      <c r="R47" s="993"/>
      <c r="S47" s="993"/>
      <c r="T47" s="993"/>
      <c r="U47" s="993"/>
      <c r="V47" s="993"/>
      <c r="W47" s="993"/>
      <c r="X47" s="993"/>
      <c r="Y47" s="993"/>
      <c r="Z47" s="993"/>
      <c r="AA47" s="1027"/>
      <c r="AB47" s="1028"/>
      <c r="AC47" s="1028"/>
      <c r="AD47" s="1028"/>
      <c r="AE47" s="1028"/>
      <c r="AF47" s="1028"/>
      <c r="AG47" s="1028"/>
      <c r="AH47" s="1028"/>
      <c r="AI47" s="1028"/>
      <c r="AJ47" s="1029"/>
    </row>
    <row r="48" spans="1:36" ht="9.9499999999999993" customHeight="1">
      <c r="A48" s="964"/>
      <c r="B48" s="968"/>
      <c r="C48" s="969"/>
      <c r="D48" s="969"/>
      <c r="E48" s="969"/>
      <c r="F48" s="969"/>
      <c r="G48" s="969"/>
      <c r="H48" s="969"/>
      <c r="I48" s="970"/>
      <c r="J48" s="984" t="s">
        <v>38</v>
      </c>
      <c r="K48" s="985"/>
      <c r="L48" s="986"/>
      <c r="M48" s="984" t="s">
        <v>590</v>
      </c>
      <c r="N48" s="985"/>
      <c r="O48" s="986"/>
      <c r="P48" s="994" t="s">
        <v>551</v>
      </c>
      <c r="Q48" s="995"/>
      <c r="R48" s="996">
        <v>5</v>
      </c>
      <c r="S48" s="996"/>
      <c r="T48" s="988" t="s">
        <v>97</v>
      </c>
      <c r="U48" s="996">
        <v>3</v>
      </c>
      <c r="V48" s="996"/>
      <c r="W48" s="988" t="s">
        <v>98</v>
      </c>
      <c r="X48" s="987">
        <v>1</v>
      </c>
      <c r="Y48" s="987"/>
      <c r="Z48" s="988" t="s">
        <v>58</v>
      </c>
      <c r="AA48" s="1027"/>
      <c r="AB48" s="1028"/>
      <c r="AC48" s="1028"/>
      <c r="AD48" s="1028"/>
      <c r="AE48" s="1028"/>
      <c r="AF48" s="1028"/>
      <c r="AG48" s="1028"/>
      <c r="AH48" s="1028"/>
      <c r="AI48" s="1028"/>
      <c r="AJ48" s="1029"/>
    </row>
    <row r="49" spans="1:36" ht="9.9499999999999993" customHeight="1">
      <c r="A49" s="964"/>
      <c r="B49" s="968"/>
      <c r="C49" s="969"/>
      <c r="D49" s="969"/>
      <c r="E49" s="969"/>
      <c r="F49" s="969"/>
      <c r="G49" s="969"/>
      <c r="H49" s="969"/>
      <c r="I49" s="970"/>
      <c r="J49" s="984"/>
      <c r="K49" s="985"/>
      <c r="L49" s="986"/>
      <c r="M49" s="984"/>
      <c r="N49" s="985"/>
      <c r="O49" s="986"/>
      <c r="P49" s="995"/>
      <c r="Q49" s="995"/>
      <c r="R49" s="996"/>
      <c r="S49" s="996"/>
      <c r="T49" s="988"/>
      <c r="U49" s="996"/>
      <c r="V49" s="996"/>
      <c r="W49" s="988"/>
      <c r="X49" s="987"/>
      <c r="Y49" s="987"/>
      <c r="Z49" s="988"/>
      <c r="AA49" s="1027"/>
      <c r="AB49" s="1028"/>
      <c r="AC49" s="1028"/>
      <c r="AD49" s="1028"/>
      <c r="AE49" s="1028"/>
      <c r="AF49" s="1028"/>
      <c r="AG49" s="1028"/>
      <c r="AH49" s="1028"/>
      <c r="AI49" s="1028"/>
      <c r="AJ49" s="1029"/>
    </row>
    <row r="50" spans="1:36" ht="3" customHeight="1">
      <c r="A50" s="964"/>
      <c r="B50" s="971"/>
      <c r="C50" s="972"/>
      <c r="D50" s="972"/>
      <c r="E50" s="972"/>
      <c r="F50" s="972"/>
      <c r="G50" s="972"/>
      <c r="H50" s="972"/>
      <c r="I50" s="973"/>
      <c r="J50" s="347"/>
      <c r="K50" s="348"/>
      <c r="L50" s="349"/>
      <c r="M50" s="347"/>
      <c r="N50" s="348"/>
      <c r="O50" s="349"/>
      <c r="P50" s="989"/>
      <c r="Q50" s="989"/>
      <c r="R50" s="989"/>
      <c r="S50" s="989"/>
      <c r="T50" s="989"/>
      <c r="U50" s="989"/>
      <c r="V50" s="989"/>
      <c r="W50" s="989"/>
      <c r="X50" s="989"/>
      <c r="Y50" s="989"/>
      <c r="Z50" s="989"/>
      <c r="AA50" s="1027"/>
      <c r="AB50" s="1028"/>
      <c r="AC50" s="1028"/>
      <c r="AD50" s="1028"/>
      <c r="AE50" s="1028"/>
      <c r="AF50" s="1028"/>
      <c r="AG50" s="1028"/>
      <c r="AH50" s="1028"/>
      <c r="AI50" s="1028"/>
      <c r="AJ50" s="1029"/>
    </row>
    <row r="51" spans="1:36" ht="3" customHeight="1">
      <c r="A51" s="964"/>
      <c r="B51" s="990" t="s">
        <v>25</v>
      </c>
      <c r="C51" s="991"/>
      <c r="D51" s="991"/>
      <c r="E51" s="991"/>
      <c r="F51" s="991"/>
      <c r="G51" s="991"/>
      <c r="H51" s="991"/>
      <c r="I51" s="992"/>
      <c r="J51" s="350"/>
      <c r="K51" s="351"/>
      <c r="L51" s="352"/>
      <c r="M51" s="350"/>
      <c r="N51" s="351"/>
      <c r="O51" s="352"/>
      <c r="P51" s="993"/>
      <c r="Q51" s="993"/>
      <c r="R51" s="993"/>
      <c r="S51" s="993"/>
      <c r="T51" s="993"/>
      <c r="U51" s="993"/>
      <c r="V51" s="993"/>
      <c r="W51" s="993"/>
      <c r="X51" s="993"/>
      <c r="Y51" s="993"/>
      <c r="Z51" s="993"/>
      <c r="AA51" s="1027"/>
      <c r="AB51" s="1028"/>
      <c r="AC51" s="1028"/>
      <c r="AD51" s="1028"/>
      <c r="AE51" s="1028"/>
      <c r="AF51" s="1028"/>
      <c r="AG51" s="1028"/>
      <c r="AH51" s="1028"/>
      <c r="AI51" s="1028"/>
      <c r="AJ51" s="1029"/>
    </row>
    <row r="52" spans="1:36" ht="9.9499999999999993" customHeight="1">
      <c r="A52" s="964"/>
      <c r="B52" s="968"/>
      <c r="C52" s="969"/>
      <c r="D52" s="969"/>
      <c r="E52" s="969"/>
      <c r="F52" s="969"/>
      <c r="G52" s="969"/>
      <c r="H52" s="969"/>
      <c r="I52" s="970"/>
      <c r="J52" s="984"/>
      <c r="K52" s="985"/>
      <c r="L52" s="986"/>
      <c r="M52" s="984"/>
      <c r="N52" s="985"/>
      <c r="O52" s="986"/>
      <c r="P52" s="994" t="s">
        <v>551</v>
      </c>
      <c r="Q52" s="995"/>
      <c r="R52" s="996"/>
      <c r="S52" s="996"/>
      <c r="T52" s="988" t="s">
        <v>97</v>
      </c>
      <c r="U52" s="996"/>
      <c r="V52" s="996"/>
      <c r="W52" s="988" t="s">
        <v>98</v>
      </c>
      <c r="X52" s="987"/>
      <c r="Y52" s="987"/>
      <c r="Z52" s="988" t="s">
        <v>58</v>
      </c>
      <c r="AA52" s="1027"/>
      <c r="AB52" s="1028"/>
      <c r="AC52" s="1028"/>
      <c r="AD52" s="1028"/>
      <c r="AE52" s="1028"/>
      <c r="AF52" s="1028"/>
      <c r="AG52" s="1028"/>
      <c r="AH52" s="1028"/>
      <c r="AI52" s="1028"/>
      <c r="AJ52" s="1029"/>
    </row>
    <row r="53" spans="1:36" ht="9.9499999999999993" customHeight="1">
      <c r="A53" s="964"/>
      <c r="B53" s="968"/>
      <c r="C53" s="969"/>
      <c r="D53" s="969"/>
      <c r="E53" s="969"/>
      <c r="F53" s="969"/>
      <c r="G53" s="969"/>
      <c r="H53" s="969"/>
      <c r="I53" s="970"/>
      <c r="J53" s="984"/>
      <c r="K53" s="985"/>
      <c r="L53" s="986"/>
      <c r="M53" s="984"/>
      <c r="N53" s="985"/>
      <c r="O53" s="986"/>
      <c r="P53" s="995"/>
      <c r="Q53" s="995"/>
      <c r="R53" s="996"/>
      <c r="S53" s="996"/>
      <c r="T53" s="988"/>
      <c r="U53" s="996"/>
      <c r="V53" s="996"/>
      <c r="W53" s="988"/>
      <c r="X53" s="987"/>
      <c r="Y53" s="987"/>
      <c r="Z53" s="988"/>
      <c r="AA53" s="1027"/>
      <c r="AB53" s="1028"/>
      <c r="AC53" s="1028"/>
      <c r="AD53" s="1028"/>
      <c r="AE53" s="1028"/>
      <c r="AF53" s="1028"/>
      <c r="AG53" s="1028"/>
      <c r="AH53" s="1028"/>
      <c r="AI53" s="1028"/>
      <c r="AJ53" s="1029"/>
    </row>
    <row r="54" spans="1:36" ht="3" customHeight="1">
      <c r="A54" s="964"/>
      <c r="B54" s="971"/>
      <c r="C54" s="972"/>
      <c r="D54" s="972"/>
      <c r="E54" s="972"/>
      <c r="F54" s="972"/>
      <c r="G54" s="972"/>
      <c r="H54" s="972"/>
      <c r="I54" s="973"/>
      <c r="J54" s="347"/>
      <c r="K54" s="348"/>
      <c r="L54" s="349"/>
      <c r="M54" s="347"/>
      <c r="N54" s="348"/>
      <c r="O54" s="349"/>
      <c r="P54" s="989"/>
      <c r="Q54" s="989"/>
      <c r="R54" s="989"/>
      <c r="S54" s="989"/>
      <c r="T54" s="989"/>
      <c r="U54" s="989"/>
      <c r="V54" s="989"/>
      <c r="W54" s="989"/>
      <c r="X54" s="989"/>
      <c r="Y54" s="989"/>
      <c r="Z54" s="989"/>
      <c r="AA54" s="1027"/>
      <c r="AB54" s="1028"/>
      <c r="AC54" s="1028"/>
      <c r="AD54" s="1028"/>
      <c r="AE54" s="1028"/>
      <c r="AF54" s="1028"/>
      <c r="AG54" s="1028"/>
      <c r="AH54" s="1028"/>
      <c r="AI54" s="1028"/>
      <c r="AJ54" s="1029"/>
    </row>
    <row r="55" spans="1:36" ht="3" customHeight="1">
      <c r="A55" s="964"/>
      <c r="B55" s="990" t="s">
        <v>26</v>
      </c>
      <c r="C55" s="991"/>
      <c r="D55" s="991"/>
      <c r="E55" s="991"/>
      <c r="F55" s="991"/>
      <c r="G55" s="991"/>
      <c r="H55" s="991"/>
      <c r="I55" s="992"/>
      <c r="J55" s="350"/>
      <c r="K55" s="351"/>
      <c r="L55" s="352"/>
      <c r="M55" s="350"/>
      <c r="N55" s="351"/>
      <c r="O55" s="352"/>
      <c r="P55" s="993"/>
      <c r="Q55" s="993"/>
      <c r="R55" s="993"/>
      <c r="S55" s="993"/>
      <c r="T55" s="993"/>
      <c r="U55" s="993"/>
      <c r="V55" s="993"/>
      <c r="W55" s="993"/>
      <c r="X55" s="993"/>
      <c r="Y55" s="993"/>
      <c r="Z55" s="993"/>
      <c r="AA55" s="1027"/>
      <c r="AB55" s="1028"/>
      <c r="AC55" s="1028"/>
      <c r="AD55" s="1028"/>
      <c r="AE55" s="1028"/>
      <c r="AF55" s="1028"/>
      <c r="AG55" s="1028"/>
      <c r="AH55" s="1028"/>
      <c r="AI55" s="1028"/>
      <c r="AJ55" s="1029"/>
    </row>
    <row r="56" spans="1:36" ht="9.9499999999999993" customHeight="1">
      <c r="A56" s="964"/>
      <c r="B56" s="968"/>
      <c r="C56" s="969"/>
      <c r="D56" s="969"/>
      <c r="E56" s="969"/>
      <c r="F56" s="969"/>
      <c r="G56" s="969"/>
      <c r="H56" s="969"/>
      <c r="I56" s="970"/>
      <c r="J56" s="984"/>
      <c r="K56" s="985"/>
      <c r="L56" s="986"/>
      <c r="M56" s="984"/>
      <c r="N56" s="985"/>
      <c r="O56" s="986"/>
      <c r="P56" s="994" t="s">
        <v>551</v>
      </c>
      <c r="Q56" s="995"/>
      <c r="R56" s="996"/>
      <c r="S56" s="996"/>
      <c r="T56" s="988" t="s">
        <v>97</v>
      </c>
      <c r="U56" s="996"/>
      <c r="V56" s="996"/>
      <c r="W56" s="988" t="s">
        <v>98</v>
      </c>
      <c r="X56" s="987"/>
      <c r="Y56" s="987"/>
      <c r="Z56" s="988" t="s">
        <v>58</v>
      </c>
      <c r="AA56" s="1027"/>
      <c r="AB56" s="1028"/>
      <c r="AC56" s="1028"/>
      <c r="AD56" s="1028"/>
      <c r="AE56" s="1028"/>
      <c r="AF56" s="1028"/>
      <c r="AG56" s="1028"/>
      <c r="AH56" s="1028"/>
      <c r="AI56" s="1028"/>
      <c r="AJ56" s="1029"/>
    </row>
    <row r="57" spans="1:36" ht="9.9499999999999993" customHeight="1">
      <c r="A57" s="964"/>
      <c r="B57" s="968"/>
      <c r="C57" s="969"/>
      <c r="D57" s="969"/>
      <c r="E57" s="969"/>
      <c r="F57" s="969"/>
      <c r="G57" s="969"/>
      <c r="H57" s="969"/>
      <c r="I57" s="970"/>
      <c r="J57" s="984"/>
      <c r="K57" s="985"/>
      <c r="L57" s="986"/>
      <c r="M57" s="984"/>
      <c r="N57" s="985"/>
      <c r="O57" s="986"/>
      <c r="P57" s="995"/>
      <c r="Q57" s="995"/>
      <c r="R57" s="996"/>
      <c r="S57" s="996"/>
      <c r="T57" s="988"/>
      <c r="U57" s="996"/>
      <c r="V57" s="996"/>
      <c r="W57" s="988"/>
      <c r="X57" s="987"/>
      <c r="Y57" s="987"/>
      <c r="Z57" s="988"/>
      <c r="AA57" s="1027"/>
      <c r="AB57" s="1028"/>
      <c r="AC57" s="1028"/>
      <c r="AD57" s="1028"/>
      <c r="AE57" s="1028"/>
      <c r="AF57" s="1028"/>
      <c r="AG57" s="1028"/>
      <c r="AH57" s="1028"/>
      <c r="AI57" s="1028"/>
      <c r="AJ57" s="1029"/>
    </row>
    <row r="58" spans="1:36" ht="3" customHeight="1">
      <c r="A58" s="964"/>
      <c r="B58" s="971"/>
      <c r="C58" s="972"/>
      <c r="D58" s="972"/>
      <c r="E58" s="972"/>
      <c r="F58" s="972"/>
      <c r="G58" s="972"/>
      <c r="H58" s="972"/>
      <c r="I58" s="973"/>
      <c r="J58" s="347"/>
      <c r="K58" s="348"/>
      <c r="L58" s="349"/>
      <c r="M58" s="347"/>
      <c r="N58" s="348"/>
      <c r="O58" s="349"/>
      <c r="P58" s="989"/>
      <c r="Q58" s="989"/>
      <c r="R58" s="989"/>
      <c r="S58" s="989"/>
      <c r="T58" s="989"/>
      <c r="U58" s="989"/>
      <c r="V58" s="989"/>
      <c r="W58" s="989"/>
      <c r="X58" s="989"/>
      <c r="Y58" s="989"/>
      <c r="Z58" s="989"/>
      <c r="AA58" s="1027"/>
      <c r="AB58" s="1028"/>
      <c r="AC58" s="1028"/>
      <c r="AD58" s="1028"/>
      <c r="AE58" s="1028"/>
      <c r="AF58" s="1028"/>
      <c r="AG58" s="1028"/>
      <c r="AH58" s="1028"/>
      <c r="AI58" s="1028"/>
      <c r="AJ58" s="1029"/>
    </row>
    <row r="59" spans="1:36" ht="3" customHeight="1">
      <c r="A59" s="964"/>
      <c r="B59" s="990" t="s">
        <v>27</v>
      </c>
      <c r="C59" s="991"/>
      <c r="D59" s="991"/>
      <c r="E59" s="991"/>
      <c r="F59" s="991"/>
      <c r="G59" s="991"/>
      <c r="H59" s="991"/>
      <c r="I59" s="992"/>
      <c r="J59" s="350"/>
      <c r="K59" s="351"/>
      <c r="L59" s="352"/>
      <c r="M59" s="350"/>
      <c r="N59" s="351"/>
      <c r="O59" s="352"/>
      <c r="P59" s="993"/>
      <c r="Q59" s="993"/>
      <c r="R59" s="993"/>
      <c r="S59" s="993"/>
      <c r="T59" s="993"/>
      <c r="U59" s="993"/>
      <c r="V59" s="993"/>
      <c r="W59" s="993"/>
      <c r="X59" s="993"/>
      <c r="Y59" s="993"/>
      <c r="Z59" s="1000"/>
      <c r="AA59" s="1027"/>
      <c r="AB59" s="1028"/>
      <c r="AC59" s="1028"/>
      <c r="AD59" s="1028"/>
      <c r="AE59" s="1028"/>
      <c r="AF59" s="1028"/>
      <c r="AG59" s="1028"/>
      <c r="AH59" s="1028"/>
      <c r="AI59" s="1028"/>
      <c r="AJ59" s="1029"/>
    </row>
    <row r="60" spans="1:36" ht="9.9499999999999993" customHeight="1">
      <c r="A60" s="964"/>
      <c r="B60" s="968"/>
      <c r="C60" s="969"/>
      <c r="D60" s="969"/>
      <c r="E60" s="969"/>
      <c r="F60" s="969"/>
      <c r="G60" s="969"/>
      <c r="H60" s="969"/>
      <c r="I60" s="970"/>
      <c r="J60" s="984"/>
      <c r="K60" s="985"/>
      <c r="L60" s="986"/>
      <c r="M60" s="984"/>
      <c r="N60" s="985"/>
      <c r="O60" s="986"/>
      <c r="P60" s="994" t="s">
        <v>551</v>
      </c>
      <c r="Q60" s="995"/>
      <c r="R60" s="996"/>
      <c r="S60" s="996"/>
      <c r="T60" s="988" t="s">
        <v>97</v>
      </c>
      <c r="U60" s="996"/>
      <c r="V60" s="996"/>
      <c r="W60" s="988" t="s">
        <v>98</v>
      </c>
      <c r="X60" s="987"/>
      <c r="Y60" s="987"/>
      <c r="Z60" s="1001" t="s">
        <v>58</v>
      </c>
      <c r="AA60" s="1027"/>
      <c r="AB60" s="1028"/>
      <c r="AC60" s="1028"/>
      <c r="AD60" s="1028"/>
      <c r="AE60" s="1028"/>
      <c r="AF60" s="1028"/>
      <c r="AG60" s="1028"/>
      <c r="AH60" s="1028"/>
      <c r="AI60" s="1028"/>
      <c r="AJ60" s="1029"/>
    </row>
    <row r="61" spans="1:36" ht="9.9499999999999993" customHeight="1">
      <c r="A61" s="964"/>
      <c r="B61" s="968"/>
      <c r="C61" s="969"/>
      <c r="D61" s="969"/>
      <c r="E61" s="969"/>
      <c r="F61" s="969"/>
      <c r="G61" s="969"/>
      <c r="H61" s="969"/>
      <c r="I61" s="970"/>
      <c r="J61" s="984"/>
      <c r="K61" s="985"/>
      <c r="L61" s="986"/>
      <c r="M61" s="984"/>
      <c r="N61" s="985"/>
      <c r="O61" s="986"/>
      <c r="P61" s="995"/>
      <c r="Q61" s="995"/>
      <c r="R61" s="996"/>
      <c r="S61" s="996"/>
      <c r="T61" s="988"/>
      <c r="U61" s="996"/>
      <c r="V61" s="996"/>
      <c r="W61" s="988"/>
      <c r="X61" s="987"/>
      <c r="Y61" s="987"/>
      <c r="Z61" s="1001"/>
      <c r="AA61" s="1027"/>
      <c r="AB61" s="1028"/>
      <c r="AC61" s="1028"/>
      <c r="AD61" s="1028"/>
      <c r="AE61" s="1028"/>
      <c r="AF61" s="1028"/>
      <c r="AG61" s="1028"/>
      <c r="AH61" s="1028"/>
      <c r="AI61" s="1028"/>
      <c r="AJ61" s="1029"/>
    </row>
    <row r="62" spans="1:36" ht="3" customHeight="1">
      <c r="A62" s="964"/>
      <c r="B62" s="997"/>
      <c r="C62" s="998"/>
      <c r="D62" s="998"/>
      <c r="E62" s="998"/>
      <c r="F62" s="998"/>
      <c r="G62" s="998"/>
      <c r="H62" s="998"/>
      <c r="I62" s="999"/>
      <c r="J62" s="353"/>
      <c r="K62" s="354"/>
      <c r="L62" s="355"/>
      <c r="M62" s="353"/>
      <c r="N62" s="354"/>
      <c r="O62" s="355"/>
      <c r="P62" s="1002"/>
      <c r="Q62" s="1002"/>
      <c r="R62" s="1002"/>
      <c r="S62" s="1002"/>
      <c r="T62" s="1002"/>
      <c r="U62" s="1002"/>
      <c r="V62" s="1002"/>
      <c r="W62" s="1002"/>
      <c r="X62" s="1002"/>
      <c r="Y62" s="1002"/>
      <c r="Z62" s="1003"/>
      <c r="AA62" s="1027"/>
      <c r="AB62" s="1028"/>
      <c r="AC62" s="1028"/>
      <c r="AD62" s="1028"/>
      <c r="AE62" s="1028"/>
      <c r="AF62" s="1028"/>
      <c r="AG62" s="1028"/>
      <c r="AH62" s="1028"/>
      <c r="AI62" s="1028"/>
      <c r="AJ62" s="1029"/>
    </row>
    <row r="63" spans="1:36" ht="3" customHeight="1">
      <c r="A63" s="1004" t="s">
        <v>28</v>
      </c>
      <c r="B63" s="968" t="s">
        <v>552</v>
      </c>
      <c r="C63" s="969"/>
      <c r="D63" s="969"/>
      <c r="E63" s="969"/>
      <c r="F63" s="969"/>
      <c r="G63" s="969"/>
      <c r="H63" s="969"/>
      <c r="I63" s="970"/>
      <c r="J63" s="356"/>
      <c r="K63" s="357"/>
      <c r="L63" s="358"/>
      <c r="M63" s="356"/>
      <c r="N63" s="357"/>
      <c r="O63" s="358"/>
      <c r="P63" s="974"/>
      <c r="Q63" s="974"/>
      <c r="R63" s="974"/>
      <c r="S63" s="974"/>
      <c r="T63" s="974"/>
      <c r="U63" s="974"/>
      <c r="V63" s="974"/>
      <c r="W63" s="974"/>
      <c r="X63" s="974"/>
      <c r="Y63" s="974"/>
      <c r="Z63" s="974"/>
      <c r="AA63" s="1027"/>
      <c r="AB63" s="1028"/>
      <c r="AC63" s="1028"/>
      <c r="AD63" s="1028"/>
      <c r="AE63" s="1028"/>
      <c r="AF63" s="1028"/>
      <c r="AG63" s="1028"/>
      <c r="AH63" s="1028"/>
      <c r="AI63" s="1028"/>
      <c r="AJ63" s="1029"/>
    </row>
    <row r="64" spans="1:36" ht="9.9499999999999993" customHeight="1">
      <c r="A64" s="1004"/>
      <c r="B64" s="968"/>
      <c r="C64" s="969"/>
      <c r="D64" s="969"/>
      <c r="E64" s="969"/>
      <c r="F64" s="969"/>
      <c r="G64" s="969"/>
      <c r="H64" s="969"/>
      <c r="I64" s="970"/>
      <c r="J64" s="984"/>
      <c r="K64" s="985"/>
      <c r="L64" s="986"/>
      <c r="M64" s="984"/>
      <c r="N64" s="985"/>
      <c r="O64" s="986"/>
      <c r="P64" s="994" t="s">
        <v>551</v>
      </c>
      <c r="Q64" s="995"/>
      <c r="R64" s="996"/>
      <c r="S64" s="996"/>
      <c r="T64" s="988" t="s">
        <v>97</v>
      </c>
      <c r="U64" s="996"/>
      <c r="V64" s="996"/>
      <c r="W64" s="988" t="s">
        <v>98</v>
      </c>
      <c r="X64" s="987"/>
      <c r="Y64" s="987"/>
      <c r="Z64" s="988" t="s">
        <v>58</v>
      </c>
      <c r="AA64" s="1027"/>
      <c r="AB64" s="1028"/>
      <c r="AC64" s="1028"/>
      <c r="AD64" s="1028"/>
      <c r="AE64" s="1028"/>
      <c r="AF64" s="1028"/>
      <c r="AG64" s="1028"/>
      <c r="AH64" s="1028"/>
      <c r="AI64" s="1028"/>
      <c r="AJ64" s="1029"/>
    </row>
    <row r="65" spans="1:36" ht="9.9499999999999993" customHeight="1">
      <c r="A65" s="1004"/>
      <c r="B65" s="968"/>
      <c r="C65" s="969"/>
      <c r="D65" s="969"/>
      <c r="E65" s="969"/>
      <c r="F65" s="969"/>
      <c r="G65" s="969"/>
      <c r="H65" s="969"/>
      <c r="I65" s="970"/>
      <c r="J65" s="984"/>
      <c r="K65" s="985"/>
      <c r="L65" s="986"/>
      <c r="M65" s="984"/>
      <c r="N65" s="985"/>
      <c r="O65" s="986"/>
      <c r="P65" s="995"/>
      <c r="Q65" s="995"/>
      <c r="R65" s="996"/>
      <c r="S65" s="996"/>
      <c r="T65" s="988"/>
      <c r="U65" s="996"/>
      <c r="V65" s="996"/>
      <c r="W65" s="988"/>
      <c r="X65" s="987"/>
      <c r="Y65" s="987"/>
      <c r="Z65" s="988"/>
      <c r="AA65" s="1027"/>
      <c r="AB65" s="1028"/>
      <c r="AC65" s="1028"/>
      <c r="AD65" s="1028"/>
      <c r="AE65" s="1028"/>
      <c r="AF65" s="1028"/>
      <c r="AG65" s="1028"/>
      <c r="AH65" s="1028"/>
      <c r="AI65" s="1028"/>
      <c r="AJ65" s="1029"/>
    </row>
    <row r="66" spans="1:36" ht="3" customHeight="1">
      <c r="A66" s="1004"/>
      <c r="B66" s="971"/>
      <c r="C66" s="972"/>
      <c r="D66" s="972"/>
      <c r="E66" s="972"/>
      <c r="F66" s="972"/>
      <c r="G66" s="972"/>
      <c r="H66" s="972"/>
      <c r="I66" s="973"/>
      <c r="J66" s="347"/>
      <c r="K66" s="348"/>
      <c r="L66" s="349"/>
      <c r="M66" s="347"/>
      <c r="N66" s="348"/>
      <c r="O66" s="349"/>
      <c r="P66" s="989"/>
      <c r="Q66" s="989"/>
      <c r="R66" s="989"/>
      <c r="S66" s="989"/>
      <c r="T66" s="989"/>
      <c r="U66" s="989"/>
      <c r="V66" s="989"/>
      <c r="W66" s="989"/>
      <c r="X66" s="989"/>
      <c r="Y66" s="989"/>
      <c r="Z66" s="989"/>
      <c r="AA66" s="1027"/>
      <c r="AB66" s="1028"/>
      <c r="AC66" s="1028"/>
      <c r="AD66" s="1028"/>
      <c r="AE66" s="1028"/>
      <c r="AF66" s="1028"/>
      <c r="AG66" s="1028"/>
      <c r="AH66" s="1028"/>
      <c r="AI66" s="1028"/>
      <c r="AJ66" s="1029"/>
    </row>
    <row r="67" spans="1:36" ht="3" customHeight="1">
      <c r="A67" s="1004"/>
      <c r="B67" s="990" t="s">
        <v>553</v>
      </c>
      <c r="C67" s="991"/>
      <c r="D67" s="991"/>
      <c r="E67" s="991"/>
      <c r="F67" s="991"/>
      <c r="G67" s="991"/>
      <c r="H67" s="991"/>
      <c r="I67" s="992"/>
      <c r="J67" s="350"/>
      <c r="K67" s="351"/>
      <c r="L67" s="352"/>
      <c r="M67" s="350"/>
      <c r="N67" s="351"/>
      <c r="O67" s="352"/>
      <c r="P67" s="993"/>
      <c r="Q67" s="993"/>
      <c r="R67" s="993"/>
      <c r="S67" s="993"/>
      <c r="T67" s="993"/>
      <c r="U67" s="993"/>
      <c r="V67" s="993"/>
      <c r="W67" s="993"/>
      <c r="X67" s="993"/>
      <c r="Y67" s="993"/>
      <c r="Z67" s="993"/>
      <c r="AA67" s="1027"/>
      <c r="AB67" s="1028"/>
      <c r="AC67" s="1028"/>
      <c r="AD67" s="1028"/>
      <c r="AE67" s="1028"/>
      <c r="AF67" s="1028"/>
      <c r="AG67" s="1028"/>
      <c r="AH67" s="1028"/>
      <c r="AI67" s="1028"/>
      <c r="AJ67" s="1029"/>
    </row>
    <row r="68" spans="1:36" ht="9.9499999999999993" customHeight="1">
      <c r="A68" s="1004"/>
      <c r="B68" s="968"/>
      <c r="C68" s="969"/>
      <c r="D68" s="969"/>
      <c r="E68" s="969"/>
      <c r="F68" s="969"/>
      <c r="G68" s="969"/>
      <c r="H68" s="969"/>
      <c r="I68" s="970"/>
      <c r="J68" s="984"/>
      <c r="K68" s="985"/>
      <c r="L68" s="986"/>
      <c r="M68" s="984"/>
      <c r="N68" s="985"/>
      <c r="O68" s="986"/>
      <c r="P68" s="994" t="s">
        <v>551</v>
      </c>
      <c r="Q68" s="995"/>
      <c r="R68" s="996"/>
      <c r="S68" s="996"/>
      <c r="T68" s="988" t="s">
        <v>97</v>
      </c>
      <c r="U68" s="996"/>
      <c r="V68" s="996"/>
      <c r="W68" s="988" t="s">
        <v>98</v>
      </c>
      <c r="X68" s="987"/>
      <c r="Y68" s="987"/>
      <c r="Z68" s="988" t="s">
        <v>58</v>
      </c>
      <c r="AA68" s="1027"/>
      <c r="AB68" s="1028"/>
      <c r="AC68" s="1028"/>
      <c r="AD68" s="1028"/>
      <c r="AE68" s="1028"/>
      <c r="AF68" s="1028"/>
      <c r="AG68" s="1028"/>
      <c r="AH68" s="1028"/>
      <c r="AI68" s="1028"/>
      <c r="AJ68" s="1029"/>
    </row>
    <row r="69" spans="1:36" ht="9.9499999999999993" customHeight="1">
      <c r="A69" s="1004"/>
      <c r="B69" s="968"/>
      <c r="C69" s="969"/>
      <c r="D69" s="969"/>
      <c r="E69" s="969"/>
      <c r="F69" s="969"/>
      <c r="G69" s="969"/>
      <c r="H69" s="969"/>
      <c r="I69" s="970"/>
      <c r="J69" s="984"/>
      <c r="K69" s="985"/>
      <c r="L69" s="986"/>
      <c r="M69" s="984"/>
      <c r="N69" s="985"/>
      <c r="O69" s="986"/>
      <c r="P69" s="995"/>
      <c r="Q69" s="995"/>
      <c r="R69" s="996"/>
      <c r="S69" s="996"/>
      <c r="T69" s="988"/>
      <c r="U69" s="996"/>
      <c r="V69" s="996"/>
      <c r="W69" s="988"/>
      <c r="X69" s="987"/>
      <c r="Y69" s="987"/>
      <c r="Z69" s="988"/>
      <c r="AA69" s="1027"/>
      <c r="AB69" s="1028"/>
      <c r="AC69" s="1028"/>
      <c r="AD69" s="1028"/>
      <c r="AE69" s="1028"/>
      <c r="AF69" s="1028"/>
      <c r="AG69" s="1028"/>
      <c r="AH69" s="1028"/>
      <c r="AI69" s="1028"/>
      <c r="AJ69" s="1029"/>
    </row>
    <row r="70" spans="1:36" ht="3" customHeight="1">
      <c r="A70" s="1004"/>
      <c r="B70" s="971"/>
      <c r="C70" s="972"/>
      <c r="D70" s="972"/>
      <c r="E70" s="972"/>
      <c r="F70" s="972"/>
      <c r="G70" s="972"/>
      <c r="H70" s="972"/>
      <c r="I70" s="973"/>
      <c r="J70" s="347"/>
      <c r="K70" s="348"/>
      <c r="L70" s="349"/>
      <c r="M70" s="347"/>
      <c r="N70" s="348"/>
      <c r="O70" s="349"/>
      <c r="P70" s="989"/>
      <c r="Q70" s="989"/>
      <c r="R70" s="989"/>
      <c r="S70" s="989"/>
      <c r="T70" s="989"/>
      <c r="U70" s="989"/>
      <c r="V70" s="989"/>
      <c r="W70" s="989"/>
      <c r="X70" s="989"/>
      <c r="Y70" s="989"/>
      <c r="Z70" s="989"/>
      <c r="AA70" s="1027"/>
      <c r="AB70" s="1028"/>
      <c r="AC70" s="1028"/>
      <c r="AD70" s="1028"/>
      <c r="AE70" s="1028"/>
      <c r="AF70" s="1028"/>
      <c r="AG70" s="1028"/>
      <c r="AH70" s="1028"/>
      <c r="AI70" s="1028"/>
      <c r="AJ70" s="1029"/>
    </row>
    <row r="71" spans="1:36" ht="3" customHeight="1">
      <c r="A71" s="1004"/>
      <c r="B71" s="990" t="s">
        <v>554</v>
      </c>
      <c r="C71" s="991"/>
      <c r="D71" s="991"/>
      <c r="E71" s="991"/>
      <c r="F71" s="991"/>
      <c r="G71" s="991"/>
      <c r="H71" s="991"/>
      <c r="I71" s="992"/>
      <c r="J71" s="350"/>
      <c r="K71" s="351"/>
      <c r="L71" s="352"/>
      <c r="M71" s="350"/>
      <c r="N71" s="351"/>
      <c r="O71" s="352"/>
      <c r="P71" s="993"/>
      <c r="Q71" s="993"/>
      <c r="R71" s="993"/>
      <c r="S71" s="993"/>
      <c r="T71" s="993"/>
      <c r="U71" s="993"/>
      <c r="V71" s="993"/>
      <c r="W71" s="993"/>
      <c r="X71" s="993"/>
      <c r="Y71" s="993"/>
      <c r="Z71" s="993"/>
      <c r="AA71" s="1027"/>
      <c r="AB71" s="1028"/>
      <c r="AC71" s="1028"/>
      <c r="AD71" s="1028"/>
      <c r="AE71" s="1028"/>
      <c r="AF71" s="1028"/>
      <c r="AG71" s="1028"/>
      <c r="AH71" s="1028"/>
      <c r="AI71" s="1028"/>
      <c r="AJ71" s="1029"/>
    </row>
    <row r="72" spans="1:36" ht="9.9499999999999993" customHeight="1">
      <c r="A72" s="1004"/>
      <c r="B72" s="968"/>
      <c r="C72" s="969"/>
      <c r="D72" s="969"/>
      <c r="E72" s="969"/>
      <c r="F72" s="969"/>
      <c r="G72" s="969"/>
      <c r="H72" s="969"/>
      <c r="I72" s="970"/>
      <c r="J72" s="984"/>
      <c r="K72" s="985"/>
      <c r="L72" s="986"/>
      <c r="M72" s="984"/>
      <c r="N72" s="985"/>
      <c r="O72" s="986"/>
      <c r="P72" s="994" t="s">
        <v>551</v>
      </c>
      <c r="Q72" s="995"/>
      <c r="R72" s="996"/>
      <c r="S72" s="996"/>
      <c r="T72" s="988" t="s">
        <v>97</v>
      </c>
      <c r="U72" s="996"/>
      <c r="V72" s="996"/>
      <c r="W72" s="988" t="s">
        <v>98</v>
      </c>
      <c r="X72" s="987"/>
      <c r="Y72" s="987"/>
      <c r="Z72" s="988" t="s">
        <v>58</v>
      </c>
      <c r="AA72" s="1027"/>
      <c r="AB72" s="1028"/>
      <c r="AC72" s="1028"/>
      <c r="AD72" s="1028"/>
      <c r="AE72" s="1028"/>
      <c r="AF72" s="1028"/>
      <c r="AG72" s="1028"/>
      <c r="AH72" s="1028"/>
      <c r="AI72" s="1028"/>
      <c r="AJ72" s="1029"/>
    </row>
    <row r="73" spans="1:36" ht="9.9499999999999993" customHeight="1">
      <c r="A73" s="1004"/>
      <c r="B73" s="968"/>
      <c r="C73" s="969"/>
      <c r="D73" s="969"/>
      <c r="E73" s="969"/>
      <c r="F73" s="969"/>
      <c r="G73" s="969"/>
      <c r="H73" s="969"/>
      <c r="I73" s="970"/>
      <c r="J73" s="984"/>
      <c r="K73" s="985"/>
      <c r="L73" s="986"/>
      <c r="M73" s="984"/>
      <c r="N73" s="985"/>
      <c r="O73" s="986"/>
      <c r="P73" s="995"/>
      <c r="Q73" s="995"/>
      <c r="R73" s="996"/>
      <c r="S73" s="996"/>
      <c r="T73" s="988"/>
      <c r="U73" s="996"/>
      <c r="V73" s="996"/>
      <c r="W73" s="988"/>
      <c r="X73" s="987"/>
      <c r="Y73" s="987"/>
      <c r="Z73" s="988"/>
      <c r="AA73" s="1027"/>
      <c r="AB73" s="1028"/>
      <c r="AC73" s="1028"/>
      <c r="AD73" s="1028"/>
      <c r="AE73" s="1028"/>
      <c r="AF73" s="1028"/>
      <c r="AG73" s="1028"/>
      <c r="AH73" s="1028"/>
      <c r="AI73" s="1028"/>
      <c r="AJ73" s="1029"/>
    </row>
    <row r="74" spans="1:36" ht="3" customHeight="1">
      <c r="A74" s="1004"/>
      <c r="B74" s="971"/>
      <c r="C74" s="972"/>
      <c r="D74" s="972"/>
      <c r="E74" s="972"/>
      <c r="F74" s="972"/>
      <c r="G74" s="972"/>
      <c r="H74" s="972"/>
      <c r="I74" s="973"/>
      <c r="J74" s="347"/>
      <c r="K74" s="348"/>
      <c r="L74" s="349"/>
      <c r="M74" s="347"/>
      <c r="N74" s="348"/>
      <c r="O74" s="349"/>
      <c r="P74" s="989"/>
      <c r="Q74" s="989"/>
      <c r="R74" s="989"/>
      <c r="S74" s="989"/>
      <c r="T74" s="989"/>
      <c r="U74" s="989"/>
      <c r="V74" s="989"/>
      <c r="W74" s="989"/>
      <c r="X74" s="989"/>
      <c r="Y74" s="989"/>
      <c r="Z74" s="989"/>
      <c r="AA74" s="1027"/>
      <c r="AB74" s="1028"/>
      <c r="AC74" s="1028"/>
      <c r="AD74" s="1028"/>
      <c r="AE74" s="1028"/>
      <c r="AF74" s="1028"/>
      <c r="AG74" s="1028"/>
      <c r="AH74" s="1028"/>
      <c r="AI74" s="1028"/>
      <c r="AJ74" s="1029"/>
    </row>
    <row r="75" spans="1:36" ht="3" customHeight="1">
      <c r="A75" s="1004"/>
      <c r="B75" s="990" t="s">
        <v>29</v>
      </c>
      <c r="C75" s="991"/>
      <c r="D75" s="991"/>
      <c r="E75" s="991"/>
      <c r="F75" s="991"/>
      <c r="G75" s="991"/>
      <c r="H75" s="991"/>
      <c r="I75" s="992"/>
      <c r="J75" s="350"/>
      <c r="K75" s="351"/>
      <c r="L75" s="352"/>
      <c r="M75" s="350"/>
      <c r="N75" s="351"/>
      <c r="O75" s="352"/>
      <c r="P75" s="993"/>
      <c r="Q75" s="993"/>
      <c r="R75" s="993"/>
      <c r="S75" s="993"/>
      <c r="T75" s="993"/>
      <c r="U75" s="993"/>
      <c r="V75" s="993"/>
      <c r="W75" s="993"/>
      <c r="X75" s="993"/>
      <c r="Y75" s="993"/>
      <c r="Z75" s="993"/>
      <c r="AA75" s="1027"/>
      <c r="AB75" s="1028"/>
      <c r="AC75" s="1028"/>
      <c r="AD75" s="1028"/>
      <c r="AE75" s="1028"/>
      <c r="AF75" s="1028"/>
      <c r="AG75" s="1028"/>
      <c r="AH75" s="1028"/>
      <c r="AI75" s="1028"/>
      <c r="AJ75" s="1029"/>
    </row>
    <row r="76" spans="1:36" ht="9.9499999999999993" customHeight="1">
      <c r="A76" s="1004"/>
      <c r="B76" s="968"/>
      <c r="C76" s="969"/>
      <c r="D76" s="969"/>
      <c r="E76" s="969"/>
      <c r="F76" s="969"/>
      <c r="G76" s="969"/>
      <c r="H76" s="969"/>
      <c r="I76" s="970"/>
      <c r="J76" s="984"/>
      <c r="K76" s="985"/>
      <c r="L76" s="986"/>
      <c r="M76" s="984"/>
      <c r="N76" s="985"/>
      <c r="O76" s="986"/>
      <c r="P76" s="994" t="s">
        <v>551</v>
      </c>
      <c r="Q76" s="995"/>
      <c r="R76" s="996"/>
      <c r="S76" s="996"/>
      <c r="T76" s="988" t="s">
        <v>97</v>
      </c>
      <c r="U76" s="996"/>
      <c r="V76" s="996"/>
      <c r="W76" s="988" t="s">
        <v>98</v>
      </c>
      <c r="X76" s="987"/>
      <c r="Y76" s="987"/>
      <c r="Z76" s="988" t="s">
        <v>58</v>
      </c>
      <c r="AA76" s="1027"/>
      <c r="AB76" s="1028"/>
      <c r="AC76" s="1028"/>
      <c r="AD76" s="1028"/>
      <c r="AE76" s="1028"/>
      <c r="AF76" s="1028"/>
      <c r="AG76" s="1028"/>
      <c r="AH76" s="1028"/>
      <c r="AI76" s="1028"/>
      <c r="AJ76" s="1029"/>
    </row>
    <row r="77" spans="1:36" ht="9.9499999999999993" customHeight="1">
      <c r="A77" s="1004"/>
      <c r="B77" s="968"/>
      <c r="C77" s="969"/>
      <c r="D77" s="969"/>
      <c r="E77" s="969"/>
      <c r="F77" s="969"/>
      <c r="G77" s="969"/>
      <c r="H77" s="969"/>
      <c r="I77" s="970"/>
      <c r="J77" s="984"/>
      <c r="K77" s="985"/>
      <c r="L77" s="986"/>
      <c r="M77" s="984"/>
      <c r="N77" s="985"/>
      <c r="O77" s="986"/>
      <c r="P77" s="995"/>
      <c r="Q77" s="995"/>
      <c r="R77" s="996"/>
      <c r="S77" s="996"/>
      <c r="T77" s="988"/>
      <c r="U77" s="996"/>
      <c r="V77" s="996"/>
      <c r="W77" s="988"/>
      <c r="X77" s="987"/>
      <c r="Y77" s="987"/>
      <c r="Z77" s="988"/>
      <c r="AA77" s="1027"/>
      <c r="AB77" s="1028"/>
      <c r="AC77" s="1028"/>
      <c r="AD77" s="1028"/>
      <c r="AE77" s="1028"/>
      <c r="AF77" s="1028"/>
      <c r="AG77" s="1028"/>
      <c r="AH77" s="1028"/>
      <c r="AI77" s="1028"/>
      <c r="AJ77" s="1029"/>
    </row>
    <row r="78" spans="1:36" ht="3" customHeight="1">
      <c r="A78" s="1004"/>
      <c r="B78" s="971"/>
      <c r="C78" s="972"/>
      <c r="D78" s="972"/>
      <c r="E78" s="972"/>
      <c r="F78" s="972"/>
      <c r="G78" s="972"/>
      <c r="H78" s="972"/>
      <c r="I78" s="973"/>
      <c r="J78" s="347"/>
      <c r="K78" s="348"/>
      <c r="L78" s="349"/>
      <c r="M78" s="347"/>
      <c r="N78" s="348"/>
      <c r="O78" s="349"/>
      <c r="P78" s="989"/>
      <c r="Q78" s="989"/>
      <c r="R78" s="989"/>
      <c r="S78" s="989"/>
      <c r="T78" s="989"/>
      <c r="U78" s="989"/>
      <c r="V78" s="989"/>
      <c r="W78" s="989"/>
      <c r="X78" s="989"/>
      <c r="Y78" s="989"/>
      <c r="Z78" s="989"/>
      <c r="AA78" s="1027"/>
      <c r="AB78" s="1028"/>
      <c r="AC78" s="1028"/>
      <c r="AD78" s="1028"/>
      <c r="AE78" s="1028"/>
      <c r="AF78" s="1028"/>
      <c r="AG78" s="1028"/>
      <c r="AH78" s="1028"/>
      <c r="AI78" s="1028"/>
      <c r="AJ78" s="1029"/>
    </row>
    <row r="79" spans="1:36" ht="3" customHeight="1">
      <c r="A79" s="1004"/>
      <c r="B79" s="990" t="s">
        <v>555</v>
      </c>
      <c r="C79" s="991"/>
      <c r="D79" s="991"/>
      <c r="E79" s="991"/>
      <c r="F79" s="991"/>
      <c r="G79" s="991"/>
      <c r="H79" s="991"/>
      <c r="I79" s="992"/>
      <c r="J79" s="350"/>
      <c r="K79" s="351"/>
      <c r="L79" s="352"/>
      <c r="M79" s="350"/>
      <c r="N79" s="351"/>
      <c r="O79" s="352"/>
      <c r="P79" s="993"/>
      <c r="Q79" s="993"/>
      <c r="R79" s="993"/>
      <c r="S79" s="993"/>
      <c r="T79" s="993"/>
      <c r="U79" s="993"/>
      <c r="V79" s="993"/>
      <c r="W79" s="993"/>
      <c r="X79" s="993"/>
      <c r="Y79" s="993"/>
      <c r="Z79" s="993"/>
      <c r="AA79" s="1027"/>
      <c r="AB79" s="1028"/>
      <c r="AC79" s="1028"/>
      <c r="AD79" s="1028"/>
      <c r="AE79" s="1028"/>
      <c r="AF79" s="1028"/>
      <c r="AG79" s="1028"/>
      <c r="AH79" s="1028"/>
      <c r="AI79" s="1028"/>
      <c r="AJ79" s="1029"/>
    </row>
    <row r="80" spans="1:36" ht="9.9499999999999993" customHeight="1">
      <c r="A80" s="1004"/>
      <c r="B80" s="968"/>
      <c r="C80" s="969"/>
      <c r="D80" s="969"/>
      <c r="E80" s="969"/>
      <c r="F80" s="969"/>
      <c r="G80" s="969"/>
      <c r="H80" s="969"/>
      <c r="I80" s="970"/>
      <c r="J80" s="984"/>
      <c r="K80" s="985"/>
      <c r="L80" s="986"/>
      <c r="M80" s="984"/>
      <c r="N80" s="985"/>
      <c r="O80" s="986"/>
      <c r="P80" s="994" t="s">
        <v>551</v>
      </c>
      <c r="Q80" s="995"/>
      <c r="R80" s="996"/>
      <c r="S80" s="996"/>
      <c r="T80" s="988" t="s">
        <v>97</v>
      </c>
      <c r="U80" s="996"/>
      <c r="V80" s="996"/>
      <c r="W80" s="988" t="s">
        <v>98</v>
      </c>
      <c r="X80" s="987"/>
      <c r="Y80" s="987"/>
      <c r="Z80" s="988" t="s">
        <v>58</v>
      </c>
      <c r="AA80" s="1027"/>
      <c r="AB80" s="1028"/>
      <c r="AC80" s="1028"/>
      <c r="AD80" s="1028"/>
      <c r="AE80" s="1028"/>
      <c r="AF80" s="1028"/>
      <c r="AG80" s="1028"/>
      <c r="AH80" s="1028"/>
      <c r="AI80" s="1028"/>
      <c r="AJ80" s="1029"/>
    </row>
    <row r="81" spans="1:36" ht="9.9499999999999993" customHeight="1">
      <c r="A81" s="1004"/>
      <c r="B81" s="968"/>
      <c r="C81" s="969"/>
      <c r="D81" s="969"/>
      <c r="E81" s="969"/>
      <c r="F81" s="969"/>
      <c r="G81" s="969"/>
      <c r="H81" s="969"/>
      <c r="I81" s="970"/>
      <c r="J81" s="984"/>
      <c r="K81" s="985"/>
      <c r="L81" s="986"/>
      <c r="M81" s="984"/>
      <c r="N81" s="985"/>
      <c r="O81" s="986"/>
      <c r="P81" s="995"/>
      <c r="Q81" s="995"/>
      <c r="R81" s="996"/>
      <c r="S81" s="996"/>
      <c r="T81" s="988"/>
      <c r="U81" s="996"/>
      <c r="V81" s="996"/>
      <c r="W81" s="988"/>
      <c r="X81" s="987"/>
      <c r="Y81" s="987"/>
      <c r="Z81" s="988"/>
      <c r="AA81" s="1027"/>
      <c r="AB81" s="1028"/>
      <c r="AC81" s="1028"/>
      <c r="AD81" s="1028"/>
      <c r="AE81" s="1028"/>
      <c r="AF81" s="1028"/>
      <c r="AG81" s="1028"/>
      <c r="AH81" s="1028"/>
      <c r="AI81" s="1028"/>
      <c r="AJ81" s="1029"/>
    </row>
    <row r="82" spans="1:36" ht="3" customHeight="1">
      <c r="A82" s="1004"/>
      <c r="B82" s="971"/>
      <c r="C82" s="972"/>
      <c r="D82" s="972"/>
      <c r="E82" s="972"/>
      <c r="F82" s="972"/>
      <c r="G82" s="972"/>
      <c r="H82" s="972"/>
      <c r="I82" s="973"/>
      <c r="J82" s="347"/>
      <c r="K82" s="348"/>
      <c r="L82" s="349"/>
      <c r="M82" s="347"/>
      <c r="N82" s="348"/>
      <c r="O82" s="349"/>
      <c r="P82" s="989"/>
      <c r="Q82" s="989"/>
      <c r="R82" s="989"/>
      <c r="S82" s="989"/>
      <c r="T82" s="989"/>
      <c r="U82" s="989"/>
      <c r="V82" s="989"/>
      <c r="W82" s="989"/>
      <c r="X82" s="989"/>
      <c r="Y82" s="989"/>
      <c r="Z82" s="989"/>
      <c r="AA82" s="1027"/>
      <c r="AB82" s="1028"/>
      <c r="AC82" s="1028"/>
      <c r="AD82" s="1028"/>
      <c r="AE82" s="1028"/>
      <c r="AF82" s="1028"/>
      <c r="AG82" s="1028"/>
      <c r="AH82" s="1028"/>
      <c r="AI82" s="1028"/>
      <c r="AJ82" s="1029"/>
    </row>
    <row r="83" spans="1:36" ht="3" customHeight="1">
      <c r="A83" s="1004"/>
      <c r="B83" s="990" t="s">
        <v>556</v>
      </c>
      <c r="C83" s="991"/>
      <c r="D83" s="991"/>
      <c r="E83" s="991"/>
      <c r="F83" s="991"/>
      <c r="G83" s="991"/>
      <c r="H83" s="991"/>
      <c r="I83" s="992"/>
      <c r="J83" s="350"/>
      <c r="K83" s="351"/>
      <c r="L83" s="352"/>
      <c r="M83" s="350"/>
      <c r="N83" s="351"/>
      <c r="O83" s="352"/>
      <c r="P83" s="993"/>
      <c r="Q83" s="993"/>
      <c r="R83" s="993"/>
      <c r="S83" s="993"/>
      <c r="T83" s="993"/>
      <c r="U83" s="993"/>
      <c r="V83" s="993"/>
      <c r="W83" s="993"/>
      <c r="X83" s="993"/>
      <c r="Y83" s="993"/>
      <c r="Z83" s="993"/>
      <c r="AA83" s="1027"/>
      <c r="AB83" s="1028"/>
      <c r="AC83" s="1028"/>
      <c r="AD83" s="1028"/>
      <c r="AE83" s="1028"/>
      <c r="AF83" s="1028"/>
      <c r="AG83" s="1028"/>
      <c r="AH83" s="1028"/>
      <c r="AI83" s="1028"/>
      <c r="AJ83" s="1029"/>
    </row>
    <row r="84" spans="1:36" ht="9.9499999999999993" customHeight="1">
      <c r="A84" s="1004"/>
      <c r="B84" s="968"/>
      <c r="C84" s="969"/>
      <c r="D84" s="969"/>
      <c r="E84" s="969"/>
      <c r="F84" s="969"/>
      <c r="G84" s="969"/>
      <c r="H84" s="969"/>
      <c r="I84" s="970"/>
      <c r="J84" s="984" t="s">
        <v>38</v>
      </c>
      <c r="K84" s="985"/>
      <c r="L84" s="986"/>
      <c r="M84" s="984" t="s">
        <v>590</v>
      </c>
      <c r="N84" s="985"/>
      <c r="O84" s="986"/>
      <c r="P84" s="994" t="s">
        <v>551</v>
      </c>
      <c r="Q84" s="995"/>
      <c r="R84" s="996">
        <v>5</v>
      </c>
      <c r="S84" s="996"/>
      <c r="T84" s="988" t="s">
        <v>97</v>
      </c>
      <c r="U84" s="996">
        <v>2</v>
      </c>
      <c r="V84" s="996"/>
      <c r="W84" s="988" t="s">
        <v>98</v>
      </c>
      <c r="X84" s="987">
        <v>1</v>
      </c>
      <c r="Y84" s="987"/>
      <c r="Z84" s="988" t="s">
        <v>58</v>
      </c>
      <c r="AA84" s="1027"/>
      <c r="AB84" s="1028"/>
      <c r="AC84" s="1028"/>
      <c r="AD84" s="1028"/>
      <c r="AE84" s="1028"/>
      <c r="AF84" s="1028"/>
      <c r="AG84" s="1028"/>
      <c r="AH84" s="1028"/>
      <c r="AI84" s="1028"/>
      <c r="AJ84" s="1029"/>
    </row>
    <row r="85" spans="1:36" ht="9.9499999999999993" customHeight="1">
      <c r="A85" s="1004"/>
      <c r="B85" s="968"/>
      <c r="C85" s="969"/>
      <c r="D85" s="969"/>
      <c r="E85" s="969"/>
      <c r="F85" s="969"/>
      <c r="G85" s="969"/>
      <c r="H85" s="969"/>
      <c r="I85" s="970"/>
      <c r="J85" s="984"/>
      <c r="K85" s="985"/>
      <c r="L85" s="986"/>
      <c r="M85" s="984"/>
      <c r="N85" s="985"/>
      <c r="O85" s="986"/>
      <c r="P85" s="995"/>
      <c r="Q85" s="995"/>
      <c r="R85" s="996"/>
      <c r="S85" s="996"/>
      <c r="T85" s="988"/>
      <c r="U85" s="996"/>
      <c r="V85" s="996"/>
      <c r="W85" s="988"/>
      <c r="X85" s="987"/>
      <c r="Y85" s="987"/>
      <c r="Z85" s="988"/>
      <c r="AA85" s="1027"/>
      <c r="AB85" s="1028"/>
      <c r="AC85" s="1028"/>
      <c r="AD85" s="1028"/>
      <c r="AE85" s="1028"/>
      <c r="AF85" s="1028"/>
      <c r="AG85" s="1028"/>
      <c r="AH85" s="1028"/>
      <c r="AI85" s="1028"/>
      <c r="AJ85" s="1029"/>
    </row>
    <row r="86" spans="1:36" ht="3" customHeight="1">
      <c r="A86" s="1004"/>
      <c r="B86" s="971"/>
      <c r="C86" s="972"/>
      <c r="D86" s="972"/>
      <c r="E86" s="972"/>
      <c r="F86" s="972"/>
      <c r="G86" s="972"/>
      <c r="H86" s="972"/>
      <c r="I86" s="973"/>
      <c r="J86" s="347"/>
      <c r="K86" s="348"/>
      <c r="L86" s="349"/>
      <c r="M86" s="347"/>
      <c r="N86" s="348"/>
      <c r="O86" s="349"/>
      <c r="P86" s="989"/>
      <c r="Q86" s="989"/>
      <c r="R86" s="989"/>
      <c r="S86" s="989"/>
      <c r="T86" s="989"/>
      <c r="U86" s="989"/>
      <c r="V86" s="989"/>
      <c r="W86" s="989"/>
      <c r="X86" s="989"/>
      <c r="Y86" s="989"/>
      <c r="Z86" s="989"/>
      <c r="AA86" s="1027"/>
      <c r="AB86" s="1028"/>
      <c r="AC86" s="1028"/>
      <c r="AD86" s="1028"/>
      <c r="AE86" s="1028"/>
      <c r="AF86" s="1028"/>
      <c r="AG86" s="1028"/>
      <c r="AH86" s="1028"/>
      <c r="AI86" s="1028"/>
      <c r="AJ86" s="1029"/>
    </row>
    <row r="87" spans="1:36" ht="3" customHeight="1">
      <c r="A87" s="1004"/>
      <c r="B87" s="990" t="s">
        <v>557</v>
      </c>
      <c r="C87" s="991"/>
      <c r="D87" s="991"/>
      <c r="E87" s="991"/>
      <c r="F87" s="991"/>
      <c r="G87" s="991"/>
      <c r="H87" s="991"/>
      <c r="I87" s="992"/>
      <c r="J87" s="350"/>
      <c r="K87" s="351"/>
      <c r="L87" s="352"/>
      <c r="M87" s="350"/>
      <c r="N87" s="351"/>
      <c r="O87" s="352"/>
      <c r="P87" s="993"/>
      <c r="Q87" s="993"/>
      <c r="R87" s="993"/>
      <c r="S87" s="993"/>
      <c r="T87" s="993"/>
      <c r="U87" s="993"/>
      <c r="V87" s="993"/>
      <c r="W87" s="993"/>
      <c r="X87" s="993"/>
      <c r="Y87" s="993"/>
      <c r="Z87" s="993"/>
      <c r="AA87" s="1027"/>
      <c r="AB87" s="1028"/>
      <c r="AC87" s="1028"/>
      <c r="AD87" s="1028"/>
      <c r="AE87" s="1028"/>
      <c r="AF87" s="1028"/>
      <c r="AG87" s="1028"/>
      <c r="AH87" s="1028"/>
      <c r="AI87" s="1028"/>
      <c r="AJ87" s="1029"/>
    </row>
    <row r="88" spans="1:36" ht="9.9499999999999993" customHeight="1">
      <c r="A88" s="1004"/>
      <c r="B88" s="968"/>
      <c r="C88" s="969"/>
      <c r="D88" s="969"/>
      <c r="E88" s="969"/>
      <c r="F88" s="969"/>
      <c r="G88" s="969"/>
      <c r="H88" s="969"/>
      <c r="I88" s="970"/>
      <c r="J88" s="984"/>
      <c r="K88" s="985"/>
      <c r="L88" s="986"/>
      <c r="M88" s="984"/>
      <c r="N88" s="985"/>
      <c r="O88" s="986"/>
      <c r="P88" s="994" t="s">
        <v>551</v>
      </c>
      <c r="Q88" s="995"/>
      <c r="R88" s="996"/>
      <c r="S88" s="996"/>
      <c r="T88" s="988" t="s">
        <v>97</v>
      </c>
      <c r="U88" s="996"/>
      <c r="V88" s="996"/>
      <c r="W88" s="988" t="s">
        <v>98</v>
      </c>
      <c r="X88" s="987"/>
      <c r="Y88" s="987"/>
      <c r="Z88" s="988" t="s">
        <v>58</v>
      </c>
      <c r="AA88" s="1027"/>
      <c r="AB88" s="1028"/>
      <c r="AC88" s="1028"/>
      <c r="AD88" s="1028"/>
      <c r="AE88" s="1028"/>
      <c r="AF88" s="1028"/>
      <c r="AG88" s="1028"/>
      <c r="AH88" s="1028"/>
      <c r="AI88" s="1028"/>
      <c r="AJ88" s="1029"/>
    </row>
    <row r="89" spans="1:36" ht="9.9499999999999993" customHeight="1">
      <c r="A89" s="1004"/>
      <c r="B89" s="968"/>
      <c r="C89" s="969"/>
      <c r="D89" s="969"/>
      <c r="E89" s="969"/>
      <c r="F89" s="969"/>
      <c r="G89" s="969"/>
      <c r="H89" s="969"/>
      <c r="I89" s="970"/>
      <c r="J89" s="984"/>
      <c r="K89" s="985"/>
      <c r="L89" s="986"/>
      <c r="M89" s="984"/>
      <c r="N89" s="985"/>
      <c r="O89" s="986"/>
      <c r="P89" s="995"/>
      <c r="Q89" s="995"/>
      <c r="R89" s="996"/>
      <c r="S89" s="996"/>
      <c r="T89" s="988"/>
      <c r="U89" s="996"/>
      <c r="V89" s="996"/>
      <c r="W89" s="988"/>
      <c r="X89" s="987"/>
      <c r="Y89" s="987"/>
      <c r="Z89" s="988"/>
      <c r="AA89" s="1027"/>
      <c r="AB89" s="1028"/>
      <c r="AC89" s="1028"/>
      <c r="AD89" s="1028"/>
      <c r="AE89" s="1028"/>
      <c r="AF89" s="1028"/>
      <c r="AG89" s="1028"/>
      <c r="AH89" s="1028"/>
      <c r="AI89" s="1028"/>
      <c r="AJ89" s="1029"/>
    </row>
    <row r="90" spans="1:36" ht="3" customHeight="1">
      <c r="A90" s="1004"/>
      <c r="B90" s="971"/>
      <c r="C90" s="972"/>
      <c r="D90" s="972"/>
      <c r="E90" s="972"/>
      <c r="F90" s="972"/>
      <c r="G90" s="972"/>
      <c r="H90" s="972"/>
      <c r="I90" s="973"/>
      <c r="J90" s="347"/>
      <c r="K90" s="348"/>
      <c r="L90" s="349"/>
      <c r="M90" s="347"/>
      <c r="N90" s="348"/>
      <c r="O90" s="349"/>
      <c r="P90" s="989"/>
      <c r="Q90" s="989"/>
      <c r="R90" s="989"/>
      <c r="S90" s="989"/>
      <c r="T90" s="989"/>
      <c r="U90" s="989"/>
      <c r="V90" s="989"/>
      <c r="W90" s="989"/>
      <c r="X90" s="989"/>
      <c r="Y90" s="989"/>
      <c r="Z90" s="989"/>
      <c r="AA90" s="1027"/>
      <c r="AB90" s="1028"/>
      <c r="AC90" s="1028"/>
      <c r="AD90" s="1028"/>
      <c r="AE90" s="1028"/>
      <c r="AF90" s="1028"/>
      <c r="AG90" s="1028"/>
      <c r="AH90" s="1028"/>
      <c r="AI90" s="1028"/>
      <c r="AJ90" s="1029"/>
    </row>
    <row r="91" spans="1:36" ht="3" customHeight="1">
      <c r="A91" s="1004"/>
      <c r="B91" s="990" t="s">
        <v>558</v>
      </c>
      <c r="C91" s="991"/>
      <c r="D91" s="991"/>
      <c r="E91" s="991"/>
      <c r="F91" s="991"/>
      <c r="G91" s="991"/>
      <c r="H91" s="991"/>
      <c r="I91" s="992"/>
      <c r="J91" s="350"/>
      <c r="K91" s="351"/>
      <c r="L91" s="352"/>
      <c r="M91" s="350"/>
      <c r="N91" s="351"/>
      <c r="O91" s="352"/>
      <c r="P91" s="993"/>
      <c r="Q91" s="993"/>
      <c r="R91" s="993"/>
      <c r="S91" s="993"/>
      <c r="T91" s="993"/>
      <c r="U91" s="993"/>
      <c r="V91" s="993"/>
      <c r="W91" s="993"/>
      <c r="X91" s="993"/>
      <c r="Y91" s="993"/>
      <c r="Z91" s="993"/>
      <c r="AA91" s="1027"/>
      <c r="AB91" s="1028"/>
      <c r="AC91" s="1028"/>
      <c r="AD91" s="1028"/>
      <c r="AE91" s="1028"/>
      <c r="AF91" s="1028"/>
      <c r="AG91" s="1028"/>
      <c r="AH91" s="1028"/>
      <c r="AI91" s="1028"/>
      <c r="AJ91" s="1029"/>
    </row>
    <row r="92" spans="1:36" ht="9.9499999999999993" customHeight="1">
      <c r="A92" s="1004"/>
      <c r="B92" s="968"/>
      <c r="C92" s="969"/>
      <c r="D92" s="969"/>
      <c r="E92" s="969"/>
      <c r="F92" s="969"/>
      <c r="G92" s="969"/>
      <c r="H92" s="969"/>
      <c r="I92" s="970"/>
      <c r="J92" s="984"/>
      <c r="K92" s="985"/>
      <c r="L92" s="986"/>
      <c r="M92" s="984"/>
      <c r="N92" s="985"/>
      <c r="O92" s="986"/>
      <c r="P92" s="994" t="s">
        <v>551</v>
      </c>
      <c r="Q92" s="995"/>
      <c r="R92" s="996"/>
      <c r="S92" s="996"/>
      <c r="T92" s="988" t="s">
        <v>97</v>
      </c>
      <c r="U92" s="996"/>
      <c r="V92" s="996"/>
      <c r="W92" s="988" t="s">
        <v>98</v>
      </c>
      <c r="X92" s="987"/>
      <c r="Y92" s="987"/>
      <c r="Z92" s="988" t="s">
        <v>58</v>
      </c>
      <c r="AA92" s="1027"/>
      <c r="AB92" s="1028"/>
      <c r="AC92" s="1028"/>
      <c r="AD92" s="1028"/>
      <c r="AE92" s="1028"/>
      <c r="AF92" s="1028"/>
      <c r="AG92" s="1028"/>
      <c r="AH92" s="1028"/>
      <c r="AI92" s="1028"/>
      <c r="AJ92" s="1029"/>
    </row>
    <row r="93" spans="1:36" ht="9.9499999999999993" customHeight="1">
      <c r="A93" s="1004"/>
      <c r="B93" s="968"/>
      <c r="C93" s="969"/>
      <c r="D93" s="969"/>
      <c r="E93" s="969"/>
      <c r="F93" s="969"/>
      <c r="G93" s="969"/>
      <c r="H93" s="969"/>
      <c r="I93" s="970"/>
      <c r="J93" s="984"/>
      <c r="K93" s="985"/>
      <c r="L93" s="986"/>
      <c r="M93" s="984"/>
      <c r="N93" s="985"/>
      <c r="O93" s="986"/>
      <c r="P93" s="995"/>
      <c r="Q93" s="995"/>
      <c r="R93" s="996"/>
      <c r="S93" s="996"/>
      <c r="T93" s="988"/>
      <c r="U93" s="996"/>
      <c r="V93" s="996"/>
      <c r="W93" s="988"/>
      <c r="X93" s="987"/>
      <c r="Y93" s="987"/>
      <c r="Z93" s="988"/>
      <c r="AA93" s="1027"/>
      <c r="AB93" s="1028"/>
      <c r="AC93" s="1028"/>
      <c r="AD93" s="1028"/>
      <c r="AE93" s="1028"/>
      <c r="AF93" s="1028"/>
      <c r="AG93" s="1028"/>
      <c r="AH93" s="1028"/>
      <c r="AI93" s="1028"/>
      <c r="AJ93" s="1029"/>
    </row>
    <row r="94" spans="1:36" ht="3" customHeight="1">
      <c r="A94" s="1004"/>
      <c r="B94" s="971"/>
      <c r="C94" s="972"/>
      <c r="D94" s="972"/>
      <c r="E94" s="972"/>
      <c r="F94" s="972"/>
      <c r="G94" s="972"/>
      <c r="H94" s="972"/>
      <c r="I94" s="973"/>
      <c r="J94" s="347"/>
      <c r="K94" s="348"/>
      <c r="L94" s="349"/>
      <c r="M94" s="347"/>
      <c r="N94" s="348"/>
      <c r="O94" s="349"/>
      <c r="P94" s="989"/>
      <c r="Q94" s="989"/>
      <c r="R94" s="989"/>
      <c r="S94" s="989"/>
      <c r="T94" s="989"/>
      <c r="U94" s="989"/>
      <c r="V94" s="989"/>
      <c r="W94" s="989"/>
      <c r="X94" s="989"/>
      <c r="Y94" s="989"/>
      <c r="Z94" s="989"/>
      <c r="AA94" s="1027"/>
      <c r="AB94" s="1028"/>
      <c r="AC94" s="1028"/>
      <c r="AD94" s="1028"/>
      <c r="AE94" s="1028"/>
      <c r="AF94" s="1028"/>
      <c r="AG94" s="1028"/>
      <c r="AH94" s="1028"/>
      <c r="AI94" s="1028"/>
      <c r="AJ94" s="1029"/>
    </row>
    <row r="95" spans="1:36" ht="3" customHeight="1">
      <c r="A95" s="1004"/>
      <c r="B95" s="1005" t="s">
        <v>5</v>
      </c>
      <c r="C95" s="1006"/>
      <c r="D95" s="1006"/>
      <c r="E95" s="1006"/>
      <c r="F95" s="1006"/>
      <c r="G95" s="1006"/>
      <c r="H95" s="1006"/>
      <c r="I95" s="1007"/>
      <c r="J95" s="350"/>
      <c r="K95" s="351"/>
      <c r="L95" s="352"/>
      <c r="M95" s="350"/>
      <c r="N95" s="351"/>
      <c r="O95" s="352"/>
      <c r="P95" s="993"/>
      <c r="Q95" s="993"/>
      <c r="R95" s="993"/>
      <c r="S95" s="993"/>
      <c r="T95" s="993"/>
      <c r="U95" s="993"/>
      <c r="V95" s="993"/>
      <c r="W95" s="993"/>
      <c r="X95" s="993"/>
      <c r="Y95" s="993"/>
      <c r="Z95" s="1000"/>
      <c r="AA95" s="1027"/>
      <c r="AB95" s="1028"/>
      <c r="AC95" s="1028"/>
      <c r="AD95" s="1028"/>
      <c r="AE95" s="1028"/>
      <c r="AF95" s="1028"/>
      <c r="AG95" s="1028"/>
      <c r="AH95" s="1028"/>
      <c r="AI95" s="1028"/>
      <c r="AJ95" s="1029"/>
    </row>
    <row r="96" spans="1:36" ht="9.9499999999999993" customHeight="1">
      <c r="A96" s="1004"/>
      <c r="B96" s="1008"/>
      <c r="C96" s="1009"/>
      <c r="D96" s="1009"/>
      <c r="E96" s="1009"/>
      <c r="F96" s="1009"/>
      <c r="G96" s="1009"/>
      <c r="H96" s="1009"/>
      <c r="I96" s="1010"/>
      <c r="J96" s="984"/>
      <c r="K96" s="985"/>
      <c r="L96" s="986"/>
      <c r="M96" s="984"/>
      <c r="N96" s="985"/>
      <c r="O96" s="986"/>
      <c r="P96" s="994" t="s">
        <v>551</v>
      </c>
      <c r="Q96" s="995"/>
      <c r="R96" s="996"/>
      <c r="S96" s="996"/>
      <c r="T96" s="988" t="s">
        <v>97</v>
      </c>
      <c r="U96" s="996"/>
      <c r="V96" s="996"/>
      <c r="W96" s="988" t="s">
        <v>98</v>
      </c>
      <c r="X96" s="987"/>
      <c r="Y96" s="987"/>
      <c r="Z96" s="1001" t="s">
        <v>58</v>
      </c>
      <c r="AA96" s="1027"/>
      <c r="AB96" s="1028"/>
      <c r="AC96" s="1028"/>
      <c r="AD96" s="1028"/>
      <c r="AE96" s="1028"/>
      <c r="AF96" s="1028"/>
      <c r="AG96" s="1028"/>
      <c r="AH96" s="1028"/>
      <c r="AI96" s="1028"/>
      <c r="AJ96" s="1029"/>
    </row>
    <row r="97" spans="1:36" ht="9.9499999999999993" customHeight="1">
      <c r="A97" s="1004"/>
      <c r="B97" s="1008"/>
      <c r="C97" s="1009"/>
      <c r="D97" s="1009"/>
      <c r="E97" s="1009"/>
      <c r="F97" s="1009"/>
      <c r="G97" s="1009"/>
      <c r="H97" s="1009"/>
      <c r="I97" s="1010"/>
      <c r="J97" s="984"/>
      <c r="K97" s="985"/>
      <c r="L97" s="986"/>
      <c r="M97" s="984"/>
      <c r="N97" s="985"/>
      <c r="O97" s="986"/>
      <c r="P97" s="995"/>
      <c r="Q97" s="995"/>
      <c r="R97" s="996"/>
      <c r="S97" s="996"/>
      <c r="T97" s="988"/>
      <c r="U97" s="996"/>
      <c r="V97" s="996"/>
      <c r="W97" s="988"/>
      <c r="X97" s="987"/>
      <c r="Y97" s="987"/>
      <c r="Z97" s="1001"/>
      <c r="AA97" s="1027"/>
      <c r="AB97" s="1028"/>
      <c r="AC97" s="1028"/>
      <c r="AD97" s="1028"/>
      <c r="AE97" s="1028"/>
      <c r="AF97" s="1028"/>
      <c r="AG97" s="1028"/>
      <c r="AH97" s="1028"/>
      <c r="AI97" s="1028"/>
      <c r="AJ97" s="1029"/>
    </row>
    <row r="98" spans="1:36" ht="3" customHeight="1">
      <c r="A98" s="1004"/>
      <c r="B98" s="1011"/>
      <c r="C98" s="1012"/>
      <c r="D98" s="1012"/>
      <c r="E98" s="1012"/>
      <c r="F98" s="1012"/>
      <c r="G98" s="1012"/>
      <c r="H98" s="1012"/>
      <c r="I98" s="1013"/>
      <c r="J98" s="353"/>
      <c r="K98" s="354"/>
      <c r="L98" s="355"/>
      <c r="M98" s="354"/>
      <c r="N98" s="354"/>
      <c r="O98" s="354"/>
      <c r="P98" s="1002"/>
      <c r="Q98" s="1002"/>
      <c r="R98" s="1002"/>
      <c r="S98" s="1002"/>
      <c r="T98" s="1002"/>
      <c r="U98" s="1002"/>
      <c r="V98" s="1002"/>
      <c r="W98" s="1002"/>
      <c r="X98" s="1002"/>
      <c r="Y98" s="1002"/>
      <c r="Z98" s="1003"/>
      <c r="AA98" s="1030"/>
      <c r="AB98" s="1031"/>
      <c r="AC98" s="1031"/>
      <c r="AD98" s="1031"/>
      <c r="AE98" s="1031"/>
      <c r="AF98" s="1031"/>
      <c r="AG98" s="1031"/>
      <c r="AH98" s="1031"/>
      <c r="AI98" s="1031"/>
      <c r="AJ98" s="1032"/>
    </row>
    <row r="99" spans="1:36" ht="3" customHeight="1">
      <c r="A99" s="359"/>
      <c r="B99" s="360"/>
      <c r="C99" s="360"/>
      <c r="D99" s="360"/>
      <c r="E99" s="360"/>
      <c r="F99" s="360"/>
      <c r="G99" s="360"/>
      <c r="H99" s="360"/>
      <c r="I99" s="360"/>
      <c r="J99" s="357"/>
      <c r="K99" s="357"/>
      <c r="L99" s="357"/>
      <c r="M99" s="357"/>
      <c r="N99" s="357"/>
      <c r="O99" s="357"/>
      <c r="P99" s="361"/>
      <c r="Q99" s="361"/>
      <c r="R99" s="361"/>
      <c r="S99" s="361"/>
      <c r="T99" s="361"/>
      <c r="U99" s="361"/>
      <c r="V99" s="361"/>
      <c r="W99" s="361"/>
      <c r="X99" s="361"/>
      <c r="Y99" s="361"/>
      <c r="Z99" s="361"/>
      <c r="AA99" s="361"/>
      <c r="AB99" s="361"/>
      <c r="AC99" s="361"/>
      <c r="AD99" s="361"/>
      <c r="AE99" s="361"/>
      <c r="AF99" s="361"/>
      <c r="AG99" s="361"/>
      <c r="AH99" s="361"/>
      <c r="AI99" s="361"/>
      <c r="AJ99" s="361"/>
    </row>
    <row r="100" spans="1:36" ht="17.100000000000001" customHeight="1">
      <c r="A100" s="359"/>
      <c r="B100" s="360"/>
      <c r="C100" s="360"/>
      <c r="D100" s="360"/>
      <c r="E100" s="360"/>
      <c r="F100" s="360"/>
      <c r="G100" s="360"/>
      <c r="H100" s="360"/>
      <c r="I100" s="360"/>
      <c r="J100" s="357"/>
      <c r="K100" s="357"/>
      <c r="L100" s="357"/>
      <c r="M100" s="357"/>
      <c r="N100" s="357"/>
      <c r="O100" s="357"/>
      <c r="P100" s="361"/>
      <c r="Q100" s="361"/>
      <c r="R100" s="361"/>
      <c r="S100" s="361"/>
      <c r="T100" s="361"/>
      <c r="U100" s="361"/>
      <c r="V100" s="361"/>
      <c r="W100" s="361"/>
      <c r="X100" s="361"/>
      <c r="Y100" s="361"/>
      <c r="Z100" s="361"/>
      <c r="AA100" s="361"/>
      <c r="AB100" s="361"/>
      <c r="AC100" s="361"/>
      <c r="AD100" s="361"/>
      <c r="AE100" s="361"/>
      <c r="AF100" s="361"/>
      <c r="AG100" s="361"/>
      <c r="AH100" s="361"/>
      <c r="AI100" s="361"/>
      <c r="AJ100" s="362" t="s">
        <v>559</v>
      </c>
    </row>
    <row r="101" spans="1:36" ht="17.100000000000001" customHeight="1">
      <c r="A101" s="961" t="s">
        <v>547</v>
      </c>
      <c r="B101" s="961"/>
      <c r="C101" s="961"/>
      <c r="D101" s="961"/>
      <c r="E101" s="961"/>
      <c r="F101" s="961"/>
      <c r="G101" s="961"/>
      <c r="H101" s="961"/>
      <c r="I101" s="961"/>
      <c r="J101" s="962" t="s">
        <v>548</v>
      </c>
      <c r="K101" s="962"/>
      <c r="L101" s="962"/>
      <c r="M101" s="962" t="s">
        <v>17</v>
      </c>
      <c r="N101" s="962"/>
      <c r="O101" s="962"/>
      <c r="P101" s="962" t="s">
        <v>18</v>
      </c>
      <c r="Q101" s="963"/>
      <c r="R101" s="963"/>
      <c r="S101" s="963"/>
      <c r="T101" s="963"/>
      <c r="U101" s="963"/>
      <c r="V101" s="963"/>
      <c r="W101" s="963"/>
      <c r="X101" s="963"/>
      <c r="Y101" s="963"/>
      <c r="Z101" s="963"/>
      <c r="AA101" s="963" t="s">
        <v>549</v>
      </c>
      <c r="AB101" s="963"/>
      <c r="AC101" s="963"/>
      <c r="AD101" s="963"/>
      <c r="AE101" s="963"/>
      <c r="AF101" s="963"/>
      <c r="AG101" s="963"/>
      <c r="AH101" s="963"/>
      <c r="AI101" s="963"/>
      <c r="AJ101" s="963"/>
    </row>
    <row r="102" spans="1:36" ht="35.1" customHeight="1">
      <c r="A102" s="961"/>
      <c r="B102" s="961"/>
      <c r="C102" s="961"/>
      <c r="D102" s="961"/>
      <c r="E102" s="961"/>
      <c r="F102" s="961"/>
      <c r="G102" s="961"/>
      <c r="H102" s="961"/>
      <c r="I102" s="961"/>
      <c r="J102" s="962"/>
      <c r="K102" s="962"/>
      <c r="L102" s="962"/>
      <c r="M102" s="962"/>
      <c r="N102" s="962"/>
      <c r="O102" s="962"/>
      <c r="P102" s="963"/>
      <c r="Q102" s="963"/>
      <c r="R102" s="963"/>
      <c r="S102" s="963"/>
      <c r="T102" s="963"/>
      <c r="U102" s="963"/>
      <c r="V102" s="963"/>
      <c r="W102" s="963"/>
      <c r="X102" s="963"/>
      <c r="Y102" s="963"/>
      <c r="Z102" s="963"/>
      <c r="AA102" s="963"/>
      <c r="AB102" s="963"/>
      <c r="AC102" s="963"/>
      <c r="AD102" s="963"/>
      <c r="AE102" s="963"/>
      <c r="AF102" s="963"/>
      <c r="AG102" s="963"/>
      <c r="AH102" s="963"/>
      <c r="AI102" s="963"/>
      <c r="AJ102" s="963"/>
    </row>
    <row r="103" spans="1:36" ht="3.75" customHeight="1">
      <c r="A103" s="1015" t="s">
        <v>560</v>
      </c>
      <c r="B103" s="966"/>
      <c r="C103" s="966"/>
      <c r="D103" s="966"/>
      <c r="E103" s="966"/>
      <c r="F103" s="966"/>
      <c r="G103" s="966"/>
      <c r="H103" s="966"/>
      <c r="I103" s="967"/>
      <c r="J103" s="344"/>
      <c r="K103" s="345"/>
      <c r="L103" s="346"/>
      <c r="M103" s="344"/>
      <c r="N103" s="345"/>
      <c r="O103" s="346"/>
      <c r="P103" s="1016"/>
      <c r="Q103" s="1016"/>
      <c r="R103" s="1016"/>
      <c r="S103" s="1016"/>
      <c r="T103" s="1016"/>
      <c r="U103" s="1016"/>
      <c r="V103" s="1016"/>
      <c r="W103" s="1016"/>
      <c r="X103" s="1016"/>
      <c r="Y103" s="1016"/>
      <c r="Z103" s="1016"/>
      <c r="AA103" s="1033"/>
      <c r="AB103" s="1033"/>
      <c r="AC103" s="1033"/>
      <c r="AD103" s="1033"/>
      <c r="AE103" s="1033"/>
      <c r="AF103" s="1033"/>
      <c r="AG103" s="1033"/>
      <c r="AH103" s="1033"/>
      <c r="AI103" s="1033"/>
      <c r="AJ103" s="1033"/>
    </row>
    <row r="104" spans="1:36" ht="9.9499999999999993" customHeight="1">
      <c r="A104" s="968"/>
      <c r="B104" s="969"/>
      <c r="C104" s="969"/>
      <c r="D104" s="969"/>
      <c r="E104" s="969"/>
      <c r="F104" s="969"/>
      <c r="G104" s="969"/>
      <c r="H104" s="969"/>
      <c r="I104" s="970"/>
      <c r="J104" s="984"/>
      <c r="K104" s="985"/>
      <c r="L104" s="986"/>
      <c r="M104" s="984"/>
      <c r="N104" s="985"/>
      <c r="O104" s="986"/>
      <c r="P104" s="994" t="s">
        <v>551</v>
      </c>
      <c r="Q104" s="995"/>
      <c r="R104" s="996"/>
      <c r="S104" s="996"/>
      <c r="T104" s="988" t="s">
        <v>97</v>
      </c>
      <c r="U104" s="996"/>
      <c r="V104" s="996"/>
      <c r="W104" s="988" t="s">
        <v>98</v>
      </c>
      <c r="X104" s="987"/>
      <c r="Y104" s="987"/>
      <c r="Z104" s="988" t="s">
        <v>58</v>
      </c>
      <c r="AA104" s="1033"/>
      <c r="AB104" s="1033"/>
      <c r="AC104" s="1033"/>
      <c r="AD104" s="1033"/>
      <c r="AE104" s="1033"/>
      <c r="AF104" s="1033"/>
      <c r="AG104" s="1033"/>
      <c r="AH104" s="1033"/>
      <c r="AI104" s="1033"/>
      <c r="AJ104" s="1033"/>
    </row>
    <row r="105" spans="1:36" ht="9.9499999999999993" customHeight="1">
      <c r="A105" s="968"/>
      <c r="B105" s="969"/>
      <c r="C105" s="969"/>
      <c r="D105" s="969"/>
      <c r="E105" s="969"/>
      <c r="F105" s="969"/>
      <c r="G105" s="969"/>
      <c r="H105" s="969"/>
      <c r="I105" s="970"/>
      <c r="J105" s="984"/>
      <c r="K105" s="985"/>
      <c r="L105" s="986"/>
      <c r="M105" s="984"/>
      <c r="N105" s="985"/>
      <c r="O105" s="986"/>
      <c r="P105" s="995"/>
      <c r="Q105" s="995"/>
      <c r="R105" s="996"/>
      <c r="S105" s="996"/>
      <c r="T105" s="988"/>
      <c r="U105" s="996"/>
      <c r="V105" s="996"/>
      <c r="W105" s="988"/>
      <c r="X105" s="987"/>
      <c r="Y105" s="987"/>
      <c r="Z105" s="988"/>
      <c r="AA105" s="1033"/>
      <c r="AB105" s="1033"/>
      <c r="AC105" s="1033"/>
      <c r="AD105" s="1033"/>
      <c r="AE105" s="1033"/>
      <c r="AF105" s="1033"/>
      <c r="AG105" s="1033"/>
      <c r="AH105" s="1033"/>
      <c r="AI105" s="1033"/>
      <c r="AJ105" s="1033"/>
    </row>
    <row r="106" spans="1:36" ht="3" customHeight="1">
      <c r="A106" s="971"/>
      <c r="B106" s="972"/>
      <c r="C106" s="972"/>
      <c r="D106" s="972"/>
      <c r="E106" s="972"/>
      <c r="F106" s="972"/>
      <c r="G106" s="972"/>
      <c r="H106" s="972"/>
      <c r="I106" s="973"/>
      <c r="J106" s="347"/>
      <c r="K106" s="348"/>
      <c r="L106" s="349"/>
      <c r="M106" s="347"/>
      <c r="N106" s="348"/>
      <c r="O106" s="349"/>
      <c r="P106" s="989"/>
      <c r="Q106" s="989"/>
      <c r="R106" s="989"/>
      <c r="S106" s="989"/>
      <c r="T106" s="989"/>
      <c r="U106" s="989"/>
      <c r="V106" s="989"/>
      <c r="W106" s="989"/>
      <c r="X106" s="989"/>
      <c r="Y106" s="989"/>
      <c r="Z106" s="989"/>
      <c r="AA106" s="1033"/>
      <c r="AB106" s="1033"/>
      <c r="AC106" s="1033"/>
      <c r="AD106" s="1033"/>
      <c r="AE106" s="1033"/>
      <c r="AF106" s="1033"/>
      <c r="AG106" s="1033"/>
      <c r="AH106" s="1033"/>
      <c r="AI106" s="1033"/>
      <c r="AJ106" s="1033"/>
    </row>
    <row r="107" spans="1:36" ht="3" customHeight="1">
      <c r="A107" s="1014" t="s">
        <v>561</v>
      </c>
      <c r="B107" s="991"/>
      <c r="C107" s="991"/>
      <c r="D107" s="991"/>
      <c r="E107" s="991"/>
      <c r="F107" s="991"/>
      <c r="G107" s="991"/>
      <c r="H107" s="991"/>
      <c r="I107" s="992"/>
      <c r="J107" s="350"/>
      <c r="K107" s="351"/>
      <c r="L107" s="352"/>
      <c r="M107" s="350"/>
      <c r="N107" s="351"/>
      <c r="O107" s="352"/>
      <c r="P107" s="993"/>
      <c r="Q107" s="993"/>
      <c r="R107" s="993"/>
      <c r="S107" s="993"/>
      <c r="T107" s="993"/>
      <c r="U107" s="993"/>
      <c r="V107" s="993"/>
      <c r="W107" s="993"/>
      <c r="X107" s="993"/>
      <c r="Y107" s="993"/>
      <c r="Z107" s="1000"/>
      <c r="AA107" s="1033"/>
      <c r="AB107" s="1033"/>
      <c r="AC107" s="1033"/>
      <c r="AD107" s="1033"/>
      <c r="AE107" s="1033"/>
      <c r="AF107" s="1033"/>
      <c r="AG107" s="1033"/>
      <c r="AH107" s="1033"/>
      <c r="AI107" s="1033"/>
      <c r="AJ107" s="1033"/>
    </row>
    <row r="108" spans="1:36" ht="9.9499999999999993" customHeight="1">
      <c r="A108" s="968"/>
      <c r="B108" s="969"/>
      <c r="C108" s="969"/>
      <c r="D108" s="969"/>
      <c r="E108" s="969"/>
      <c r="F108" s="969"/>
      <c r="G108" s="969"/>
      <c r="H108" s="969"/>
      <c r="I108" s="970"/>
      <c r="J108" s="984"/>
      <c r="K108" s="985"/>
      <c r="L108" s="986"/>
      <c r="M108" s="984"/>
      <c r="N108" s="985"/>
      <c r="O108" s="986"/>
      <c r="P108" s="994" t="s">
        <v>551</v>
      </c>
      <c r="Q108" s="995"/>
      <c r="R108" s="996"/>
      <c r="S108" s="996"/>
      <c r="T108" s="988" t="s">
        <v>97</v>
      </c>
      <c r="U108" s="996"/>
      <c r="V108" s="996"/>
      <c r="W108" s="988" t="s">
        <v>98</v>
      </c>
      <c r="X108" s="987"/>
      <c r="Y108" s="987"/>
      <c r="Z108" s="1001" t="s">
        <v>58</v>
      </c>
      <c r="AA108" s="1033"/>
      <c r="AB108" s="1033"/>
      <c r="AC108" s="1033"/>
      <c r="AD108" s="1033"/>
      <c r="AE108" s="1033"/>
      <c r="AF108" s="1033"/>
      <c r="AG108" s="1033"/>
      <c r="AH108" s="1033"/>
      <c r="AI108" s="1033"/>
      <c r="AJ108" s="1033"/>
    </row>
    <row r="109" spans="1:36" ht="9.9499999999999993" customHeight="1">
      <c r="A109" s="968"/>
      <c r="B109" s="969"/>
      <c r="C109" s="969"/>
      <c r="D109" s="969"/>
      <c r="E109" s="969"/>
      <c r="F109" s="969"/>
      <c r="G109" s="969"/>
      <c r="H109" s="969"/>
      <c r="I109" s="970"/>
      <c r="J109" s="984"/>
      <c r="K109" s="985"/>
      <c r="L109" s="986"/>
      <c r="M109" s="984"/>
      <c r="N109" s="985"/>
      <c r="O109" s="986"/>
      <c r="P109" s="995"/>
      <c r="Q109" s="995"/>
      <c r="R109" s="996"/>
      <c r="S109" s="996"/>
      <c r="T109" s="988"/>
      <c r="U109" s="996"/>
      <c r="V109" s="996"/>
      <c r="W109" s="988"/>
      <c r="X109" s="987"/>
      <c r="Y109" s="987"/>
      <c r="Z109" s="1001"/>
      <c r="AA109" s="1033"/>
      <c r="AB109" s="1033"/>
      <c r="AC109" s="1033"/>
      <c r="AD109" s="1033"/>
      <c r="AE109" s="1033"/>
      <c r="AF109" s="1033"/>
      <c r="AG109" s="1033"/>
      <c r="AH109" s="1033"/>
      <c r="AI109" s="1033"/>
      <c r="AJ109" s="1033"/>
    </row>
    <row r="110" spans="1:36" ht="4.5" customHeight="1">
      <c r="A110" s="997"/>
      <c r="B110" s="998"/>
      <c r="C110" s="998"/>
      <c r="D110" s="998"/>
      <c r="E110" s="998"/>
      <c r="F110" s="998"/>
      <c r="G110" s="998"/>
      <c r="H110" s="998"/>
      <c r="I110" s="999"/>
      <c r="J110" s="353"/>
      <c r="K110" s="354"/>
      <c r="L110" s="355"/>
      <c r="M110" s="353"/>
      <c r="N110" s="354"/>
      <c r="O110" s="355"/>
      <c r="P110" s="1002"/>
      <c r="Q110" s="1002"/>
      <c r="R110" s="1002"/>
      <c r="S110" s="1002"/>
      <c r="T110" s="1002"/>
      <c r="U110" s="1002"/>
      <c r="V110" s="1002"/>
      <c r="W110" s="1002"/>
      <c r="X110" s="1002"/>
      <c r="Y110" s="1002"/>
      <c r="Z110" s="1003"/>
      <c r="AA110" s="1033"/>
      <c r="AB110" s="1033"/>
      <c r="AC110" s="1033"/>
      <c r="AD110" s="1033"/>
      <c r="AE110" s="1033"/>
      <c r="AF110" s="1033"/>
      <c r="AG110" s="1033"/>
      <c r="AH110" s="1033"/>
      <c r="AI110" s="1033"/>
      <c r="AJ110" s="1033"/>
    </row>
    <row r="111" spans="1:36" ht="3" customHeight="1">
      <c r="A111" s="1018" t="s">
        <v>562</v>
      </c>
      <c r="B111" s="969"/>
      <c r="C111" s="969"/>
      <c r="D111" s="969"/>
      <c r="E111" s="969"/>
      <c r="F111" s="969"/>
      <c r="G111" s="969"/>
      <c r="H111" s="969"/>
      <c r="I111" s="970"/>
      <c r="J111" s="356"/>
      <c r="K111" s="357"/>
      <c r="L111" s="358"/>
      <c r="M111" s="356"/>
      <c r="N111" s="357"/>
      <c r="O111" s="358"/>
      <c r="P111" s="974"/>
      <c r="Q111" s="974"/>
      <c r="R111" s="974"/>
      <c r="S111" s="974"/>
      <c r="T111" s="974"/>
      <c r="U111" s="974"/>
      <c r="V111" s="974"/>
      <c r="W111" s="974"/>
      <c r="X111" s="974"/>
      <c r="Y111" s="974"/>
      <c r="Z111" s="974"/>
      <c r="AA111" s="1033"/>
      <c r="AB111" s="1033"/>
      <c r="AC111" s="1033"/>
      <c r="AD111" s="1033"/>
      <c r="AE111" s="1033"/>
      <c r="AF111" s="1033"/>
      <c r="AG111" s="1033"/>
      <c r="AH111" s="1033"/>
      <c r="AI111" s="1033"/>
      <c r="AJ111" s="1033"/>
    </row>
    <row r="112" spans="1:36" ht="9.75" customHeight="1">
      <c r="A112" s="968"/>
      <c r="B112" s="969"/>
      <c r="C112" s="969"/>
      <c r="D112" s="969"/>
      <c r="E112" s="969"/>
      <c r="F112" s="969"/>
      <c r="G112" s="969"/>
      <c r="H112" s="969"/>
      <c r="I112" s="970"/>
      <c r="J112" s="984"/>
      <c r="K112" s="985"/>
      <c r="L112" s="986"/>
      <c r="M112" s="984"/>
      <c r="N112" s="985"/>
      <c r="O112" s="986"/>
      <c r="P112" s="994" t="s">
        <v>551</v>
      </c>
      <c r="Q112" s="995"/>
      <c r="R112" s="996"/>
      <c r="S112" s="996"/>
      <c r="T112" s="988" t="s">
        <v>97</v>
      </c>
      <c r="U112" s="996"/>
      <c r="V112" s="996"/>
      <c r="W112" s="988" t="s">
        <v>98</v>
      </c>
      <c r="X112" s="987"/>
      <c r="Y112" s="987"/>
      <c r="Z112" s="988" t="s">
        <v>58</v>
      </c>
      <c r="AA112" s="1033"/>
      <c r="AB112" s="1033"/>
      <c r="AC112" s="1033"/>
      <c r="AD112" s="1033"/>
      <c r="AE112" s="1033"/>
      <c r="AF112" s="1033"/>
      <c r="AG112" s="1033"/>
      <c r="AH112" s="1033"/>
      <c r="AI112" s="1033"/>
      <c r="AJ112" s="1033"/>
    </row>
    <row r="113" spans="1:36" ht="9.75" customHeight="1">
      <c r="A113" s="968"/>
      <c r="B113" s="969"/>
      <c r="C113" s="969"/>
      <c r="D113" s="969"/>
      <c r="E113" s="969"/>
      <c r="F113" s="969"/>
      <c r="G113" s="969"/>
      <c r="H113" s="969"/>
      <c r="I113" s="970"/>
      <c r="J113" s="984"/>
      <c r="K113" s="985"/>
      <c r="L113" s="986"/>
      <c r="M113" s="984"/>
      <c r="N113" s="985"/>
      <c r="O113" s="986"/>
      <c r="P113" s="995"/>
      <c r="Q113" s="995"/>
      <c r="R113" s="996"/>
      <c r="S113" s="996"/>
      <c r="T113" s="988"/>
      <c r="U113" s="996"/>
      <c r="V113" s="996"/>
      <c r="W113" s="988"/>
      <c r="X113" s="987"/>
      <c r="Y113" s="987"/>
      <c r="Z113" s="988"/>
      <c r="AA113" s="1033"/>
      <c r="AB113" s="1033"/>
      <c r="AC113" s="1033"/>
      <c r="AD113" s="1033"/>
      <c r="AE113" s="1033"/>
      <c r="AF113" s="1033"/>
      <c r="AG113" s="1033"/>
      <c r="AH113" s="1033"/>
      <c r="AI113" s="1033"/>
      <c r="AJ113" s="1033"/>
    </row>
    <row r="114" spans="1:36" ht="3" customHeight="1">
      <c r="A114" s="971"/>
      <c r="B114" s="972"/>
      <c r="C114" s="972"/>
      <c r="D114" s="972"/>
      <c r="E114" s="972"/>
      <c r="F114" s="972"/>
      <c r="G114" s="972"/>
      <c r="H114" s="972"/>
      <c r="I114" s="973"/>
      <c r="J114" s="347"/>
      <c r="K114" s="348"/>
      <c r="L114" s="349"/>
      <c r="M114" s="347"/>
      <c r="N114" s="348"/>
      <c r="O114" s="349"/>
      <c r="P114" s="363"/>
      <c r="Q114" s="363"/>
      <c r="R114" s="363"/>
      <c r="S114" s="363"/>
      <c r="T114" s="363"/>
      <c r="U114" s="363"/>
      <c r="V114" s="363"/>
      <c r="W114" s="363"/>
      <c r="X114" s="363"/>
      <c r="Y114" s="363"/>
      <c r="Z114" s="363"/>
      <c r="AA114" s="1033"/>
      <c r="AB114" s="1033"/>
      <c r="AC114" s="1033"/>
      <c r="AD114" s="1033"/>
      <c r="AE114" s="1033"/>
      <c r="AF114" s="1033"/>
      <c r="AG114" s="1033"/>
      <c r="AH114" s="1033"/>
      <c r="AI114" s="1033"/>
      <c r="AJ114" s="1033"/>
    </row>
    <row r="115" spans="1:36" ht="3" customHeight="1">
      <c r="A115" s="1014" t="s">
        <v>563</v>
      </c>
      <c r="B115" s="991"/>
      <c r="C115" s="991"/>
      <c r="D115" s="991"/>
      <c r="E115" s="991"/>
      <c r="F115" s="991"/>
      <c r="G115" s="991"/>
      <c r="H115" s="991"/>
      <c r="I115" s="992"/>
      <c r="J115" s="350"/>
      <c r="K115" s="351"/>
      <c r="L115" s="352"/>
      <c r="M115" s="350"/>
      <c r="N115" s="351"/>
      <c r="O115" s="352"/>
      <c r="P115" s="993"/>
      <c r="Q115" s="993"/>
      <c r="R115" s="993"/>
      <c r="S115" s="993"/>
      <c r="T115" s="993"/>
      <c r="U115" s="993"/>
      <c r="V115" s="993"/>
      <c r="W115" s="993"/>
      <c r="X115" s="993"/>
      <c r="Y115" s="993"/>
      <c r="Z115" s="993"/>
      <c r="AA115" s="1033"/>
      <c r="AB115" s="1033"/>
      <c r="AC115" s="1033"/>
      <c r="AD115" s="1033"/>
      <c r="AE115" s="1033"/>
      <c r="AF115" s="1033"/>
      <c r="AG115" s="1033"/>
      <c r="AH115" s="1033"/>
      <c r="AI115" s="1033"/>
      <c r="AJ115" s="1033"/>
    </row>
    <row r="116" spans="1:36" ht="9.75" customHeight="1">
      <c r="A116" s="968"/>
      <c r="B116" s="969"/>
      <c r="C116" s="969"/>
      <c r="D116" s="969"/>
      <c r="E116" s="969"/>
      <c r="F116" s="969"/>
      <c r="G116" s="969"/>
      <c r="H116" s="969"/>
      <c r="I116" s="970"/>
      <c r="J116" s="984"/>
      <c r="K116" s="985"/>
      <c r="L116" s="986"/>
      <c r="M116" s="984"/>
      <c r="N116" s="985"/>
      <c r="O116" s="986"/>
      <c r="P116" s="994" t="s">
        <v>551</v>
      </c>
      <c r="Q116" s="995"/>
      <c r="R116" s="996"/>
      <c r="S116" s="996"/>
      <c r="T116" s="988" t="s">
        <v>97</v>
      </c>
      <c r="U116" s="996"/>
      <c r="V116" s="996"/>
      <c r="W116" s="988" t="s">
        <v>98</v>
      </c>
      <c r="X116" s="987"/>
      <c r="Y116" s="987"/>
      <c r="Z116" s="988" t="s">
        <v>58</v>
      </c>
      <c r="AA116" s="1033"/>
      <c r="AB116" s="1033"/>
      <c r="AC116" s="1033"/>
      <c r="AD116" s="1033"/>
      <c r="AE116" s="1033"/>
      <c r="AF116" s="1033"/>
      <c r="AG116" s="1033"/>
      <c r="AH116" s="1033"/>
      <c r="AI116" s="1033"/>
      <c r="AJ116" s="1033"/>
    </row>
    <row r="117" spans="1:36" ht="9.75" customHeight="1">
      <c r="A117" s="968"/>
      <c r="B117" s="969"/>
      <c r="C117" s="969"/>
      <c r="D117" s="969"/>
      <c r="E117" s="969"/>
      <c r="F117" s="969"/>
      <c r="G117" s="969"/>
      <c r="H117" s="969"/>
      <c r="I117" s="970"/>
      <c r="J117" s="984"/>
      <c r="K117" s="985"/>
      <c r="L117" s="986"/>
      <c r="M117" s="984"/>
      <c r="N117" s="985"/>
      <c r="O117" s="986"/>
      <c r="P117" s="995"/>
      <c r="Q117" s="995"/>
      <c r="R117" s="996"/>
      <c r="S117" s="996"/>
      <c r="T117" s="988"/>
      <c r="U117" s="996"/>
      <c r="V117" s="996"/>
      <c r="W117" s="988"/>
      <c r="X117" s="987"/>
      <c r="Y117" s="987"/>
      <c r="Z117" s="988"/>
      <c r="AA117" s="1033"/>
      <c r="AB117" s="1033"/>
      <c r="AC117" s="1033"/>
      <c r="AD117" s="1033"/>
      <c r="AE117" s="1033"/>
      <c r="AF117" s="1033"/>
      <c r="AG117" s="1033"/>
      <c r="AH117" s="1033"/>
      <c r="AI117" s="1033"/>
      <c r="AJ117" s="1033"/>
    </row>
    <row r="118" spans="1:36" ht="3" customHeight="1">
      <c r="A118" s="971"/>
      <c r="B118" s="972"/>
      <c r="C118" s="972"/>
      <c r="D118" s="972"/>
      <c r="E118" s="972"/>
      <c r="F118" s="972"/>
      <c r="G118" s="972"/>
      <c r="H118" s="972"/>
      <c r="I118" s="973"/>
      <c r="J118" s="347"/>
      <c r="K118" s="348"/>
      <c r="L118" s="349"/>
      <c r="M118" s="347"/>
      <c r="N118" s="348"/>
      <c r="O118" s="349"/>
      <c r="P118" s="363"/>
      <c r="Q118" s="363"/>
      <c r="R118" s="363"/>
      <c r="S118" s="363"/>
      <c r="T118" s="363"/>
      <c r="U118" s="363"/>
      <c r="V118" s="363"/>
      <c r="W118" s="363"/>
      <c r="X118" s="363"/>
      <c r="Y118" s="363"/>
      <c r="Z118" s="363"/>
      <c r="AA118" s="1033"/>
      <c r="AB118" s="1033"/>
      <c r="AC118" s="1033"/>
      <c r="AD118" s="1033"/>
      <c r="AE118" s="1033"/>
      <c r="AF118" s="1033"/>
      <c r="AG118" s="1033"/>
      <c r="AH118" s="1033"/>
      <c r="AI118" s="1033"/>
      <c r="AJ118" s="1033"/>
    </row>
    <row r="119" spans="1:36" ht="3" customHeight="1">
      <c r="A119" s="1014" t="s">
        <v>564</v>
      </c>
      <c r="B119" s="991"/>
      <c r="C119" s="991"/>
      <c r="D119" s="991"/>
      <c r="E119" s="991"/>
      <c r="F119" s="991"/>
      <c r="G119" s="991"/>
      <c r="H119" s="991"/>
      <c r="I119" s="992"/>
      <c r="J119" s="350"/>
      <c r="K119" s="351"/>
      <c r="L119" s="352"/>
      <c r="M119" s="350"/>
      <c r="N119" s="351"/>
      <c r="O119" s="352"/>
      <c r="P119" s="993"/>
      <c r="Q119" s="993"/>
      <c r="R119" s="993"/>
      <c r="S119" s="993"/>
      <c r="T119" s="993"/>
      <c r="U119" s="993"/>
      <c r="V119" s="993"/>
      <c r="W119" s="993"/>
      <c r="X119" s="993"/>
      <c r="Y119" s="993"/>
      <c r="Z119" s="993"/>
      <c r="AA119" s="1033"/>
      <c r="AB119" s="1033"/>
      <c r="AC119" s="1033"/>
      <c r="AD119" s="1033"/>
      <c r="AE119" s="1033"/>
      <c r="AF119" s="1033"/>
      <c r="AG119" s="1033"/>
      <c r="AH119" s="1033"/>
      <c r="AI119" s="1033"/>
      <c r="AJ119" s="1033"/>
    </row>
    <row r="120" spans="1:36" ht="9.75" customHeight="1">
      <c r="A120" s="968"/>
      <c r="B120" s="969"/>
      <c r="C120" s="969"/>
      <c r="D120" s="969"/>
      <c r="E120" s="969"/>
      <c r="F120" s="969"/>
      <c r="G120" s="969"/>
      <c r="H120" s="969"/>
      <c r="I120" s="970"/>
      <c r="J120" s="984"/>
      <c r="K120" s="985"/>
      <c r="L120" s="986"/>
      <c r="M120" s="984"/>
      <c r="N120" s="985"/>
      <c r="O120" s="986"/>
      <c r="P120" s="994" t="s">
        <v>551</v>
      </c>
      <c r="Q120" s="995"/>
      <c r="R120" s="996"/>
      <c r="S120" s="996"/>
      <c r="T120" s="988" t="s">
        <v>97</v>
      </c>
      <c r="U120" s="996"/>
      <c r="V120" s="996"/>
      <c r="W120" s="988" t="s">
        <v>98</v>
      </c>
      <c r="X120" s="987"/>
      <c r="Y120" s="987"/>
      <c r="Z120" s="988" t="s">
        <v>58</v>
      </c>
      <c r="AA120" s="1033"/>
      <c r="AB120" s="1033"/>
      <c r="AC120" s="1033"/>
      <c r="AD120" s="1033"/>
      <c r="AE120" s="1033"/>
      <c r="AF120" s="1033"/>
      <c r="AG120" s="1033"/>
      <c r="AH120" s="1033"/>
      <c r="AI120" s="1033"/>
      <c r="AJ120" s="1033"/>
    </row>
    <row r="121" spans="1:36" ht="9.75" customHeight="1">
      <c r="A121" s="968"/>
      <c r="B121" s="969"/>
      <c r="C121" s="969"/>
      <c r="D121" s="969"/>
      <c r="E121" s="969"/>
      <c r="F121" s="969"/>
      <c r="G121" s="969"/>
      <c r="H121" s="969"/>
      <c r="I121" s="970"/>
      <c r="J121" s="984"/>
      <c r="K121" s="985"/>
      <c r="L121" s="986"/>
      <c r="M121" s="984"/>
      <c r="N121" s="985"/>
      <c r="O121" s="986"/>
      <c r="P121" s="995"/>
      <c r="Q121" s="995"/>
      <c r="R121" s="996"/>
      <c r="S121" s="996"/>
      <c r="T121" s="988"/>
      <c r="U121" s="996"/>
      <c r="V121" s="996"/>
      <c r="W121" s="988"/>
      <c r="X121" s="987"/>
      <c r="Y121" s="987"/>
      <c r="Z121" s="988"/>
      <c r="AA121" s="1033"/>
      <c r="AB121" s="1033"/>
      <c r="AC121" s="1033"/>
      <c r="AD121" s="1033"/>
      <c r="AE121" s="1033"/>
      <c r="AF121" s="1033"/>
      <c r="AG121" s="1033"/>
      <c r="AH121" s="1033"/>
      <c r="AI121" s="1033"/>
      <c r="AJ121" s="1033"/>
    </row>
    <row r="122" spans="1:36" ht="3" customHeight="1">
      <c r="A122" s="971"/>
      <c r="B122" s="972"/>
      <c r="C122" s="972"/>
      <c r="D122" s="972"/>
      <c r="E122" s="972"/>
      <c r="F122" s="972"/>
      <c r="G122" s="972"/>
      <c r="H122" s="972"/>
      <c r="I122" s="973"/>
      <c r="J122" s="347"/>
      <c r="K122" s="348"/>
      <c r="L122" s="349"/>
      <c r="M122" s="347"/>
      <c r="N122" s="348"/>
      <c r="O122" s="349"/>
      <c r="P122" s="363"/>
      <c r="Q122" s="363"/>
      <c r="R122" s="363"/>
      <c r="S122" s="363"/>
      <c r="T122" s="363"/>
      <c r="U122" s="363"/>
      <c r="V122" s="363"/>
      <c r="W122" s="363"/>
      <c r="X122" s="363"/>
      <c r="Y122" s="363"/>
      <c r="Z122" s="363"/>
      <c r="AA122" s="1033"/>
      <c r="AB122" s="1033"/>
      <c r="AC122" s="1033"/>
      <c r="AD122" s="1033"/>
      <c r="AE122" s="1033"/>
      <c r="AF122" s="1033"/>
      <c r="AG122" s="1033"/>
      <c r="AH122" s="1033"/>
      <c r="AI122" s="1033"/>
      <c r="AJ122" s="1033"/>
    </row>
    <row r="123" spans="1:36" ht="3" customHeight="1">
      <c r="A123" s="1014" t="s">
        <v>565</v>
      </c>
      <c r="B123" s="991"/>
      <c r="C123" s="991"/>
      <c r="D123" s="991"/>
      <c r="E123" s="991"/>
      <c r="F123" s="991"/>
      <c r="G123" s="991"/>
      <c r="H123" s="991"/>
      <c r="I123" s="992"/>
      <c r="J123" s="350"/>
      <c r="K123" s="351"/>
      <c r="L123" s="352"/>
      <c r="M123" s="350"/>
      <c r="N123" s="351"/>
      <c r="O123" s="352"/>
      <c r="P123" s="993"/>
      <c r="Q123" s="993"/>
      <c r="R123" s="993"/>
      <c r="S123" s="993"/>
      <c r="T123" s="993"/>
      <c r="U123" s="993"/>
      <c r="V123" s="993"/>
      <c r="W123" s="993"/>
      <c r="X123" s="993"/>
      <c r="Y123" s="993"/>
      <c r="Z123" s="993"/>
      <c r="AA123" s="1033"/>
      <c r="AB123" s="1033"/>
      <c r="AC123" s="1033"/>
      <c r="AD123" s="1033"/>
      <c r="AE123" s="1033"/>
      <c r="AF123" s="1033"/>
      <c r="AG123" s="1033"/>
      <c r="AH123" s="1033"/>
      <c r="AI123" s="1033"/>
      <c r="AJ123" s="1033"/>
    </row>
    <row r="124" spans="1:36" ht="9.75" customHeight="1">
      <c r="A124" s="968"/>
      <c r="B124" s="969"/>
      <c r="C124" s="969"/>
      <c r="D124" s="969"/>
      <c r="E124" s="969"/>
      <c r="F124" s="969"/>
      <c r="G124" s="969"/>
      <c r="H124" s="969"/>
      <c r="I124" s="970"/>
      <c r="J124" s="984"/>
      <c r="K124" s="985"/>
      <c r="L124" s="986"/>
      <c r="M124" s="984"/>
      <c r="N124" s="985"/>
      <c r="O124" s="986"/>
      <c r="P124" s="994" t="s">
        <v>551</v>
      </c>
      <c r="Q124" s="995"/>
      <c r="R124" s="996"/>
      <c r="S124" s="996"/>
      <c r="T124" s="988" t="s">
        <v>97</v>
      </c>
      <c r="U124" s="996"/>
      <c r="V124" s="996"/>
      <c r="W124" s="988" t="s">
        <v>98</v>
      </c>
      <c r="X124" s="987"/>
      <c r="Y124" s="987"/>
      <c r="Z124" s="988" t="s">
        <v>58</v>
      </c>
      <c r="AA124" s="1033"/>
      <c r="AB124" s="1033"/>
      <c r="AC124" s="1033"/>
      <c r="AD124" s="1033"/>
      <c r="AE124" s="1033"/>
      <c r="AF124" s="1033"/>
      <c r="AG124" s="1033"/>
      <c r="AH124" s="1033"/>
      <c r="AI124" s="1033"/>
      <c r="AJ124" s="1033"/>
    </row>
    <row r="125" spans="1:36" ht="9.75" customHeight="1">
      <c r="A125" s="968"/>
      <c r="B125" s="969"/>
      <c r="C125" s="969"/>
      <c r="D125" s="969"/>
      <c r="E125" s="969"/>
      <c r="F125" s="969"/>
      <c r="G125" s="969"/>
      <c r="H125" s="969"/>
      <c r="I125" s="970"/>
      <c r="J125" s="984"/>
      <c r="K125" s="985"/>
      <c r="L125" s="986"/>
      <c r="M125" s="984"/>
      <c r="N125" s="985"/>
      <c r="O125" s="986"/>
      <c r="P125" s="995"/>
      <c r="Q125" s="995"/>
      <c r="R125" s="996"/>
      <c r="S125" s="996"/>
      <c r="T125" s="988"/>
      <c r="U125" s="996"/>
      <c r="V125" s="996"/>
      <c r="W125" s="988"/>
      <c r="X125" s="987"/>
      <c r="Y125" s="987"/>
      <c r="Z125" s="988"/>
      <c r="AA125" s="1033"/>
      <c r="AB125" s="1033"/>
      <c r="AC125" s="1033"/>
      <c r="AD125" s="1033"/>
      <c r="AE125" s="1033"/>
      <c r="AF125" s="1033"/>
      <c r="AG125" s="1033"/>
      <c r="AH125" s="1033"/>
      <c r="AI125" s="1033"/>
      <c r="AJ125" s="1033"/>
    </row>
    <row r="126" spans="1:36" ht="3" customHeight="1">
      <c r="A126" s="971"/>
      <c r="B126" s="972"/>
      <c r="C126" s="972"/>
      <c r="D126" s="972"/>
      <c r="E126" s="972"/>
      <c r="F126" s="972"/>
      <c r="G126" s="972"/>
      <c r="H126" s="972"/>
      <c r="I126" s="973"/>
      <c r="J126" s="347"/>
      <c r="K126" s="348"/>
      <c r="L126" s="349"/>
      <c r="M126" s="347"/>
      <c r="N126" s="348"/>
      <c r="O126" s="349"/>
      <c r="P126" s="363"/>
      <c r="Q126" s="363"/>
      <c r="R126" s="363"/>
      <c r="S126" s="363"/>
      <c r="T126" s="363"/>
      <c r="U126" s="363"/>
      <c r="V126" s="363"/>
      <c r="W126" s="363"/>
      <c r="X126" s="363"/>
      <c r="Y126" s="363"/>
      <c r="Z126" s="363"/>
      <c r="AA126" s="1033"/>
      <c r="AB126" s="1033"/>
      <c r="AC126" s="1033"/>
      <c r="AD126" s="1033"/>
      <c r="AE126" s="1033"/>
      <c r="AF126" s="1033"/>
      <c r="AG126" s="1033"/>
      <c r="AH126" s="1033"/>
      <c r="AI126" s="1033"/>
      <c r="AJ126" s="1033"/>
    </row>
    <row r="127" spans="1:36" ht="3" customHeight="1">
      <c r="A127" s="1014" t="s">
        <v>566</v>
      </c>
      <c r="B127" s="991"/>
      <c r="C127" s="991"/>
      <c r="D127" s="991"/>
      <c r="E127" s="991"/>
      <c r="F127" s="991"/>
      <c r="G127" s="991"/>
      <c r="H127" s="991"/>
      <c r="I127" s="992"/>
      <c r="J127" s="350"/>
      <c r="K127" s="351"/>
      <c r="L127" s="352"/>
      <c r="M127" s="350"/>
      <c r="N127" s="351"/>
      <c r="O127" s="352"/>
      <c r="P127" s="993"/>
      <c r="Q127" s="993"/>
      <c r="R127" s="993"/>
      <c r="S127" s="993"/>
      <c r="T127" s="993"/>
      <c r="U127" s="993"/>
      <c r="V127" s="993"/>
      <c r="W127" s="993"/>
      <c r="X127" s="993"/>
      <c r="Y127" s="993"/>
      <c r="Z127" s="993"/>
      <c r="AA127" s="1033"/>
      <c r="AB127" s="1033"/>
      <c r="AC127" s="1033"/>
      <c r="AD127" s="1033"/>
      <c r="AE127" s="1033"/>
      <c r="AF127" s="1033"/>
      <c r="AG127" s="1033"/>
      <c r="AH127" s="1033"/>
      <c r="AI127" s="1033"/>
      <c r="AJ127" s="1033"/>
    </row>
    <row r="128" spans="1:36" ht="9.75" customHeight="1">
      <c r="A128" s="968"/>
      <c r="B128" s="969"/>
      <c r="C128" s="969"/>
      <c r="D128" s="969"/>
      <c r="E128" s="969"/>
      <c r="F128" s="969"/>
      <c r="G128" s="969"/>
      <c r="H128" s="969"/>
      <c r="I128" s="970"/>
      <c r="J128" s="984"/>
      <c r="K128" s="985"/>
      <c r="L128" s="986"/>
      <c r="M128" s="984"/>
      <c r="N128" s="985"/>
      <c r="O128" s="986"/>
      <c r="P128" s="994" t="s">
        <v>551</v>
      </c>
      <c r="Q128" s="995"/>
      <c r="R128" s="996"/>
      <c r="S128" s="996"/>
      <c r="T128" s="988" t="s">
        <v>97</v>
      </c>
      <c r="U128" s="996"/>
      <c r="V128" s="996"/>
      <c r="W128" s="988" t="s">
        <v>98</v>
      </c>
      <c r="X128" s="987"/>
      <c r="Y128" s="987"/>
      <c r="Z128" s="988" t="s">
        <v>58</v>
      </c>
      <c r="AA128" s="1033"/>
      <c r="AB128" s="1033"/>
      <c r="AC128" s="1033"/>
      <c r="AD128" s="1033"/>
      <c r="AE128" s="1033"/>
      <c r="AF128" s="1033"/>
      <c r="AG128" s="1033"/>
      <c r="AH128" s="1033"/>
      <c r="AI128" s="1033"/>
      <c r="AJ128" s="1033"/>
    </row>
    <row r="129" spans="1:36" ht="9.75" customHeight="1">
      <c r="A129" s="968"/>
      <c r="B129" s="969"/>
      <c r="C129" s="969"/>
      <c r="D129" s="969"/>
      <c r="E129" s="969"/>
      <c r="F129" s="969"/>
      <c r="G129" s="969"/>
      <c r="H129" s="969"/>
      <c r="I129" s="970"/>
      <c r="J129" s="984"/>
      <c r="K129" s="985"/>
      <c r="L129" s="986"/>
      <c r="M129" s="984"/>
      <c r="N129" s="985"/>
      <c r="O129" s="986"/>
      <c r="P129" s="995"/>
      <c r="Q129" s="995"/>
      <c r="R129" s="996"/>
      <c r="S129" s="996"/>
      <c r="T129" s="988"/>
      <c r="U129" s="996"/>
      <c r="V129" s="996"/>
      <c r="W129" s="988"/>
      <c r="X129" s="987"/>
      <c r="Y129" s="987"/>
      <c r="Z129" s="988"/>
      <c r="AA129" s="1033"/>
      <c r="AB129" s="1033"/>
      <c r="AC129" s="1033"/>
      <c r="AD129" s="1033"/>
      <c r="AE129" s="1033"/>
      <c r="AF129" s="1033"/>
      <c r="AG129" s="1033"/>
      <c r="AH129" s="1033"/>
      <c r="AI129" s="1033"/>
      <c r="AJ129" s="1033"/>
    </row>
    <row r="130" spans="1:36" ht="3" customHeight="1">
      <c r="A130" s="971"/>
      <c r="B130" s="972"/>
      <c r="C130" s="972"/>
      <c r="D130" s="972"/>
      <c r="E130" s="972"/>
      <c r="F130" s="972"/>
      <c r="G130" s="972"/>
      <c r="H130" s="972"/>
      <c r="I130" s="973"/>
      <c r="J130" s="347"/>
      <c r="K130" s="348"/>
      <c r="L130" s="349"/>
      <c r="M130" s="347"/>
      <c r="N130" s="348"/>
      <c r="O130" s="349"/>
      <c r="P130" s="363"/>
      <c r="Q130" s="363"/>
      <c r="R130" s="363"/>
      <c r="S130" s="363"/>
      <c r="T130" s="363"/>
      <c r="U130" s="363"/>
      <c r="V130" s="363"/>
      <c r="W130" s="363"/>
      <c r="X130" s="363"/>
      <c r="Y130" s="363"/>
      <c r="Z130" s="363"/>
      <c r="AA130" s="1033"/>
      <c r="AB130" s="1033"/>
      <c r="AC130" s="1033"/>
      <c r="AD130" s="1033"/>
      <c r="AE130" s="1033"/>
      <c r="AF130" s="1033"/>
      <c r="AG130" s="1033"/>
      <c r="AH130" s="1033"/>
      <c r="AI130" s="1033"/>
      <c r="AJ130" s="1033"/>
    </row>
    <row r="131" spans="1:36" ht="3" customHeight="1">
      <c r="A131" s="1014" t="s">
        <v>567</v>
      </c>
      <c r="B131" s="991"/>
      <c r="C131" s="991"/>
      <c r="D131" s="991"/>
      <c r="E131" s="991"/>
      <c r="F131" s="991"/>
      <c r="G131" s="991"/>
      <c r="H131" s="991"/>
      <c r="I131" s="992"/>
      <c r="J131" s="350"/>
      <c r="K131" s="351"/>
      <c r="L131" s="352"/>
      <c r="M131" s="350"/>
      <c r="N131" s="351"/>
      <c r="O131" s="352"/>
      <c r="P131" s="993"/>
      <c r="Q131" s="993"/>
      <c r="R131" s="993"/>
      <c r="S131" s="993"/>
      <c r="T131" s="993"/>
      <c r="U131" s="993"/>
      <c r="V131" s="993"/>
      <c r="W131" s="993"/>
      <c r="X131" s="993"/>
      <c r="Y131" s="993"/>
      <c r="Z131" s="993"/>
      <c r="AA131" s="1033"/>
      <c r="AB131" s="1033"/>
      <c r="AC131" s="1033"/>
      <c r="AD131" s="1033"/>
      <c r="AE131" s="1033"/>
      <c r="AF131" s="1033"/>
      <c r="AG131" s="1033"/>
      <c r="AH131" s="1033"/>
      <c r="AI131" s="1033"/>
      <c r="AJ131" s="1033"/>
    </row>
    <row r="132" spans="1:36" ht="9.75" customHeight="1">
      <c r="A132" s="968"/>
      <c r="B132" s="969"/>
      <c r="C132" s="969"/>
      <c r="D132" s="969"/>
      <c r="E132" s="969"/>
      <c r="F132" s="969"/>
      <c r="G132" s="969"/>
      <c r="H132" s="969"/>
      <c r="I132" s="970"/>
      <c r="J132" s="984"/>
      <c r="K132" s="985"/>
      <c r="L132" s="986"/>
      <c r="M132" s="984"/>
      <c r="N132" s="985"/>
      <c r="O132" s="986"/>
      <c r="P132" s="994" t="s">
        <v>551</v>
      </c>
      <c r="Q132" s="995"/>
      <c r="R132" s="996"/>
      <c r="S132" s="996"/>
      <c r="T132" s="988" t="s">
        <v>97</v>
      </c>
      <c r="U132" s="996"/>
      <c r="V132" s="996"/>
      <c r="W132" s="988" t="s">
        <v>98</v>
      </c>
      <c r="X132" s="987"/>
      <c r="Y132" s="987"/>
      <c r="Z132" s="988" t="s">
        <v>58</v>
      </c>
      <c r="AA132" s="1033"/>
      <c r="AB132" s="1033"/>
      <c r="AC132" s="1033"/>
      <c r="AD132" s="1033"/>
      <c r="AE132" s="1033"/>
      <c r="AF132" s="1033"/>
      <c r="AG132" s="1033"/>
      <c r="AH132" s="1033"/>
      <c r="AI132" s="1033"/>
      <c r="AJ132" s="1033"/>
    </row>
    <row r="133" spans="1:36" ht="9.75" customHeight="1">
      <c r="A133" s="968"/>
      <c r="B133" s="969"/>
      <c r="C133" s="969"/>
      <c r="D133" s="969"/>
      <c r="E133" s="969"/>
      <c r="F133" s="969"/>
      <c r="G133" s="969"/>
      <c r="H133" s="969"/>
      <c r="I133" s="970"/>
      <c r="J133" s="984"/>
      <c r="K133" s="985"/>
      <c r="L133" s="986"/>
      <c r="M133" s="984"/>
      <c r="N133" s="985"/>
      <c r="O133" s="986"/>
      <c r="P133" s="995"/>
      <c r="Q133" s="995"/>
      <c r="R133" s="996"/>
      <c r="S133" s="996"/>
      <c r="T133" s="988"/>
      <c r="U133" s="996"/>
      <c r="V133" s="996"/>
      <c r="W133" s="988"/>
      <c r="X133" s="987"/>
      <c r="Y133" s="987"/>
      <c r="Z133" s="988"/>
      <c r="AA133" s="1033"/>
      <c r="AB133" s="1033"/>
      <c r="AC133" s="1033"/>
      <c r="AD133" s="1033"/>
      <c r="AE133" s="1033"/>
      <c r="AF133" s="1033"/>
      <c r="AG133" s="1033"/>
      <c r="AH133" s="1033"/>
      <c r="AI133" s="1033"/>
      <c r="AJ133" s="1033"/>
    </row>
    <row r="134" spans="1:36" ht="3" customHeight="1">
      <c r="A134" s="971"/>
      <c r="B134" s="972"/>
      <c r="C134" s="972"/>
      <c r="D134" s="972"/>
      <c r="E134" s="972"/>
      <c r="F134" s="972"/>
      <c r="G134" s="972"/>
      <c r="H134" s="972"/>
      <c r="I134" s="973"/>
      <c r="J134" s="347"/>
      <c r="K134" s="348"/>
      <c r="L134" s="349"/>
      <c r="M134" s="347"/>
      <c r="N134" s="348"/>
      <c r="O134" s="349"/>
      <c r="P134" s="363"/>
      <c r="Q134" s="363"/>
      <c r="R134" s="363"/>
      <c r="S134" s="363"/>
      <c r="T134" s="363"/>
      <c r="U134" s="363"/>
      <c r="V134" s="363"/>
      <c r="W134" s="363"/>
      <c r="X134" s="363"/>
      <c r="Y134" s="363"/>
      <c r="Z134" s="363"/>
      <c r="AA134" s="1033"/>
      <c r="AB134" s="1033"/>
      <c r="AC134" s="1033"/>
      <c r="AD134" s="1033"/>
      <c r="AE134" s="1033"/>
      <c r="AF134" s="1033"/>
      <c r="AG134" s="1033"/>
      <c r="AH134" s="1033"/>
      <c r="AI134" s="1033"/>
      <c r="AJ134" s="1033"/>
    </row>
    <row r="135" spans="1:36" ht="3" customHeight="1">
      <c r="A135" s="1014" t="s">
        <v>568</v>
      </c>
      <c r="B135" s="991"/>
      <c r="C135" s="991"/>
      <c r="D135" s="991"/>
      <c r="E135" s="991"/>
      <c r="F135" s="991"/>
      <c r="G135" s="991"/>
      <c r="H135" s="991"/>
      <c r="I135" s="992"/>
      <c r="J135" s="350"/>
      <c r="K135" s="351"/>
      <c r="L135" s="352"/>
      <c r="M135" s="350"/>
      <c r="N135" s="351"/>
      <c r="O135" s="352"/>
      <c r="P135" s="993"/>
      <c r="Q135" s="993"/>
      <c r="R135" s="993"/>
      <c r="S135" s="993"/>
      <c r="T135" s="993"/>
      <c r="U135" s="993"/>
      <c r="V135" s="993"/>
      <c r="W135" s="993"/>
      <c r="X135" s="993"/>
      <c r="Y135" s="993"/>
      <c r="Z135" s="993"/>
      <c r="AA135" s="1033"/>
      <c r="AB135" s="1033"/>
      <c r="AC135" s="1033"/>
      <c r="AD135" s="1033"/>
      <c r="AE135" s="1033"/>
      <c r="AF135" s="1033"/>
      <c r="AG135" s="1033"/>
      <c r="AH135" s="1033"/>
      <c r="AI135" s="1033"/>
      <c r="AJ135" s="1033"/>
    </row>
    <row r="136" spans="1:36" ht="9.75" customHeight="1">
      <c r="A136" s="968"/>
      <c r="B136" s="969"/>
      <c r="C136" s="969"/>
      <c r="D136" s="969"/>
      <c r="E136" s="969"/>
      <c r="F136" s="969"/>
      <c r="G136" s="969"/>
      <c r="H136" s="969"/>
      <c r="I136" s="970"/>
      <c r="J136" s="984"/>
      <c r="K136" s="985"/>
      <c r="L136" s="986"/>
      <c r="M136" s="984"/>
      <c r="N136" s="985"/>
      <c r="O136" s="986"/>
      <c r="P136" s="994" t="s">
        <v>551</v>
      </c>
      <c r="Q136" s="995"/>
      <c r="R136" s="996"/>
      <c r="S136" s="996"/>
      <c r="T136" s="988" t="s">
        <v>97</v>
      </c>
      <c r="U136" s="996"/>
      <c r="V136" s="996"/>
      <c r="W136" s="988" t="s">
        <v>98</v>
      </c>
      <c r="X136" s="987"/>
      <c r="Y136" s="987"/>
      <c r="Z136" s="988" t="s">
        <v>58</v>
      </c>
      <c r="AA136" s="1033"/>
      <c r="AB136" s="1033"/>
      <c r="AC136" s="1033"/>
      <c r="AD136" s="1033"/>
      <c r="AE136" s="1033"/>
      <c r="AF136" s="1033"/>
      <c r="AG136" s="1033"/>
      <c r="AH136" s="1033"/>
      <c r="AI136" s="1033"/>
      <c r="AJ136" s="1033"/>
    </row>
    <row r="137" spans="1:36" ht="9.75" customHeight="1">
      <c r="A137" s="968"/>
      <c r="B137" s="969"/>
      <c r="C137" s="969"/>
      <c r="D137" s="969"/>
      <c r="E137" s="969"/>
      <c r="F137" s="969"/>
      <c r="G137" s="969"/>
      <c r="H137" s="969"/>
      <c r="I137" s="970"/>
      <c r="J137" s="984"/>
      <c r="K137" s="985"/>
      <c r="L137" s="986"/>
      <c r="M137" s="984"/>
      <c r="N137" s="985"/>
      <c r="O137" s="986"/>
      <c r="P137" s="995"/>
      <c r="Q137" s="995"/>
      <c r="R137" s="996"/>
      <c r="S137" s="996"/>
      <c r="T137" s="988"/>
      <c r="U137" s="996"/>
      <c r="V137" s="996"/>
      <c r="W137" s="988"/>
      <c r="X137" s="987"/>
      <c r="Y137" s="987"/>
      <c r="Z137" s="988"/>
      <c r="AA137" s="1033"/>
      <c r="AB137" s="1033"/>
      <c r="AC137" s="1033"/>
      <c r="AD137" s="1033"/>
      <c r="AE137" s="1033"/>
      <c r="AF137" s="1033"/>
      <c r="AG137" s="1033"/>
      <c r="AH137" s="1033"/>
      <c r="AI137" s="1033"/>
      <c r="AJ137" s="1033"/>
    </row>
    <row r="138" spans="1:36" ht="3" customHeight="1">
      <c r="A138" s="997"/>
      <c r="B138" s="998"/>
      <c r="C138" s="998"/>
      <c r="D138" s="998"/>
      <c r="E138" s="998"/>
      <c r="F138" s="998"/>
      <c r="G138" s="998"/>
      <c r="H138" s="998"/>
      <c r="I138" s="999"/>
      <c r="J138" s="353"/>
      <c r="K138" s="354"/>
      <c r="L138" s="355"/>
      <c r="M138" s="353"/>
      <c r="N138" s="354"/>
      <c r="O138" s="355"/>
      <c r="P138" s="364"/>
      <c r="Q138" s="364"/>
      <c r="R138" s="364"/>
      <c r="S138" s="364"/>
      <c r="T138" s="364"/>
      <c r="U138" s="364"/>
      <c r="V138" s="364"/>
      <c r="W138" s="364"/>
      <c r="X138" s="364"/>
      <c r="Y138" s="364"/>
      <c r="Z138" s="364"/>
      <c r="AA138" s="1033"/>
      <c r="AB138" s="1033"/>
      <c r="AC138" s="1033"/>
      <c r="AD138" s="1033"/>
      <c r="AE138" s="1033"/>
      <c r="AF138" s="1033"/>
      <c r="AG138" s="1033"/>
      <c r="AH138" s="1033"/>
      <c r="AI138" s="1033"/>
      <c r="AJ138" s="1033"/>
    </row>
  </sheetData>
  <mergeCells count="373">
    <mergeCell ref="Z136:Z137"/>
    <mergeCell ref="A135:I138"/>
    <mergeCell ref="P135:Z135"/>
    <mergeCell ref="J136:L137"/>
    <mergeCell ref="M136:O137"/>
    <mergeCell ref="P136:Q137"/>
    <mergeCell ref="R136:S137"/>
    <mergeCell ref="T136:T137"/>
    <mergeCell ref="U136:V137"/>
    <mergeCell ref="W136:W137"/>
    <mergeCell ref="X136:Y137"/>
    <mergeCell ref="U132:V133"/>
    <mergeCell ref="W132:W133"/>
    <mergeCell ref="X132:Y133"/>
    <mergeCell ref="Z132:Z133"/>
    <mergeCell ref="T128:T129"/>
    <mergeCell ref="U128:V129"/>
    <mergeCell ref="W128:W129"/>
    <mergeCell ref="X128:Y129"/>
    <mergeCell ref="Z128:Z129"/>
    <mergeCell ref="A123:I126"/>
    <mergeCell ref="P123:Z123"/>
    <mergeCell ref="J124:L125"/>
    <mergeCell ref="M124:O125"/>
    <mergeCell ref="P124:Q125"/>
    <mergeCell ref="R124:S125"/>
    <mergeCell ref="T124:T125"/>
    <mergeCell ref="A131:I134"/>
    <mergeCell ref="P131:Z131"/>
    <mergeCell ref="J132:L133"/>
    <mergeCell ref="M132:O133"/>
    <mergeCell ref="P132:Q133"/>
    <mergeCell ref="U124:V125"/>
    <mergeCell ref="W124:W125"/>
    <mergeCell ref="X124:Y125"/>
    <mergeCell ref="Z124:Z125"/>
    <mergeCell ref="A127:I130"/>
    <mergeCell ref="P127:Z127"/>
    <mergeCell ref="J128:L129"/>
    <mergeCell ref="M128:O129"/>
    <mergeCell ref="P128:Q129"/>
    <mergeCell ref="R128:S129"/>
    <mergeCell ref="R132:S133"/>
    <mergeCell ref="T132:T133"/>
    <mergeCell ref="A119:I122"/>
    <mergeCell ref="P119:Z119"/>
    <mergeCell ref="J120:L121"/>
    <mergeCell ref="M120:O121"/>
    <mergeCell ref="P120:Q121"/>
    <mergeCell ref="R120:S121"/>
    <mergeCell ref="T120:T121"/>
    <mergeCell ref="U120:V121"/>
    <mergeCell ref="W120:W121"/>
    <mergeCell ref="X120:Y121"/>
    <mergeCell ref="Z120:Z121"/>
    <mergeCell ref="Z104:Z105"/>
    <mergeCell ref="P106:Z106"/>
    <mergeCell ref="Z112:Z113"/>
    <mergeCell ref="A115:I118"/>
    <mergeCell ref="P115:Z115"/>
    <mergeCell ref="J116:L117"/>
    <mergeCell ref="M116:O117"/>
    <mergeCell ref="P116:Q117"/>
    <mergeCell ref="R116:S117"/>
    <mergeCell ref="T116:T117"/>
    <mergeCell ref="U116:V117"/>
    <mergeCell ref="W116:W117"/>
    <mergeCell ref="A111:I114"/>
    <mergeCell ref="P111:Z111"/>
    <mergeCell ref="J112:L113"/>
    <mergeCell ref="M112:O113"/>
    <mergeCell ref="P112:Q113"/>
    <mergeCell ref="R112:S113"/>
    <mergeCell ref="T112:T113"/>
    <mergeCell ref="U112:V113"/>
    <mergeCell ref="W112:W113"/>
    <mergeCell ref="X112:Y113"/>
    <mergeCell ref="X116:Y117"/>
    <mergeCell ref="Z116:Z117"/>
    <mergeCell ref="A107:I110"/>
    <mergeCell ref="P107:Z107"/>
    <mergeCell ref="J108:L109"/>
    <mergeCell ref="M108:O109"/>
    <mergeCell ref="P108:Q109"/>
    <mergeCell ref="R108:S109"/>
    <mergeCell ref="AA101:AJ102"/>
    <mergeCell ref="A103:I106"/>
    <mergeCell ref="P103:Z103"/>
    <mergeCell ref="AA103:AJ138"/>
    <mergeCell ref="J104:L105"/>
    <mergeCell ref="M104:O105"/>
    <mergeCell ref="P104:Q105"/>
    <mergeCell ref="R104:S105"/>
    <mergeCell ref="T104:T105"/>
    <mergeCell ref="U104:V105"/>
    <mergeCell ref="T108:T109"/>
    <mergeCell ref="U108:V109"/>
    <mergeCell ref="W108:W109"/>
    <mergeCell ref="X108:Y109"/>
    <mergeCell ref="Z108:Z109"/>
    <mergeCell ref="P110:Z110"/>
    <mergeCell ref="W104:W105"/>
    <mergeCell ref="X104:Y105"/>
    <mergeCell ref="Z96:Z97"/>
    <mergeCell ref="P98:Z98"/>
    <mergeCell ref="A101:I102"/>
    <mergeCell ref="J101:L102"/>
    <mergeCell ref="M101:O102"/>
    <mergeCell ref="P101:Z102"/>
    <mergeCell ref="B95:I98"/>
    <mergeCell ref="P95:Z95"/>
    <mergeCell ref="J96:L97"/>
    <mergeCell ref="M96:O97"/>
    <mergeCell ref="P96:Q97"/>
    <mergeCell ref="R96:S97"/>
    <mergeCell ref="T96:T97"/>
    <mergeCell ref="U96:V97"/>
    <mergeCell ref="W96:W97"/>
    <mergeCell ref="X96:Y97"/>
    <mergeCell ref="T92:T93"/>
    <mergeCell ref="U92:V93"/>
    <mergeCell ref="W92:W93"/>
    <mergeCell ref="X92:Y93"/>
    <mergeCell ref="Z92:Z93"/>
    <mergeCell ref="P94:Z94"/>
    <mergeCell ref="W88:W89"/>
    <mergeCell ref="X88:Y89"/>
    <mergeCell ref="Z88:Z89"/>
    <mergeCell ref="P90:Z90"/>
    <mergeCell ref="B91:I94"/>
    <mergeCell ref="P91:Z91"/>
    <mergeCell ref="J92:L93"/>
    <mergeCell ref="M92:O93"/>
    <mergeCell ref="P92:Q93"/>
    <mergeCell ref="R92:S93"/>
    <mergeCell ref="Z84:Z85"/>
    <mergeCell ref="P86:Z86"/>
    <mergeCell ref="B87:I90"/>
    <mergeCell ref="P87:Z87"/>
    <mergeCell ref="J88:L89"/>
    <mergeCell ref="M88:O89"/>
    <mergeCell ref="P88:Q89"/>
    <mergeCell ref="R88:S89"/>
    <mergeCell ref="T88:T89"/>
    <mergeCell ref="U88:V89"/>
    <mergeCell ref="B83:I86"/>
    <mergeCell ref="P83:Z83"/>
    <mergeCell ref="J84:L85"/>
    <mergeCell ref="M84:O85"/>
    <mergeCell ref="P84:Q85"/>
    <mergeCell ref="R84:S85"/>
    <mergeCell ref="T84:T85"/>
    <mergeCell ref="U84:V85"/>
    <mergeCell ref="P71:Z71"/>
    <mergeCell ref="J72:L73"/>
    <mergeCell ref="M72:O73"/>
    <mergeCell ref="P72:Q73"/>
    <mergeCell ref="R72:S73"/>
    <mergeCell ref="T72:T73"/>
    <mergeCell ref="U72:V73"/>
    <mergeCell ref="W84:W85"/>
    <mergeCell ref="X84:Y85"/>
    <mergeCell ref="T80:T81"/>
    <mergeCell ref="U80:V81"/>
    <mergeCell ref="W80:W81"/>
    <mergeCell ref="X80:Y81"/>
    <mergeCell ref="Z80:Z81"/>
    <mergeCell ref="P82:Z82"/>
    <mergeCell ref="W76:W77"/>
    <mergeCell ref="X76:Y77"/>
    <mergeCell ref="Z76:Z77"/>
    <mergeCell ref="P78:Z78"/>
    <mergeCell ref="X68:Y69"/>
    <mergeCell ref="Z68:Z69"/>
    <mergeCell ref="P70:Z70"/>
    <mergeCell ref="W64:W65"/>
    <mergeCell ref="X64:Y65"/>
    <mergeCell ref="Z64:Z65"/>
    <mergeCell ref="P66:Z66"/>
    <mergeCell ref="B79:I82"/>
    <mergeCell ref="P79:Z79"/>
    <mergeCell ref="J80:L81"/>
    <mergeCell ref="M80:O81"/>
    <mergeCell ref="P80:Q81"/>
    <mergeCell ref="R80:S81"/>
    <mergeCell ref="Z72:Z73"/>
    <mergeCell ref="P74:Z74"/>
    <mergeCell ref="B75:I78"/>
    <mergeCell ref="P75:Z75"/>
    <mergeCell ref="J76:L77"/>
    <mergeCell ref="M76:O77"/>
    <mergeCell ref="P76:Q77"/>
    <mergeCell ref="R76:S77"/>
    <mergeCell ref="T76:T77"/>
    <mergeCell ref="U76:V77"/>
    <mergeCell ref="B71:I74"/>
    <mergeCell ref="B67:I70"/>
    <mergeCell ref="P67:Z67"/>
    <mergeCell ref="J68:L69"/>
    <mergeCell ref="M68:O69"/>
    <mergeCell ref="P68:Q69"/>
    <mergeCell ref="R68:S69"/>
    <mergeCell ref="P62:Z62"/>
    <mergeCell ref="A63:A98"/>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A25:I26"/>
    <mergeCell ref="J25:L26"/>
    <mergeCell ref="M25:O26"/>
    <mergeCell ref="P25:Z26"/>
    <mergeCell ref="AA25:AJ26"/>
    <mergeCell ref="A27:A62"/>
    <mergeCell ref="B27:I30"/>
    <mergeCell ref="P27:Z27"/>
    <mergeCell ref="AA27:AJ98"/>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A20:F23"/>
    <mergeCell ref="G20:J20"/>
    <mergeCell ref="K20:O20"/>
    <mergeCell ref="G21:K22"/>
    <mergeCell ref="L21:P22"/>
    <mergeCell ref="Q21:AJ22"/>
    <mergeCell ref="S17:T17"/>
    <mergeCell ref="U17:V17"/>
    <mergeCell ref="W17:X17"/>
    <mergeCell ref="Y17:Z17"/>
    <mergeCell ref="AB17:AC17"/>
    <mergeCell ref="A18:F19"/>
    <mergeCell ref="J18:AJ18"/>
    <mergeCell ref="G19:AJ19"/>
    <mergeCell ref="P14:T14"/>
    <mergeCell ref="V14:AI14"/>
    <mergeCell ref="A15:AJ16"/>
    <mergeCell ref="A17:F17"/>
    <mergeCell ref="G17:H17"/>
    <mergeCell ref="I17:J17"/>
    <mergeCell ref="K17:L17"/>
    <mergeCell ref="M17:N17"/>
    <mergeCell ref="O17:P17"/>
    <mergeCell ref="Q17:R17"/>
    <mergeCell ref="P9:T10"/>
    <mergeCell ref="U9:U10"/>
    <mergeCell ref="V9:AJ10"/>
    <mergeCell ref="P11:T11"/>
    <mergeCell ref="V11:AJ12"/>
    <mergeCell ref="M13:O13"/>
    <mergeCell ref="P13:T13"/>
    <mergeCell ref="V13:AI13"/>
    <mergeCell ref="A2:AJ2"/>
    <mergeCell ref="A4:J8"/>
    <mergeCell ref="Y4:Z4"/>
    <mergeCell ref="AA4:AB4"/>
    <mergeCell ref="AD4:AE4"/>
    <mergeCell ref="AG4:AH4"/>
    <mergeCell ref="M7:O11"/>
    <mergeCell ref="P7:T8"/>
    <mergeCell ref="U7:U8"/>
    <mergeCell ref="V7:AJ8"/>
  </mergeCells>
  <phoneticPr fontId="2"/>
  <dataValidations count="5">
    <dataValidation type="list" imeMode="off" allowBlank="1" showInputMessage="1" showErrorMessage="1" sqref="AL73" xr:uid="{00000000-0002-0000-0200-000000000000}">
      <formula1>"30"</formula1>
    </dataValidation>
    <dataValidation type="list" errorStyle="warning" allowBlank="1" showInputMessage="1" showErrorMessage="1" sqref="J32:L33 J36:L37 J40:L41 J44:L45 J48:L49 J52:L53 J56:L57 J60:L61 J64:L65 J68:L69 J72:L73 J76:L77 J80:L81 J84:L85 J88:L89 J92:L93 J96:L97 J104:L105 J108:L109 J136:L137 J28:L29 J132:L133 J128:L129 J124:L125 J120:L121 J116:L117 J112:L113" xr:uid="{00000000-0002-0000-0200-000001000000}">
      <formula1>"○"</formula1>
    </dataValidation>
    <dataValidation imeMode="off" allowBlank="1" showInputMessage="1" showErrorMessage="1" sqref="AD4:AE4 AA4:AB4 AG4:AH4" xr:uid="{00000000-0002-0000-0200-000002000000}"/>
    <dataValidation imeMode="halfKatakana" allowBlank="1" showInputMessage="1" showErrorMessage="1" sqref="J18" xr:uid="{00000000-0002-0000-0200-000003000000}"/>
    <dataValidation imeMode="fullAlpha" allowBlank="1" showInputMessage="1" showErrorMessage="1" sqref="K20:O20" xr:uid="{00000000-0002-0000-0200-000004000000}"/>
  </dataValidations>
  <printOptions horizontalCentered="1"/>
  <pageMargins left="0.59055118110236227" right="0.39370078740157483" top="0.59055118110236227" bottom="0.39370078740157483" header="0.31496062992125984" footer="0.27559055118110237"/>
  <pageSetup paperSize="9" scale="92" orientation="portrait" r:id="rId1"/>
  <headerFooter alignWithMargins="0"/>
  <rowBreaks count="1" manualBreakCount="1">
    <brk id="100" min="1" max="3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990C0-2E97-4CDA-9554-5B1840B6BF59}">
  <dimension ref="A1:BD57"/>
  <sheetViews>
    <sheetView view="pageBreakPreview" zoomScale="115" zoomScaleNormal="115" zoomScaleSheetLayoutView="115" workbookViewId="0">
      <selection activeCell="A2" sqref="A2"/>
    </sheetView>
  </sheetViews>
  <sheetFormatPr defaultColWidth="8.875" defaultRowHeight="12"/>
  <cols>
    <col min="1" max="56" width="1.75" style="521" customWidth="1"/>
    <col min="57" max="59" width="8.875" style="521" customWidth="1"/>
    <col min="60" max="16384" width="8.875" style="521"/>
  </cols>
  <sheetData>
    <row r="1" spans="1:56" ht="13.9" customHeight="1">
      <c r="A1" s="520" t="s">
        <v>846</v>
      </c>
    </row>
    <row r="2" spans="1:56" ht="13.9" customHeight="1">
      <c r="AP2" s="2010" t="s">
        <v>790</v>
      </c>
      <c r="AQ2" s="2010"/>
      <c r="AR2" s="2010"/>
      <c r="AS2" s="2011"/>
      <c r="AT2" s="2011"/>
      <c r="AU2" s="2010" t="s">
        <v>791</v>
      </c>
      <c r="AV2" s="2010"/>
      <c r="AW2" s="2011"/>
      <c r="AX2" s="2011"/>
      <c r="AY2" s="2010" t="s">
        <v>792</v>
      </c>
      <c r="AZ2" s="2010"/>
      <c r="BA2" s="2011"/>
      <c r="BB2" s="2011"/>
      <c r="BC2" s="2010" t="s">
        <v>793</v>
      </c>
      <c r="BD2" s="2010"/>
    </row>
    <row r="3" spans="1:56" ht="13.9" customHeight="1"/>
    <row r="4" spans="1:56" ht="13.9" customHeight="1">
      <c r="Q4" s="521" t="s">
        <v>38</v>
      </c>
    </row>
    <row r="5" spans="1:56" ht="13.9" customHeight="1"/>
    <row r="6" spans="1:56" ht="13.9" customHeight="1">
      <c r="C6" s="521" t="s">
        <v>794</v>
      </c>
      <c r="AI6" s="521" t="s">
        <v>795</v>
      </c>
    </row>
    <row r="7" spans="1:56" ht="13.9" customHeight="1">
      <c r="E7" s="1968" t="s">
        <v>796</v>
      </c>
      <c r="F7" s="1968"/>
      <c r="G7" s="1968"/>
      <c r="H7" s="1968"/>
      <c r="I7" s="1968"/>
      <c r="J7" s="1968"/>
      <c r="K7" s="1968"/>
      <c r="L7" s="2008"/>
      <c r="M7" s="2008"/>
      <c r="N7" s="2008"/>
      <c r="O7" s="2008"/>
      <c r="P7" s="2008"/>
      <c r="Q7" s="2008"/>
      <c r="R7" s="2008"/>
      <c r="S7" s="2008"/>
      <c r="T7" s="2008"/>
      <c r="U7" s="2008"/>
      <c r="V7" s="2008"/>
      <c r="W7" s="2008"/>
      <c r="X7" s="2008"/>
      <c r="Y7" s="2008"/>
      <c r="Z7" s="2008"/>
      <c r="AA7" s="2008"/>
      <c r="AB7" s="2008"/>
      <c r="AC7" s="2008"/>
      <c r="AD7" s="2008"/>
      <c r="AK7" s="2006"/>
      <c r="AL7" s="2006"/>
      <c r="AM7" s="2006"/>
      <c r="AN7" s="1968" t="s">
        <v>797</v>
      </c>
      <c r="AO7" s="1968"/>
      <c r="AP7" s="1968"/>
      <c r="AQ7" s="1968"/>
      <c r="AR7" s="1968"/>
      <c r="AS7" s="1968"/>
      <c r="AT7" s="1968"/>
      <c r="AU7" s="1968"/>
      <c r="AV7" s="1968"/>
      <c r="AW7" s="1968"/>
      <c r="AX7" s="1968"/>
      <c r="AY7" s="1968"/>
    </row>
    <row r="8" spans="1:56" ht="13.9" customHeight="1">
      <c r="E8" s="1968" t="s">
        <v>798</v>
      </c>
      <c r="F8" s="1968"/>
      <c r="G8" s="1968"/>
      <c r="H8" s="1968"/>
      <c r="I8" s="1968"/>
      <c r="J8" s="1968"/>
      <c r="K8" s="1968"/>
      <c r="L8" s="2008"/>
      <c r="M8" s="2008"/>
      <c r="N8" s="2008"/>
      <c r="O8" s="2008"/>
      <c r="P8" s="2008"/>
      <c r="Q8" s="2008"/>
      <c r="R8" s="2008"/>
      <c r="S8" s="2008"/>
      <c r="T8" s="2008"/>
      <c r="U8" s="2008"/>
      <c r="V8" s="2008"/>
      <c r="W8" s="2008"/>
      <c r="X8" s="2008"/>
      <c r="Y8" s="2008"/>
      <c r="Z8" s="2008"/>
      <c r="AA8" s="2008"/>
      <c r="AB8" s="2008"/>
      <c r="AC8" s="2008"/>
      <c r="AD8" s="2008"/>
      <c r="AK8" s="2006"/>
      <c r="AL8" s="2006"/>
      <c r="AM8" s="2006"/>
      <c r="AN8" s="1968" t="s">
        <v>799</v>
      </c>
      <c r="AO8" s="1968"/>
      <c r="AP8" s="1968"/>
      <c r="AQ8" s="1968"/>
      <c r="AR8" s="1968"/>
      <c r="AS8" s="1968"/>
      <c r="AT8" s="1968"/>
      <c r="AU8" s="1968"/>
      <c r="AV8" s="1968"/>
      <c r="AW8" s="1968"/>
      <c r="AX8" s="1968"/>
      <c r="AY8" s="1968"/>
    </row>
    <row r="9" spans="1:56" ht="13.9" customHeight="1">
      <c r="E9" s="1968" t="s">
        <v>800</v>
      </c>
      <c r="F9" s="1968"/>
      <c r="G9" s="1968"/>
      <c r="H9" s="1968"/>
      <c r="I9" s="1968"/>
      <c r="J9" s="1968"/>
      <c r="K9" s="1968"/>
      <c r="L9" s="2008"/>
      <c r="M9" s="2008"/>
      <c r="N9" s="2008"/>
      <c r="O9" s="2008"/>
      <c r="P9" s="2008"/>
      <c r="Q9" s="2008"/>
      <c r="R9" s="2008"/>
      <c r="S9" s="2008"/>
      <c r="T9" s="2008"/>
      <c r="U9" s="2008"/>
      <c r="V9" s="1968" t="s">
        <v>801</v>
      </c>
      <c r="W9" s="1968"/>
      <c r="X9" s="1968"/>
      <c r="Y9" s="2009"/>
      <c r="Z9" s="2009"/>
      <c r="AA9" s="2009"/>
      <c r="AB9" s="2009"/>
      <c r="AC9" s="1968" t="s">
        <v>802</v>
      </c>
      <c r="AD9" s="1968"/>
      <c r="AJ9" s="522"/>
      <c r="AK9" s="523" t="s">
        <v>803</v>
      </c>
      <c r="AL9" s="522"/>
      <c r="AM9" s="522"/>
      <c r="AN9" s="522"/>
      <c r="AO9" s="522"/>
      <c r="AP9" s="522"/>
      <c r="AQ9" s="522"/>
      <c r="AR9" s="522"/>
      <c r="AS9" s="522"/>
      <c r="AT9" s="522"/>
      <c r="AU9" s="522"/>
    </row>
    <row r="10" spans="1:56" ht="13.9" customHeight="1">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H10" s="522"/>
      <c r="AI10" s="522"/>
      <c r="AJ10" s="522"/>
      <c r="AK10" s="524" t="str">
        <f>IF(COUNTIF(AK6:AM8,"○")&gt;1,"いづれか１つを選択してください。","")</f>
        <v/>
      </c>
      <c r="AL10" s="522"/>
      <c r="AM10" s="522"/>
      <c r="AN10" s="522"/>
      <c r="AO10" s="522"/>
      <c r="AP10" s="522"/>
      <c r="AQ10" s="522"/>
      <c r="AR10" s="522"/>
      <c r="AS10" s="522"/>
      <c r="AT10" s="522"/>
      <c r="AU10" s="522"/>
    </row>
    <row r="11" spans="1:56" ht="13.9" customHeight="1">
      <c r="C11" s="521" t="s">
        <v>804</v>
      </c>
      <c r="AH11" s="521" t="s">
        <v>805</v>
      </c>
    </row>
    <row r="12" spans="1:56" ht="13.9" customHeight="1">
      <c r="E12" s="2006"/>
      <c r="F12" s="2006"/>
      <c r="G12" s="2006"/>
      <c r="H12" s="2007" t="s">
        <v>806</v>
      </c>
      <c r="I12" s="2007"/>
      <c r="J12" s="2007"/>
      <c r="K12" s="2007"/>
      <c r="L12" s="2007"/>
      <c r="M12" s="2007"/>
      <c r="N12" s="2007"/>
      <c r="O12" s="2007"/>
      <c r="P12" s="2007"/>
      <c r="Q12" s="2007"/>
      <c r="R12" s="2007"/>
      <c r="S12" s="2007"/>
      <c r="T12" s="2007"/>
      <c r="U12" s="2007"/>
      <c r="V12" s="2007"/>
      <c r="W12" s="2007"/>
      <c r="X12" s="2007"/>
      <c r="Y12" s="2007"/>
      <c r="Z12" s="2007"/>
      <c r="AA12" s="2007"/>
      <c r="AB12" s="2007"/>
      <c r="AC12" s="2007"/>
      <c r="AD12" s="2007"/>
      <c r="AE12" s="2007"/>
      <c r="AF12" s="2007"/>
      <c r="AI12" s="525"/>
      <c r="AK12" s="1980" t="s">
        <v>807</v>
      </c>
      <c r="AL12" s="1981"/>
      <c r="AM12" s="1981"/>
      <c r="AN12" s="1982"/>
      <c r="AO12" s="2004"/>
      <c r="AP12" s="2005"/>
      <c r="AQ12" s="2005"/>
      <c r="AR12" s="1976" t="s">
        <v>802</v>
      </c>
      <c r="AS12" s="1977"/>
      <c r="AT12" s="2000" t="s">
        <v>808</v>
      </c>
      <c r="AU12" s="1976"/>
      <c r="AV12" s="1976"/>
      <c r="AW12" s="1977"/>
      <c r="AX12" s="2004"/>
      <c r="AY12" s="2005"/>
      <c r="AZ12" s="2005"/>
      <c r="BA12" s="1976" t="s">
        <v>802</v>
      </c>
      <c r="BB12" s="1977"/>
    </row>
    <row r="13" spans="1:56" ht="13.9" customHeight="1">
      <c r="E13" s="2006"/>
      <c r="F13" s="2006"/>
      <c r="G13" s="2006"/>
      <c r="H13" s="2007" t="s">
        <v>809</v>
      </c>
      <c r="I13" s="2007"/>
      <c r="J13" s="2007"/>
      <c r="K13" s="2007"/>
      <c r="L13" s="2007"/>
      <c r="M13" s="2007"/>
      <c r="N13" s="2007"/>
      <c r="O13" s="2007"/>
      <c r="P13" s="2007"/>
      <c r="Q13" s="2007"/>
      <c r="R13" s="2007"/>
      <c r="S13" s="2007"/>
      <c r="T13" s="2007"/>
      <c r="U13" s="2007"/>
      <c r="V13" s="2007"/>
      <c r="W13" s="2007"/>
      <c r="X13" s="2007"/>
      <c r="Y13" s="2007"/>
      <c r="Z13" s="2007"/>
      <c r="AA13" s="2007"/>
      <c r="AB13" s="2007"/>
      <c r="AC13" s="2007"/>
      <c r="AD13" s="2007"/>
      <c r="AE13" s="2007"/>
      <c r="AF13" s="2007"/>
      <c r="AH13" s="525" t="str">
        <f>IF(E12="○","→","")</f>
        <v/>
      </c>
      <c r="AI13" s="525"/>
      <c r="AK13" s="2000" t="s">
        <v>810</v>
      </c>
      <c r="AL13" s="1976"/>
      <c r="AM13" s="1976"/>
      <c r="AN13" s="1977"/>
      <c r="AO13" s="2004"/>
      <c r="AP13" s="2005"/>
      <c r="AQ13" s="2005"/>
      <c r="AR13" s="1976" t="s">
        <v>802</v>
      </c>
      <c r="AS13" s="1977"/>
      <c r="AT13" s="2000" t="s">
        <v>811</v>
      </c>
      <c r="AU13" s="1976"/>
      <c r="AV13" s="1976"/>
      <c r="AW13" s="1977"/>
      <c r="AX13" s="2004"/>
      <c r="AY13" s="2005"/>
      <c r="AZ13" s="2005"/>
      <c r="BA13" s="1976" t="s">
        <v>802</v>
      </c>
      <c r="BB13" s="1977"/>
    </row>
    <row r="14" spans="1:56" ht="13.9" customHeight="1">
      <c r="E14" s="2006"/>
      <c r="F14" s="2006"/>
      <c r="G14" s="2006"/>
      <c r="H14" s="2007" t="s">
        <v>812</v>
      </c>
      <c r="I14" s="2007"/>
      <c r="J14" s="2007"/>
      <c r="K14" s="2007"/>
      <c r="L14" s="2007"/>
      <c r="M14" s="2007"/>
      <c r="N14" s="2007"/>
      <c r="O14" s="2007"/>
      <c r="P14" s="2007"/>
      <c r="Q14" s="2007"/>
      <c r="R14" s="2007"/>
      <c r="S14" s="2007"/>
      <c r="T14" s="2007"/>
      <c r="U14" s="2007"/>
      <c r="V14" s="2007"/>
      <c r="W14" s="2007"/>
      <c r="X14" s="2007"/>
      <c r="Y14" s="2007"/>
      <c r="Z14" s="2007"/>
      <c r="AA14" s="2007"/>
      <c r="AB14" s="2007"/>
      <c r="AC14" s="2007"/>
      <c r="AD14" s="2007"/>
      <c r="AE14" s="2007"/>
      <c r="AF14" s="2007"/>
      <c r="AH14" s="525"/>
      <c r="AI14" s="525"/>
      <c r="AK14" s="2000" t="s">
        <v>813</v>
      </c>
      <c r="AL14" s="1976"/>
      <c r="AM14" s="1976"/>
      <c r="AN14" s="1977"/>
      <c r="AO14" s="2004"/>
      <c r="AP14" s="2005"/>
      <c r="AQ14" s="2005"/>
      <c r="AR14" s="1976" t="s">
        <v>802</v>
      </c>
      <c r="AS14" s="1977"/>
      <c r="AT14" s="2000" t="s">
        <v>814</v>
      </c>
      <c r="AU14" s="1976"/>
      <c r="AV14" s="1976"/>
      <c r="AW14" s="1977"/>
      <c r="AX14" s="2004"/>
      <c r="AY14" s="2005"/>
      <c r="AZ14" s="2005"/>
      <c r="BA14" s="1976" t="s">
        <v>802</v>
      </c>
      <c r="BB14" s="1977"/>
    </row>
    <row r="15" spans="1:56" ht="13.9" customHeight="1">
      <c r="E15" s="526" t="s">
        <v>815</v>
      </c>
      <c r="F15" s="520"/>
      <c r="G15" s="520"/>
      <c r="H15" s="520"/>
      <c r="I15" s="520"/>
      <c r="J15" s="520"/>
      <c r="K15" s="520"/>
      <c r="L15" s="520"/>
      <c r="M15" s="520"/>
      <c r="N15" s="520"/>
      <c r="O15" s="520"/>
      <c r="P15" s="520"/>
      <c r="Q15" s="520"/>
      <c r="R15" s="520"/>
      <c r="S15" s="520"/>
      <c r="T15" s="520"/>
      <c r="U15" s="520"/>
      <c r="V15" s="520"/>
      <c r="W15" s="520"/>
      <c r="X15" s="520"/>
      <c r="Y15" s="520"/>
      <c r="Z15" s="520"/>
      <c r="AA15" s="520"/>
      <c r="AB15" s="520"/>
      <c r="AC15" s="520"/>
      <c r="AD15" s="520"/>
      <c r="AE15" s="520"/>
      <c r="AF15" s="520"/>
      <c r="AK15" s="520"/>
      <c r="AL15" s="520"/>
      <c r="AM15" s="520"/>
      <c r="AN15" s="520"/>
      <c r="AO15" s="527"/>
      <c r="AP15" s="527"/>
      <c r="AQ15" s="527"/>
      <c r="AR15" s="520"/>
      <c r="AS15" s="520"/>
      <c r="AT15" s="2000" t="s">
        <v>816</v>
      </c>
      <c r="AU15" s="1976"/>
      <c r="AV15" s="1976"/>
      <c r="AW15" s="1977"/>
      <c r="AX15" s="2001">
        <f>AO12+AO13+AO14+AX12+AX13+AX14</f>
        <v>0</v>
      </c>
      <c r="AY15" s="2002"/>
      <c r="AZ15" s="2002"/>
      <c r="BA15" s="1976" t="s">
        <v>802</v>
      </c>
      <c r="BB15" s="1977"/>
    </row>
    <row r="16" spans="1:56" ht="13.9" customHeight="1">
      <c r="E16" s="526" t="s">
        <v>817</v>
      </c>
      <c r="F16" s="520"/>
      <c r="G16" s="520"/>
      <c r="H16" s="520"/>
      <c r="I16" s="520"/>
      <c r="J16" s="520"/>
      <c r="K16" s="520"/>
      <c r="L16" s="520"/>
      <c r="M16" s="520"/>
      <c r="N16" s="520"/>
      <c r="O16" s="520"/>
      <c r="P16" s="520"/>
      <c r="Q16" s="520"/>
      <c r="R16" s="520"/>
      <c r="S16" s="520"/>
      <c r="T16" s="520"/>
      <c r="U16" s="520"/>
      <c r="V16" s="520"/>
      <c r="W16" s="520"/>
      <c r="X16" s="520"/>
      <c r="Y16" s="520"/>
      <c r="Z16" s="520"/>
      <c r="AA16" s="520"/>
      <c r="AB16" s="520"/>
      <c r="AC16" s="520"/>
      <c r="AD16" s="528" t="str">
        <f>IF(OR(E13="○",E14="○"),"↓","")</f>
        <v/>
      </c>
      <c r="AE16" s="529"/>
      <c r="AF16" s="520"/>
      <c r="AR16" s="522"/>
      <c r="AS16" s="522"/>
      <c r="AT16" s="530"/>
      <c r="AU16" s="530"/>
      <c r="AV16" s="530"/>
      <c r="AW16" s="530"/>
      <c r="AX16" s="530"/>
      <c r="AY16" s="530"/>
      <c r="AZ16" s="530"/>
      <c r="BA16" s="530"/>
      <c r="BB16" s="531" t="str">
        <f>IF(AND(AX15&lt;&gt;Y9,E12="○"),"「１　事業者名簿」の定員数と想定される利用者数が一致しません。","")</f>
        <v/>
      </c>
    </row>
    <row r="17" spans="3:53" ht="13.9" customHeight="1">
      <c r="E17" s="524" t="str">
        <f>IF(COUNTIF(E12:G14,"○")&gt;1,"いずれか１つを選択してください。","")</f>
        <v/>
      </c>
      <c r="AD17" s="525"/>
      <c r="AE17" s="525"/>
      <c r="AR17" s="522"/>
      <c r="AS17" s="522"/>
      <c r="AT17" s="522"/>
      <c r="AU17" s="522"/>
      <c r="AV17" s="522"/>
      <c r="AW17" s="522"/>
      <c r="AX17" s="522"/>
      <c r="AY17" s="522"/>
      <c r="AZ17" s="522"/>
    </row>
    <row r="18" spans="3:53" ht="13.9" customHeight="1">
      <c r="C18" s="521" t="s">
        <v>818</v>
      </c>
    </row>
    <row r="19" spans="3:53" ht="13.9" customHeight="1">
      <c r="E19" s="1968"/>
      <c r="F19" s="1968"/>
      <c r="G19" s="1968"/>
      <c r="H19" s="1968"/>
      <c r="I19" s="1968"/>
      <c r="J19" s="1968" t="s">
        <v>819</v>
      </c>
      <c r="K19" s="1968"/>
      <c r="L19" s="1968"/>
      <c r="M19" s="1968"/>
      <c r="N19" s="1968"/>
      <c r="O19" s="1968"/>
      <c r="P19" s="1968" t="s">
        <v>820</v>
      </c>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c r="AN19" s="1968"/>
      <c r="AO19" s="1968"/>
      <c r="AP19" s="1968"/>
      <c r="AQ19" s="1968"/>
      <c r="AR19" s="1968"/>
      <c r="AS19" s="1968"/>
      <c r="AT19" s="1968"/>
      <c r="AU19" s="1968"/>
      <c r="AV19" s="1968"/>
      <c r="AW19" s="1968"/>
      <c r="AX19" s="1968"/>
    </row>
    <row r="20" spans="3:53" ht="13.9" customHeight="1">
      <c r="E20" s="1968"/>
      <c r="F20" s="1968"/>
      <c r="G20" s="1968"/>
      <c r="H20" s="1968"/>
      <c r="I20" s="1968"/>
      <c r="J20" s="1968"/>
      <c r="K20" s="1968"/>
      <c r="L20" s="1968"/>
      <c r="M20" s="1968"/>
      <c r="N20" s="1968"/>
      <c r="O20" s="1968"/>
      <c r="P20" s="2003" t="s">
        <v>807</v>
      </c>
      <c r="Q20" s="2003"/>
      <c r="R20" s="2003"/>
      <c r="S20" s="2003"/>
      <c r="T20" s="2003"/>
      <c r="U20" s="1968" t="s">
        <v>810</v>
      </c>
      <c r="V20" s="1968"/>
      <c r="W20" s="1968"/>
      <c r="X20" s="1968"/>
      <c r="Y20" s="1968"/>
      <c r="Z20" s="1968" t="s">
        <v>813</v>
      </c>
      <c r="AA20" s="1968"/>
      <c r="AB20" s="1968"/>
      <c r="AC20" s="1968"/>
      <c r="AD20" s="1968"/>
      <c r="AE20" s="1968" t="s">
        <v>808</v>
      </c>
      <c r="AF20" s="1968"/>
      <c r="AG20" s="1968"/>
      <c r="AH20" s="1968"/>
      <c r="AI20" s="1968"/>
      <c r="AJ20" s="1968" t="s">
        <v>811</v>
      </c>
      <c r="AK20" s="1968"/>
      <c r="AL20" s="1968"/>
      <c r="AM20" s="1968"/>
      <c r="AN20" s="1968"/>
      <c r="AO20" s="1968" t="s">
        <v>814</v>
      </c>
      <c r="AP20" s="1968"/>
      <c r="AQ20" s="1968"/>
      <c r="AR20" s="1968"/>
      <c r="AS20" s="1968"/>
      <c r="AT20" s="1968" t="s">
        <v>821</v>
      </c>
      <c r="AU20" s="1968"/>
      <c r="AV20" s="1968"/>
      <c r="AW20" s="1968"/>
      <c r="AX20" s="1968"/>
    </row>
    <row r="21" spans="3:53" ht="13.9" customHeight="1">
      <c r="E21" s="1968" t="s">
        <v>822</v>
      </c>
      <c r="F21" s="1968"/>
      <c r="G21" s="1968"/>
      <c r="H21" s="1968"/>
      <c r="I21" s="1968"/>
      <c r="J21" s="1998">
        <v>30</v>
      </c>
      <c r="K21" s="1999"/>
      <c r="L21" s="1999"/>
      <c r="M21" s="1999"/>
      <c r="N21" s="1986" t="s">
        <v>793</v>
      </c>
      <c r="O21" s="1987"/>
      <c r="P21" s="1996">
        <v>0</v>
      </c>
      <c r="Q21" s="1997"/>
      <c r="R21" s="1997"/>
      <c r="S21" s="1986" t="s">
        <v>802</v>
      </c>
      <c r="T21" s="1987"/>
      <c r="U21" s="1992">
        <v>0</v>
      </c>
      <c r="V21" s="1993"/>
      <c r="W21" s="1993"/>
      <c r="X21" s="1976" t="s">
        <v>802</v>
      </c>
      <c r="Y21" s="1977"/>
      <c r="Z21" s="1996">
        <v>0</v>
      </c>
      <c r="AA21" s="1997"/>
      <c r="AB21" s="1997"/>
      <c r="AC21" s="1986" t="s">
        <v>802</v>
      </c>
      <c r="AD21" s="1987"/>
      <c r="AE21" s="1992">
        <v>0</v>
      </c>
      <c r="AF21" s="1993"/>
      <c r="AG21" s="1993"/>
      <c r="AH21" s="1976" t="s">
        <v>802</v>
      </c>
      <c r="AI21" s="1977"/>
      <c r="AJ21" s="1992">
        <v>0</v>
      </c>
      <c r="AK21" s="1993"/>
      <c r="AL21" s="1993"/>
      <c r="AM21" s="1976" t="s">
        <v>802</v>
      </c>
      <c r="AN21" s="1977"/>
      <c r="AO21" s="1992">
        <v>0</v>
      </c>
      <c r="AP21" s="1993"/>
      <c r="AQ21" s="1993"/>
      <c r="AR21" s="1976" t="s">
        <v>802</v>
      </c>
      <c r="AS21" s="1977"/>
      <c r="AT21" s="1988">
        <f>P21+U21+Z21+AE21+AJ21+AO21</f>
        <v>0</v>
      </c>
      <c r="AU21" s="1989"/>
      <c r="AV21" s="1989"/>
      <c r="AW21" s="1976" t="s">
        <v>802</v>
      </c>
      <c r="AX21" s="1977"/>
    </row>
    <row r="22" spans="3:53" ht="13.9" customHeight="1">
      <c r="E22" s="1968" t="s">
        <v>823</v>
      </c>
      <c r="F22" s="1968"/>
      <c r="G22" s="1968"/>
      <c r="H22" s="1968"/>
      <c r="I22" s="1968"/>
      <c r="J22" s="1998">
        <v>31</v>
      </c>
      <c r="K22" s="1999"/>
      <c r="L22" s="1999"/>
      <c r="M22" s="1999"/>
      <c r="N22" s="1986" t="s">
        <v>793</v>
      </c>
      <c r="O22" s="1987"/>
      <c r="P22" s="1996">
        <v>0</v>
      </c>
      <c r="Q22" s="1997"/>
      <c r="R22" s="1997"/>
      <c r="S22" s="1986" t="s">
        <v>802</v>
      </c>
      <c r="T22" s="1987"/>
      <c r="U22" s="1992">
        <v>0</v>
      </c>
      <c r="V22" s="1993"/>
      <c r="W22" s="1993"/>
      <c r="X22" s="1976" t="s">
        <v>802</v>
      </c>
      <c r="Y22" s="1977"/>
      <c r="Z22" s="1996">
        <v>0</v>
      </c>
      <c r="AA22" s="1997"/>
      <c r="AB22" s="1997"/>
      <c r="AC22" s="1986" t="s">
        <v>802</v>
      </c>
      <c r="AD22" s="1987"/>
      <c r="AE22" s="1992">
        <v>0</v>
      </c>
      <c r="AF22" s="1993"/>
      <c r="AG22" s="1993"/>
      <c r="AH22" s="1976" t="s">
        <v>802</v>
      </c>
      <c r="AI22" s="1977"/>
      <c r="AJ22" s="1992">
        <v>0</v>
      </c>
      <c r="AK22" s="1993"/>
      <c r="AL22" s="1993"/>
      <c r="AM22" s="1976" t="s">
        <v>802</v>
      </c>
      <c r="AN22" s="1977"/>
      <c r="AO22" s="1992">
        <v>0</v>
      </c>
      <c r="AP22" s="1993"/>
      <c r="AQ22" s="1993"/>
      <c r="AR22" s="1976" t="s">
        <v>802</v>
      </c>
      <c r="AS22" s="1977"/>
      <c r="AT22" s="1988">
        <f t="shared" ref="AT22:AT32" si="0">P22+U22+Z22+AE22+AJ22+AO22</f>
        <v>0</v>
      </c>
      <c r="AU22" s="1989"/>
      <c r="AV22" s="1989"/>
      <c r="AW22" s="1976" t="s">
        <v>802</v>
      </c>
      <c r="AX22" s="1977"/>
    </row>
    <row r="23" spans="3:53" ht="13.9" customHeight="1">
      <c r="E23" s="1968" t="s">
        <v>824</v>
      </c>
      <c r="F23" s="1968"/>
      <c r="G23" s="1968"/>
      <c r="H23" s="1968"/>
      <c r="I23" s="1968"/>
      <c r="J23" s="1998">
        <v>30</v>
      </c>
      <c r="K23" s="1999"/>
      <c r="L23" s="1999"/>
      <c r="M23" s="1999"/>
      <c r="N23" s="1986" t="s">
        <v>793</v>
      </c>
      <c r="O23" s="1987"/>
      <c r="P23" s="1996">
        <v>0</v>
      </c>
      <c r="Q23" s="1997"/>
      <c r="R23" s="1997"/>
      <c r="S23" s="1986" t="s">
        <v>802</v>
      </c>
      <c r="T23" s="1987"/>
      <c r="U23" s="1992">
        <v>0</v>
      </c>
      <c r="V23" s="1993"/>
      <c r="W23" s="1993"/>
      <c r="X23" s="1976" t="s">
        <v>802</v>
      </c>
      <c r="Y23" s="1977"/>
      <c r="Z23" s="1996">
        <v>0</v>
      </c>
      <c r="AA23" s="1997"/>
      <c r="AB23" s="1997"/>
      <c r="AC23" s="1986" t="s">
        <v>802</v>
      </c>
      <c r="AD23" s="1987"/>
      <c r="AE23" s="1992">
        <v>0</v>
      </c>
      <c r="AF23" s="1993"/>
      <c r="AG23" s="1993"/>
      <c r="AH23" s="1976" t="s">
        <v>802</v>
      </c>
      <c r="AI23" s="1977"/>
      <c r="AJ23" s="1992">
        <v>0</v>
      </c>
      <c r="AK23" s="1993"/>
      <c r="AL23" s="1993"/>
      <c r="AM23" s="1976" t="s">
        <v>802</v>
      </c>
      <c r="AN23" s="1977"/>
      <c r="AO23" s="1992">
        <v>0</v>
      </c>
      <c r="AP23" s="1993"/>
      <c r="AQ23" s="1993"/>
      <c r="AR23" s="1976" t="s">
        <v>802</v>
      </c>
      <c r="AS23" s="1977"/>
      <c r="AT23" s="1988">
        <f t="shared" si="0"/>
        <v>0</v>
      </c>
      <c r="AU23" s="1989"/>
      <c r="AV23" s="1989"/>
      <c r="AW23" s="1976" t="s">
        <v>802</v>
      </c>
      <c r="AX23" s="1977"/>
    </row>
    <row r="24" spans="3:53" ht="13.9" customHeight="1">
      <c r="E24" s="1968" t="s">
        <v>825</v>
      </c>
      <c r="F24" s="1968"/>
      <c r="G24" s="1968"/>
      <c r="H24" s="1968"/>
      <c r="I24" s="1968"/>
      <c r="J24" s="1998">
        <v>31</v>
      </c>
      <c r="K24" s="1999"/>
      <c r="L24" s="1999"/>
      <c r="M24" s="1999"/>
      <c r="N24" s="1986" t="s">
        <v>793</v>
      </c>
      <c r="O24" s="1987"/>
      <c r="P24" s="1996">
        <v>0</v>
      </c>
      <c r="Q24" s="1997"/>
      <c r="R24" s="1997"/>
      <c r="S24" s="1986" t="s">
        <v>802</v>
      </c>
      <c r="T24" s="1987"/>
      <c r="U24" s="1992">
        <v>0</v>
      </c>
      <c r="V24" s="1993"/>
      <c r="W24" s="1993"/>
      <c r="X24" s="1976" t="s">
        <v>802</v>
      </c>
      <c r="Y24" s="1977"/>
      <c r="Z24" s="1996">
        <v>0</v>
      </c>
      <c r="AA24" s="1997"/>
      <c r="AB24" s="1997"/>
      <c r="AC24" s="1986" t="s">
        <v>802</v>
      </c>
      <c r="AD24" s="1987"/>
      <c r="AE24" s="1992">
        <v>0</v>
      </c>
      <c r="AF24" s="1993"/>
      <c r="AG24" s="1993"/>
      <c r="AH24" s="1976" t="s">
        <v>802</v>
      </c>
      <c r="AI24" s="1977"/>
      <c r="AJ24" s="1992">
        <v>0</v>
      </c>
      <c r="AK24" s="1993"/>
      <c r="AL24" s="1993"/>
      <c r="AM24" s="1976" t="s">
        <v>802</v>
      </c>
      <c r="AN24" s="1977"/>
      <c r="AO24" s="1992">
        <v>0</v>
      </c>
      <c r="AP24" s="1993"/>
      <c r="AQ24" s="1993"/>
      <c r="AR24" s="1976" t="s">
        <v>802</v>
      </c>
      <c r="AS24" s="1977"/>
      <c r="AT24" s="1988">
        <f t="shared" si="0"/>
        <v>0</v>
      </c>
      <c r="AU24" s="1989"/>
      <c r="AV24" s="1989"/>
      <c r="AW24" s="1976" t="s">
        <v>802</v>
      </c>
      <c r="AX24" s="1977"/>
    </row>
    <row r="25" spans="3:53" ht="13.9" customHeight="1">
      <c r="E25" s="1968" t="s">
        <v>826</v>
      </c>
      <c r="F25" s="1968"/>
      <c r="G25" s="1968"/>
      <c r="H25" s="1968"/>
      <c r="I25" s="1968"/>
      <c r="J25" s="1998">
        <v>30</v>
      </c>
      <c r="K25" s="1999"/>
      <c r="L25" s="1999"/>
      <c r="M25" s="1999"/>
      <c r="N25" s="1986" t="s">
        <v>793</v>
      </c>
      <c r="O25" s="1987"/>
      <c r="P25" s="1996">
        <v>0</v>
      </c>
      <c r="Q25" s="1997"/>
      <c r="R25" s="1997"/>
      <c r="S25" s="1986" t="s">
        <v>802</v>
      </c>
      <c r="T25" s="1987"/>
      <c r="U25" s="1992">
        <v>0</v>
      </c>
      <c r="V25" s="1993"/>
      <c r="W25" s="1993"/>
      <c r="X25" s="1976" t="s">
        <v>802</v>
      </c>
      <c r="Y25" s="1977"/>
      <c r="Z25" s="1996">
        <v>0</v>
      </c>
      <c r="AA25" s="1997"/>
      <c r="AB25" s="1997"/>
      <c r="AC25" s="1986" t="s">
        <v>802</v>
      </c>
      <c r="AD25" s="1987"/>
      <c r="AE25" s="1992">
        <v>0</v>
      </c>
      <c r="AF25" s="1993"/>
      <c r="AG25" s="1993"/>
      <c r="AH25" s="1976" t="s">
        <v>802</v>
      </c>
      <c r="AI25" s="1977"/>
      <c r="AJ25" s="1992">
        <v>0</v>
      </c>
      <c r="AK25" s="1993"/>
      <c r="AL25" s="1993"/>
      <c r="AM25" s="1976" t="s">
        <v>802</v>
      </c>
      <c r="AN25" s="1977"/>
      <c r="AO25" s="1992">
        <v>0</v>
      </c>
      <c r="AP25" s="1993"/>
      <c r="AQ25" s="1993"/>
      <c r="AR25" s="1976" t="s">
        <v>802</v>
      </c>
      <c r="AS25" s="1977"/>
      <c r="AT25" s="1988">
        <f t="shared" si="0"/>
        <v>0</v>
      </c>
      <c r="AU25" s="1989"/>
      <c r="AV25" s="1989"/>
      <c r="AW25" s="1976" t="s">
        <v>802</v>
      </c>
      <c r="AX25" s="1977"/>
    </row>
    <row r="26" spans="3:53" ht="13.9" customHeight="1">
      <c r="E26" s="1968" t="s">
        <v>827</v>
      </c>
      <c r="F26" s="1968"/>
      <c r="G26" s="1968"/>
      <c r="H26" s="1968"/>
      <c r="I26" s="1968"/>
      <c r="J26" s="1998">
        <v>30</v>
      </c>
      <c r="K26" s="1999"/>
      <c r="L26" s="1999"/>
      <c r="M26" s="1999"/>
      <c r="N26" s="1986" t="s">
        <v>793</v>
      </c>
      <c r="O26" s="1987"/>
      <c r="P26" s="1996">
        <v>0</v>
      </c>
      <c r="Q26" s="1997"/>
      <c r="R26" s="1997"/>
      <c r="S26" s="1986" t="s">
        <v>802</v>
      </c>
      <c r="T26" s="1987"/>
      <c r="U26" s="1992">
        <v>0</v>
      </c>
      <c r="V26" s="1993"/>
      <c r="W26" s="1993"/>
      <c r="X26" s="1976" t="s">
        <v>802</v>
      </c>
      <c r="Y26" s="1977"/>
      <c r="Z26" s="1996">
        <v>0</v>
      </c>
      <c r="AA26" s="1997"/>
      <c r="AB26" s="1997"/>
      <c r="AC26" s="1986" t="s">
        <v>802</v>
      </c>
      <c r="AD26" s="1987"/>
      <c r="AE26" s="1992">
        <v>0</v>
      </c>
      <c r="AF26" s="1993"/>
      <c r="AG26" s="1993"/>
      <c r="AH26" s="1976" t="s">
        <v>802</v>
      </c>
      <c r="AI26" s="1977"/>
      <c r="AJ26" s="1992">
        <v>0</v>
      </c>
      <c r="AK26" s="1993"/>
      <c r="AL26" s="1993"/>
      <c r="AM26" s="1976" t="s">
        <v>802</v>
      </c>
      <c r="AN26" s="1977"/>
      <c r="AO26" s="1992">
        <v>0</v>
      </c>
      <c r="AP26" s="1993"/>
      <c r="AQ26" s="1993"/>
      <c r="AR26" s="1976" t="s">
        <v>802</v>
      </c>
      <c r="AS26" s="1977"/>
      <c r="AT26" s="1988">
        <f t="shared" si="0"/>
        <v>0</v>
      </c>
      <c r="AU26" s="1989"/>
      <c r="AV26" s="1989"/>
      <c r="AW26" s="1976" t="s">
        <v>802</v>
      </c>
      <c r="AX26" s="1977"/>
    </row>
    <row r="27" spans="3:53" ht="13.9" customHeight="1">
      <c r="E27" s="1968" t="s">
        <v>828</v>
      </c>
      <c r="F27" s="1968"/>
      <c r="G27" s="1968"/>
      <c r="H27" s="1968"/>
      <c r="I27" s="1968"/>
      <c r="J27" s="1998">
        <v>31</v>
      </c>
      <c r="K27" s="1999"/>
      <c r="L27" s="1999"/>
      <c r="M27" s="1999"/>
      <c r="N27" s="1986" t="s">
        <v>793</v>
      </c>
      <c r="O27" s="1987"/>
      <c r="P27" s="1996">
        <v>0</v>
      </c>
      <c r="Q27" s="1997"/>
      <c r="R27" s="1997"/>
      <c r="S27" s="1986" t="s">
        <v>802</v>
      </c>
      <c r="T27" s="1987"/>
      <c r="U27" s="1992">
        <v>0</v>
      </c>
      <c r="V27" s="1993"/>
      <c r="W27" s="1993"/>
      <c r="X27" s="1976" t="s">
        <v>802</v>
      </c>
      <c r="Y27" s="1977"/>
      <c r="Z27" s="1996">
        <v>0</v>
      </c>
      <c r="AA27" s="1997"/>
      <c r="AB27" s="1997"/>
      <c r="AC27" s="1986" t="s">
        <v>802</v>
      </c>
      <c r="AD27" s="1987"/>
      <c r="AE27" s="1992">
        <v>0</v>
      </c>
      <c r="AF27" s="1993"/>
      <c r="AG27" s="1993"/>
      <c r="AH27" s="1976" t="s">
        <v>802</v>
      </c>
      <c r="AI27" s="1977"/>
      <c r="AJ27" s="1992">
        <v>0</v>
      </c>
      <c r="AK27" s="1993"/>
      <c r="AL27" s="1993"/>
      <c r="AM27" s="1976" t="s">
        <v>802</v>
      </c>
      <c r="AN27" s="1977"/>
      <c r="AO27" s="1992">
        <v>0</v>
      </c>
      <c r="AP27" s="1993"/>
      <c r="AQ27" s="1993"/>
      <c r="AR27" s="1976" t="s">
        <v>802</v>
      </c>
      <c r="AS27" s="1977"/>
      <c r="AT27" s="1988">
        <f t="shared" si="0"/>
        <v>0</v>
      </c>
      <c r="AU27" s="1989"/>
      <c r="AV27" s="1989"/>
      <c r="AW27" s="1976" t="s">
        <v>802</v>
      </c>
      <c r="AX27" s="1977"/>
    </row>
    <row r="28" spans="3:53" ht="13.9" customHeight="1">
      <c r="E28" s="1968" t="s">
        <v>829</v>
      </c>
      <c r="F28" s="1968"/>
      <c r="G28" s="1968"/>
      <c r="H28" s="1968"/>
      <c r="I28" s="1968"/>
      <c r="J28" s="1998">
        <v>30</v>
      </c>
      <c r="K28" s="1999"/>
      <c r="L28" s="1999"/>
      <c r="M28" s="1999"/>
      <c r="N28" s="1986" t="s">
        <v>793</v>
      </c>
      <c r="O28" s="1987"/>
      <c r="P28" s="1996">
        <v>0</v>
      </c>
      <c r="Q28" s="1997"/>
      <c r="R28" s="1997"/>
      <c r="S28" s="1986" t="s">
        <v>802</v>
      </c>
      <c r="T28" s="1987"/>
      <c r="U28" s="1992">
        <v>0</v>
      </c>
      <c r="V28" s="1993"/>
      <c r="W28" s="1993"/>
      <c r="X28" s="1976" t="s">
        <v>802</v>
      </c>
      <c r="Y28" s="1977"/>
      <c r="Z28" s="1996">
        <v>0</v>
      </c>
      <c r="AA28" s="1997"/>
      <c r="AB28" s="1997"/>
      <c r="AC28" s="1986" t="s">
        <v>802</v>
      </c>
      <c r="AD28" s="1987"/>
      <c r="AE28" s="1992">
        <v>0</v>
      </c>
      <c r="AF28" s="1993"/>
      <c r="AG28" s="1993"/>
      <c r="AH28" s="1976" t="s">
        <v>802</v>
      </c>
      <c r="AI28" s="1977"/>
      <c r="AJ28" s="1992">
        <v>0</v>
      </c>
      <c r="AK28" s="1993"/>
      <c r="AL28" s="1993"/>
      <c r="AM28" s="1976" t="s">
        <v>802</v>
      </c>
      <c r="AN28" s="1977"/>
      <c r="AO28" s="1992">
        <v>0</v>
      </c>
      <c r="AP28" s="1993"/>
      <c r="AQ28" s="1993"/>
      <c r="AR28" s="1976" t="s">
        <v>802</v>
      </c>
      <c r="AS28" s="1977"/>
      <c r="AT28" s="1988">
        <f t="shared" si="0"/>
        <v>0</v>
      </c>
      <c r="AU28" s="1989"/>
      <c r="AV28" s="1989"/>
      <c r="AW28" s="1976" t="s">
        <v>802</v>
      </c>
      <c r="AX28" s="1977"/>
    </row>
    <row r="29" spans="3:53" ht="13.9" customHeight="1">
      <c r="E29" s="1968" t="s">
        <v>830</v>
      </c>
      <c r="F29" s="1968"/>
      <c r="G29" s="1968"/>
      <c r="H29" s="1968"/>
      <c r="I29" s="1968"/>
      <c r="J29" s="1998">
        <v>31</v>
      </c>
      <c r="K29" s="1999"/>
      <c r="L29" s="1999"/>
      <c r="M29" s="1999"/>
      <c r="N29" s="1986" t="s">
        <v>793</v>
      </c>
      <c r="O29" s="1987"/>
      <c r="P29" s="1996">
        <v>0</v>
      </c>
      <c r="Q29" s="1997"/>
      <c r="R29" s="1997"/>
      <c r="S29" s="1986" t="s">
        <v>802</v>
      </c>
      <c r="T29" s="1987"/>
      <c r="U29" s="1992">
        <v>0</v>
      </c>
      <c r="V29" s="1993"/>
      <c r="W29" s="1993"/>
      <c r="X29" s="1976" t="s">
        <v>802</v>
      </c>
      <c r="Y29" s="1977"/>
      <c r="Z29" s="1996">
        <v>0</v>
      </c>
      <c r="AA29" s="1997"/>
      <c r="AB29" s="1997"/>
      <c r="AC29" s="1986" t="s">
        <v>802</v>
      </c>
      <c r="AD29" s="1987"/>
      <c r="AE29" s="1992">
        <v>0</v>
      </c>
      <c r="AF29" s="1993"/>
      <c r="AG29" s="1993"/>
      <c r="AH29" s="1976" t="s">
        <v>802</v>
      </c>
      <c r="AI29" s="1977"/>
      <c r="AJ29" s="1992">
        <v>0</v>
      </c>
      <c r="AK29" s="1993"/>
      <c r="AL29" s="1993"/>
      <c r="AM29" s="1976" t="s">
        <v>802</v>
      </c>
      <c r="AN29" s="1977"/>
      <c r="AO29" s="1992">
        <v>0</v>
      </c>
      <c r="AP29" s="1993"/>
      <c r="AQ29" s="1993"/>
      <c r="AR29" s="1976" t="s">
        <v>802</v>
      </c>
      <c r="AS29" s="1977"/>
      <c r="AT29" s="1988">
        <f t="shared" si="0"/>
        <v>0</v>
      </c>
      <c r="AU29" s="1989"/>
      <c r="AV29" s="1989"/>
      <c r="AW29" s="1976" t="s">
        <v>802</v>
      </c>
      <c r="AX29" s="1977"/>
      <c r="BA29" s="532"/>
    </row>
    <row r="30" spans="3:53" ht="13.9" customHeight="1">
      <c r="E30" s="1968" t="s">
        <v>831</v>
      </c>
      <c r="F30" s="1968"/>
      <c r="G30" s="1968"/>
      <c r="H30" s="1968"/>
      <c r="I30" s="1968"/>
      <c r="J30" s="1998">
        <v>30</v>
      </c>
      <c r="K30" s="1999"/>
      <c r="L30" s="1999"/>
      <c r="M30" s="1999"/>
      <c r="N30" s="1986" t="s">
        <v>793</v>
      </c>
      <c r="O30" s="1987"/>
      <c r="P30" s="1996">
        <v>0</v>
      </c>
      <c r="Q30" s="1997"/>
      <c r="R30" s="1997"/>
      <c r="S30" s="1986" t="s">
        <v>802</v>
      </c>
      <c r="T30" s="1987"/>
      <c r="U30" s="1992">
        <v>0</v>
      </c>
      <c r="V30" s="1993"/>
      <c r="W30" s="1993"/>
      <c r="X30" s="1976" t="s">
        <v>802</v>
      </c>
      <c r="Y30" s="1977"/>
      <c r="Z30" s="1996">
        <v>0</v>
      </c>
      <c r="AA30" s="1997"/>
      <c r="AB30" s="1997"/>
      <c r="AC30" s="1986" t="s">
        <v>802</v>
      </c>
      <c r="AD30" s="1987"/>
      <c r="AE30" s="1992">
        <v>0</v>
      </c>
      <c r="AF30" s="1993"/>
      <c r="AG30" s="1993"/>
      <c r="AH30" s="1976" t="s">
        <v>802</v>
      </c>
      <c r="AI30" s="1977"/>
      <c r="AJ30" s="1992">
        <v>0</v>
      </c>
      <c r="AK30" s="1993"/>
      <c r="AL30" s="1993"/>
      <c r="AM30" s="1976" t="s">
        <v>802</v>
      </c>
      <c r="AN30" s="1977"/>
      <c r="AO30" s="1992">
        <v>0</v>
      </c>
      <c r="AP30" s="1993"/>
      <c r="AQ30" s="1993"/>
      <c r="AR30" s="1976" t="s">
        <v>802</v>
      </c>
      <c r="AS30" s="1977"/>
      <c r="AT30" s="1988">
        <f t="shared" si="0"/>
        <v>0</v>
      </c>
      <c r="AU30" s="1989"/>
      <c r="AV30" s="1989"/>
      <c r="AW30" s="1976" t="s">
        <v>802</v>
      </c>
      <c r="AX30" s="1977"/>
    </row>
    <row r="31" spans="3:53" ht="13.9" customHeight="1">
      <c r="E31" s="1968" t="s">
        <v>832</v>
      </c>
      <c r="F31" s="1968"/>
      <c r="G31" s="1968"/>
      <c r="H31" s="1968"/>
      <c r="I31" s="1968"/>
      <c r="J31" s="1998">
        <v>27</v>
      </c>
      <c r="K31" s="1999"/>
      <c r="L31" s="1999"/>
      <c r="M31" s="1999"/>
      <c r="N31" s="1986" t="s">
        <v>793</v>
      </c>
      <c r="O31" s="1987"/>
      <c r="P31" s="1996">
        <v>0</v>
      </c>
      <c r="Q31" s="1997"/>
      <c r="R31" s="1997"/>
      <c r="S31" s="1986" t="s">
        <v>802</v>
      </c>
      <c r="T31" s="1987"/>
      <c r="U31" s="1992">
        <v>0</v>
      </c>
      <c r="V31" s="1993"/>
      <c r="W31" s="1993"/>
      <c r="X31" s="1976" t="s">
        <v>802</v>
      </c>
      <c r="Y31" s="1977"/>
      <c r="Z31" s="1996">
        <v>0</v>
      </c>
      <c r="AA31" s="1997"/>
      <c r="AB31" s="1997"/>
      <c r="AC31" s="1986" t="s">
        <v>802</v>
      </c>
      <c r="AD31" s="1987"/>
      <c r="AE31" s="1992">
        <v>0</v>
      </c>
      <c r="AF31" s="1993"/>
      <c r="AG31" s="1993"/>
      <c r="AH31" s="1976" t="s">
        <v>802</v>
      </c>
      <c r="AI31" s="1977"/>
      <c r="AJ31" s="1992">
        <v>0</v>
      </c>
      <c r="AK31" s="1993"/>
      <c r="AL31" s="1993"/>
      <c r="AM31" s="1976" t="s">
        <v>802</v>
      </c>
      <c r="AN31" s="1977"/>
      <c r="AO31" s="1992">
        <v>0</v>
      </c>
      <c r="AP31" s="1993"/>
      <c r="AQ31" s="1993"/>
      <c r="AR31" s="1976" t="s">
        <v>802</v>
      </c>
      <c r="AS31" s="1977"/>
      <c r="AT31" s="1988">
        <f t="shared" si="0"/>
        <v>0</v>
      </c>
      <c r="AU31" s="1989"/>
      <c r="AV31" s="1989"/>
      <c r="AW31" s="1976" t="s">
        <v>802</v>
      </c>
      <c r="AX31" s="1977"/>
    </row>
    <row r="32" spans="3:53" ht="13.9" customHeight="1">
      <c r="E32" s="1968" t="s">
        <v>833</v>
      </c>
      <c r="F32" s="1968"/>
      <c r="G32" s="1968"/>
      <c r="H32" s="1968"/>
      <c r="I32" s="1968"/>
      <c r="J32" s="1998">
        <v>31</v>
      </c>
      <c r="K32" s="1999"/>
      <c r="L32" s="1999"/>
      <c r="M32" s="1999"/>
      <c r="N32" s="1986" t="s">
        <v>793</v>
      </c>
      <c r="O32" s="1987"/>
      <c r="P32" s="1996">
        <v>0</v>
      </c>
      <c r="Q32" s="1997"/>
      <c r="R32" s="1997"/>
      <c r="S32" s="1986" t="s">
        <v>802</v>
      </c>
      <c r="T32" s="1987"/>
      <c r="U32" s="1992">
        <v>0</v>
      </c>
      <c r="V32" s="1993"/>
      <c r="W32" s="1993"/>
      <c r="X32" s="1976" t="s">
        <v>802</v>
      </c>
      <c r="Y32" s="1977"/>
      <c r="Z32" s="1996">
        <v>0</v>
      </c>
      <c r="AA32" s="1997"/>
      <c r="AB32" s="1997"/>
      <c r="AC32" s="1986" t="s">
        <v>802</v>
      </c>
      <c r="AD32" s="1987"/>
      <c r="AE32" s="1992">
        <v>0</v>
      </c>
      <c r="AF32" s="1993"/>
      <c r="AG32" s="1993"/>
      <c r="AH32" s="1976" t="s">
        <v>802</v>
      </c>
      <c r="AI32" s="1977"/>
      <c r="AJ32" s="1992">
        <v>0</v>
      </c>
      <c r="AK32" s="1993"/>
      <c r="AL32" s="1993"/>
      <c r="AM32" s="1976" t="s">
        <v>802</v>
      </c>
      <c r="AN32" s="1977"/>
      <c r="AO32" s="1992">
        <v>0</v>
      </c>
      <c r="AP32" s="1993"/>
      <c r="AQ32" s="1993"/>
      <c r="AR32" s="1976" t="s">
        <v>802</v>
      </c>
      <c r="AS32" s="1977"/>
      <c r="AT32" s="1988">
        <f t="shared" si="0"/>
        <v>0</v>
      </c>
      <c r="AU32" s="1989"/>
      <c r="AV32" s="1989"/>
      <c r="AW32" s="1976" t="s">
        <v>802</v>
      </c>
      <c r="AX32" s="1977"/>
    </row>
    <row r="33" spans="5:50" ht="13.9" customHeight="1">
      <c r="E33" s="1968" t="s">
        <v>821</v>
      </c>
      <c r="F33" s="1968"/>
      <c r="G33" s="1968"/>
      <c r="H33" s="1968"/>
      <c r="I33" s="1968"/>
      <c r="J33" s="1994">
        <f>SUM(J21:M32)</f>
        <v>362</v>
      </c>
      <c r="K33" s="1995"/>
      <c r="L33" s="1995"/>
      <c r="M33" s="1995"/>
      <c r="N33" s="1986" t="s">
        <v>793</v>
      </c>
      <c r="O33" s="1987"/>
      <c r="P33" s="1990">
        <f>SUM(P21:R32)</f>
        <v>0</v>
      </c>
      <c r="Q33" s="1991"/>
      <c r="R33" s="1991"/>
      <c r="S33" s="1986" t="s">
        <v>802</v>
      </c>
      <c r="T33" s="1987"/>
      <c r="U33" s="1988">
        <f>SUM(U21:W32)</f>
        <v>0</v>
      </c>
      <c r="V33" s="1989"/>
      <c r="W33" s="1989"/>
      <c r="X33" s="1976" t="s">
        <v>802</v>
      </c>
      <c r="Y33" s="1977"/>
      <c r="Z33" s="1990">
        <f>SUM(Z21:AB32)</f>
        <v>0</v>
      </c>
      <c r="AA33" s="1991"/>
      <c r="AB33" s="1991"/>
      <c r="AC33" s="1986" t="s">
        <v>802</v>
      </c>
      <c r="AD33" s="1987"/>
      <c r="AE33" s="1988">
        <f>SUM(AE21:AG32)</f>
        <v>0</v>
      </c>
      <c r="AF33" s="1989"/>
      <c r="AG33" s="1989"/>
      <c r="AH33" s="1976" t="s">
        <v>802</v>
      </c>
      <c r="AI33" s="1977"/>
      <c r="AJ33" s="1988">
        <f>SUM(AJ21:AL32)</f>
        <v>0</v>
      </c>
      <c r="AK33" s="1989"/>
      <c r="AL33" s="1989"/>
      <c r="AM33" s="1976" t="s">
        <v>802</v>
      </c>
      <c r="AN33" s="1977"/>
      <c r="AO33" s="1988">
        <f>SUM(AO21:AQ32)</f>
        <v>0</v>
      </c>
      <c r="AP33" s="1989"/>
      <c r="AQ33" s="1989"/>
      <c r="AR33" s="1976" t="s">
        <v>802</v>
      </c>
      <c r="AS33" s="1977"/>
      <c r="AT33" s="1988">
        <f>SUM(AT21:AV32)</f>
        <v>0</v>
      </c>
      <c r="AU33" s="1989"/>
      <c r="AV33" s="1989"/>
      <c r="AW33" s="1976" t="s">
        <v>802</v>
      </c>
      <c r="AX33" s="1977"/>
    </row>
    <row r="34" spans="5:50" ht="13.9" customHeight="1">
      <c r="E34" s="1980" t="s">
        <v>834</v>
      </c>
      <c r="F34" s="1981"/>
      <c r="G34" s="1981"/>
      <c r="H34" s="1981"/>
      <c r="I34" s="1982"/>
      <c r="J34" s="1983"/>
      <c r="K34" s="1984"/>
      <c r="L34" s="1984"/>
      <c r="M34" s="1984"/>
      <c r="N34" s="1984"/>
      <c r="O34" s="1985"/>
      <c r="P34" s="1974">
        <f>IFERROR(ROUNDUP(P33/$J$33,1),"0")</f>
        <v>0</v>
      </c>
      <c r="Q34" s="1975"/>
      <c r="R34" s="1975"/>
      <c r="S34" s="1986" t="s">
        <v>802</v>
      </c>
      <c r="T34" s="1987"/>
      <c r="U34" s="1974">
        <f>IFERROR(ROUNDUP(U33/$J$33,1),"0")</f>
        <v>0</v>
      </c>
      <c r="V34" s="1975"/>
      <c r="W34" s="1975"/>
      <c r="X34" s="1976" t="s">
        <v>802</v>
      </c>
      <c r="Y34" s="1977"/>
      <c r="Z34" s="1974">
        <f>IFERROR(ROUNDUP(Z33/$J$33,1),"0")</f>
        <v>0</v>
      </c>
      <c r="AA34" s="1975"/>
      <c r="AB34" s="1975"/>
      <c r="AC34" s="1976" t="s">
        <v>802</v>
      </c>
      <c r="AD34" s="1977"/>
      <c r="AE34" s="1974">
        <f>IFERROR(ROUNDUP(AE33/$J$33,1),"0")</f>
        <v>0</v>
      </c>
      <c r="AF34" s="1975"/>
      <c r="AG34" s="1975"/>
      <c r="AH34" s="1976" t="s">
        <v>802</v>
      </c>
      <c r="AI34" s="1977"/>
      <c r="AJ34" s="1974">
        <f>IFERROR(ROUNDUP(AJ33/$J$33,1),"0")</f>
        <v>0</v>
      </c>
      <c r="AK34" s="1975"/>
      <c r="AL34" s="1975"/>
      <c r="AM34" s="1976" t="s">
        <v>802</v>
      </c>
      <c r="AN34" s="1977"/>
      <c r="AO34" s="1974">
        <f>IFERROR(ROUNDUP(AO33/$J$33,1),"0")</f>
        <v>0</v>
      </c>
      <c r="AP34" s="1975"/>
      <c r="AQ34" s="1975"/>
      <c r="AR34" s="1976" t="s">
        <v>802</v>
      </c>
      <c r="AS34" s="1977"/>
      <c r="AT34" s="1978">
        <f>P34+U34+Z34+AE34+AJ34+AO34</f>
        <v>0</v>
      </c>
      <c r="AU34" s="1979"/>
      <c r="AV34" s="1979"/>
      <c r="AW34" s="1976" t="s">
        <v>802</v>
      </c>
      <c r="AX34" s="1977"/>
    </row>
    <row r="35" spans="5:50" ht="13.9" customHeight="1">
      <c r="E35" s="533" t="s">
        <v>835</v>
      </c>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34" t="str">
        <f>IFERROR(IF(AT34&gt;Y9,"「１　事業者名等」の定員数を超過しています。",""),"")</f>
        <v/>
      </c>
    </row>
    <row r="36" spans="5:50" ht="13.9" customHeight="1">
      <c r="E36" s="533" t="s">
        <v>836</v>
      </c>
      <c r="F36" s="520"/>
      <c r="G36" s="520"/>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0"/>
    </row>
    <row r="37" spans="5:50" ht="13.9" customHeight="1">
      <c r="E37" s="533" t="s">
        <v>837</v>
      </c>
      <c r="F37" s="520"/>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0"/>
    </row>
    <row r="38" spans="5:50" ht="13.9" customHeight="1">
      <c r="E38" s="533" t="s">
        <v>838</v>
      </c>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520"/>
      <c r="AG38" s="520"/>
      <c r="AH38" s="520"/>
      <c r="AI38" s="520"/>
      <c r="AJ38" s="520"/>
      <c r="AK38" s="520"/>
      <c r="AL38" s="520"/>
      <c r="AM38" s="520"/>
      <c r="AN38" s="520"/>
      <c r="AO38" s="520"/>
      <c r="AP38" s="520"/>
      <c r="AQ38" s="520"/>
      <c r="AR38" s="520"/>
      <c r="AS38" s="520"/>
      <c r="AT38" s="520"/>
      <c r="AU38" s="520"/>
      <c r="AV38" s="520"/>
      <c r="AW38" s="520"/>
      <c r="AX38" s="520"/>
    </row>
    <row r="39" spans="5:50" ht="13.9" customHeight="1">
      <c r="E39" s="533" t="s">
        <v>839</v>
      </c>
      <c r="F39" s="520"/>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520"/>
      <c r="AG39" s="520"/>
      <c r="AH39" s="520"/>
      <c r="AI39" s="520"/>
      <c r="AJ39" s="520"/>
      <c r="AK39" s="520"/>
      <c r="AL39" s="520"/>
      <c r="AM39" s="520"/>
      <c r="AN39" s="520"/>
      <c r="AO39" s="520"/>
      <c r="AP39" s="520"/>
      <c r="AQ39" s="520"/>
      <c r="AR39" s="520"/>
      <c r="AS39" s="520"/>
      <c r="AT39" s="520"/>
      <c r="AU39" s="520"/>
      <c r="AV39" s="520"/>
      <c r="AW39" s="520"/>
      <c r="AX39" s="520"/>
    </row>
    <row r="40" spans="5:50" ht="13.9" customHeight="1">
      <c r="E40" s="533" t="s">
        <v>840</v>
      </c>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0"/>
    </row>
    <row r="41" spans="5:50" ht="13.9" customHeight="1">
      <c r="E41" s="533"/>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c r="AF41" s="520"/>
      <c r="AG41" s="520"/>
      <c r="AH41" s="520"/>
      <c r="AI41" s="520"/>
      <c r="AJ41" s="520"/>
      <c r="AK41" s="520"/>
      <c r="AL41" s="520"/>
      <c r="AM41" s="520"/>
      <c r="AN41" s="520"/>
      <c r="AO41" s="520"/>
      <c r="AP41" s="520"/>
      <c r="AQ41" s="520"/>
      <c r="AR41" s="520"/>
      <c r="AS41" s="520"/>
      <c r="AT41" s="520"/>
      <c r="AU41" s="520"/>
      <c r="AV41" s="520"/>
      <c r="AW41" s="520"/>
      <c r="AX41" s="520"/>
    </row>
    <row r="42" spans="5:50" ht="13.9" customHeight="1">
      <c r="E42" s="533"/>
      <c r="F42" s="520"/>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c r="AF42" s="520"/>
      <c r="AG42" s="520"/>
      <c r="AH42" s="520"/>
      <c r="AI42" s="520"/>
      <c r="AJ42" s="520"/>
      <c r="AK42" s="520"/>
      <c r="AL42" s="520"/>
      <c r="AM42" s="520"/>
      <c r="AN42" s="520"/>
      <c r="AO42" s="520"/>
      <c r="AP42" s="520"/>
      <c r="AQ42" s="520"/>
      <c r="AR42" s="520"/>
      <c r="AS42" s="520"/>
      <c r="AT42" s="520"/>
      <c r="AU42" s="520"/>
      <c r="AV42" s="520"/>
      <c r="AW42" s="520"/>
      <c r="AX42" s="520"/>
    </row>
    <row r="43" spans="5:50" ht="13.9" customHeight="1">
      <c r="G43" s="521" t="s">
        <v>841</v>
      </c>
      <c r="AD43" s="521" t="s">
        <v>842</v>
      </c>
    </row>
    <row r="44" spans="5:50" ht="13.9" customHeight="1">
      <c r="E44" s="520"/>
      <c r="F44" s="520"/>
      <c r="I44" s="1968"/>
      <c r="J44" s="1968"/>
      <c r="K44" s="1968"/>
      <c r="L44" s="1968"/>
      <c r="M44" s="1968"/>
      <c r="N44" s="1968"/>
      <c r="O44" s="1968"/>
      <c r="P44" s="1968"/>
      <c r="Q44" s="1968"/>
      <c r="R44" s="1968"/>
      <c r="S44" s="1968"/>
      <c r="T44" s="1968"/>
      <c r="U44" s="1968" t="s">
        <v>843</v>
      </c>
      <c r="V44" s="1968"/>
      <c r="W44" s="1968"/>
      <c r="X44" s="1968"/>
      <c r="Y44" s="1968"/>
      <c r="Z44" s="1968"/>
      <c r="AF44" s="1968"/>
      <c r="AG44" s="1968"/>
      <c r="AH44" s="1968"/>
      <c r="AI44" s="1968"/>
      <c r="AJ44" s="1968"/>
      <c r="AK44" s="1968"/>
      <c r="AL44" s="1968"/>
      <c r="AM44" s="1968"/>
      <c r="AN44" s="1968"/>
      <c r="AO44" s="1968"/>
      <c r="AP44" s="1968"/>
      <c r="AQ44" s="1968"/>
      <c r="AR44" s="1968" t="s">
        <v>843</v>
      </c>
      <c r="AS44" s="1968"/>
      <c r="AT44" s="1968"/>
      <c r="AU44" s="1968"/>
      <c r="AV44" s="1968"/>
      <c r="AW44" s="1968"/>
    </row>
    <row r="45" spans="5:50" ht="13.9" customHeight="1">
      <c r="E45" s="520"/>
      <c r="F45" s="520"/>
      <c r="I45" s="1968" t="s">
        <v>844</v>
      </c>
      <c r="J45" s="1968"/>
      <c r="K45" s="1968"/>
      <c r="L45" s="1968"/>
      <c r="M45" s="1968"/>
      <c r="N45" s="1968"/>
      <c r="O45" s="1968"/>
      <c r="P45" s="1968"/>
      <c r="Q45" s="1968"/>
      <c r="R45" s="1968"/>
      <c r="S45" s="1968"/>
      <c r="T45" s="1968"/>
      <c r="U45" s="1969" t="str">
        <f>IF(AND(OR(AK7="○",AK8="○"),E12="○"),ROUNDUP(AX15*0.9/7,0),IF(AND(OR(AK7="○",AK8="○"),OR(E13="○",E14="○")),ROUNDUP(AT34/7,0),""))</f>
        <v/>
      </c>
      <c r="V45" s="1970"/>
      <c r="W45" s="1970"/>
      <c r="X45" s="1971"/>
      <c r="Y45" s="1972" t="s">
        <v>96</v>
      </c>
      <c r="Z45" s="1972"/>
      <c r="AF45" s="1968" t="s">
        <v>844</v>
      </c>
      <c r="AG45" s="1968"/>
      <c r="AH45" s="1968"/>
      <c r="AI45" s="1968"/>
      <c r="AJ45" s="1968"/>
      <c r="AK45" s="1968"/>
      <c r="AL45" s="1968"/>
      <c r="AM45" s="1968"/>
      <c r="AN45" s="1968"/>
      <c r="AO45" s="1968"/>
      <c r="AP45" s="1968"/>
      <c r="AQ45" s="1968"/>
      <c r="AR45" s="1973"/>
      <c r="AS45" s="1973"/>
      <c r="AT45" s="1973"/>
      <c r="AU45" s="1973"/>
      <c r="AV45" s="1972" t="s">
        <v>96</v>
      </c>
      <c r="AW45" s="1972"/>
    </row>
    <row r="46" spans="5:50" ht="13.9" customHeight="1">
      <c r="E46" s="533"/>
      <c r="I46" s="533"/>
      <c r="AF46" s="533"/>
    </row>
    <row r="47" spans="5:50" ht="13.9" customHeight="1">
      <c r="E47" s="533"/>
      <c r="G47" s="521" t="s">
        <v>845</v>
      </c>
      <c r="T47" s="520"/>
      <c r="U47" s="520"/>
      <c r="V47" s="520"/>
      <c r="W47" s="520"/>
      <c r="X47" s="520"/>
      <c r="Y47" s="520"/>
      <c r="Z47" s="520"/>
      <c r="AA47" s="520"/>
      <c r="AB47" s="520"/>
      <c r="AC47" s="520"/>
      <c r="AD47" s="520"/>
      <c r="AE47" s="520"/>
      <c r="AF47" s="520"/>
      <c r="AG47" s="520"/>
      <c r="AH47" s="520"/>
      <c r="AI47" s="520"/>
    </row>
    <row r="48" spans="5:50" ht="13.9" customHeight="1" thickBot="1">
      <c r="E48" s="533"/>
      <c r="T48" s="520"/>
      <c r="U48" s="520"/>
      <c r="V48" s="520"/>
      <c r="W48" s="520"/>
      <c r="X48" s="520"/>
      <c r="Y48" s="520"/>
      <c r="Z48" s="520"/>
      <c r="AA48" s="520"/>
      <c r="AB48" s="520"/>
      <c r="AC48" s="520"/>
      <c r="AD48" s="520"/>
      <c r="AE48" s="520"/>
      <c r="AF48" s="520"/>
      <c r="AG48" s="520"/>
      <c r="AH48" s="520"/>
      <c r="AI48" s="520"/>
    </row>
    <row r="49" spans="17:47" ht="13.9" customHeight="1">
      <c r="Q49" s="520"/>
      <c r="R49" s="520"/>
      <c r="S49" s="520"/>
      <c r="T49" s="520"/>
      <c r="U49" s="520"/>
      <c r="V49" s="520"/>
      <c r="W49" s="520"/>
      <c r="X49" s="520"/>
      <c r="Y49" s="520"/>
      <c r="Z49" s="520"/>
      <c r="AA49" s="520"/>
      <c r="AB49" s="520"/>
      <c r="AC49" s="535"/>
      <c r="AD49" s="1962" t="str">
        <f>(IF(OR(U45&lt;=AR45),"可","規定の員数を満たしていません。"))</f>
        <v>可</v>
      </c>
      <c r="AE49" s="1963"/>
      <c r="AF49" s="1963"/>
      <c r="AG49" s="1963"/>
      <c r="AH49" s="1963"/>
      <c r="AI49" s="1963"/>
      <c r="AJ49" s="1963"/>
      <c r="AK49" s="1963"/>
      <c r="AL49" s="1963"/>
      <c r="AM49" s="1963"/>
      <c r="AN49" s="1963"/>
      <c r="AO49" s="1963"/>
      <c r="AP49" s="1963"/>
      <c r="AQ49" s="1963"/>
      <c r="AR49" s="1963"/>
      <c r="AS49" s="1963"/>
      <c r="AT49" s="1963"/>
      <c r="AU49" s="1964"/>
    </row>
    <row r="50" spans="17:47" ht="13.9" customHeight="1" thickBot="1">
      <c r="AD50" s="1965"/>
      <c r="AE50" s="1966"/>
      <c r="AF50" s="1966"/>
      <c r="AG50" s="1966"/>
      <c r="AH50" s="1966"/>
      <c r="AI50" s="1966"/>
      <c r="AJ50" s="1966"/>
      <c r="AK50" s="1966"/>
      <c r="AL50" s="1966"/>
      <c r="AM50" s="1966"/>
      <c r="AN50" s="1966"/>
      <c r="AO50" s="1966"/>
      <c r="AP50" s="1966"/>
      <c r="AQ50" s="1966"/>
      <c r="AR50" s="1966"/>
      <c r="AS50" s="1966"/>
      <c r="AT50" s="1966"/>
      <c r="AU50" s="1967"/>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
  <conditionalFormatting sqref="AO12:AQ14 AX12:AZ14">
    <cfRule type="expression" dxfId="184" priority="54">
      <formula>COUNTA($E$13:$G$14)&gt;=1</formula>
    </cfRule>
  </conditionalFormatting>
  <conditionalFormatting sqref="J21:M32 P21:R22 U21:W22 AJ21:AL32">
    <cfRule type="expression" dxfId="183" priority="53">
      <formula>COUNTA($G$12)&gt;=1</formula>
    </cfRule>
  </conditionalFormatting>
  <conditionalFormatting sqref="P23:R23">
    <cfRule type="expression" dxfId="182" priority="52">
      <formula>COUNTA($G$12)&gt;=1</formula>
    </cfRule>
  </conditionalFormatting>
  <conditionalFormatting sqref="P24:R24">
    <cfRule type="expression" dxfId="181" priority="51">
      <formula>COUNTA($G$12)&gt;=1</formula>
    </cfRule>
  </conditionalFormatting>
  <conditionalFormatting sqref="P25:R25">
    <cfRule type="expression" dxfId="180" priority="50">
      <formula>COUNTA($G$12)&gt;=1</formula>
    </cfRule>
  </conditionalFormatting>
  <conditionalFormatting sqref="P26:R26">
    <cfRule type="expression" dxfId="179" priority="49">
      <formula>COUNTA($G$12)&gt;=1</formula>
    </cfRule>
  </conditionalFormatting>
  <conditionalFormatting sqref="P27:R27">
    <cfRule type="expression" dxfId="178" priority="48">
      <formula>COUNTA($G$12)&gt;=1</formula>
    </cfRule>
  </conditionalFormatting>
  <conditionalFormatting sqref="P28:R28">
    <cfRule type="expression" dxfId="177" priority="47">
      <formula>COUNTA($G$12)&gt;=1</formula>
    </cfRule>
  </conditionalFormatting>
  <conditionalFormatting sqref="P29:R29">
    <cfRule type="expression" dxfId="176" priority="46">
      <formula>COUNTA($G$12)&gt;=1</formula>
    </cfRule>
  </conditionalFormatting>
  <conditionalFormatting sqref="P30:R30">
    <cfRule type="expression" dxfId="175" priority="45">
      <formula>COUNTA($G$12)&gt;=1</formula>
    </cfRule>
  </conditionalFormatting>
  <conditionalFormatting sqref="P31:R31">
    <cfRule type="expression" dxfId="174" priority="44">
      <formula>COUNTA($G$12)&gt;=1</formula>
    </cfRule>
  </conditionalFormatting>
  <conditionalFormatting sqref="P32:R32">
    <cfRule type="expression" dxfId="173" priority="43">
      <formula>COUNTA($G$12)&gt;=1</formula>
    </cfRule>
  </conditionalFormatting>
  <conditionalFormatting sqref="U23:W23">
    <cfRule type="expression" dxfId="172" priority="42">
      <formula>COUNTA($G$12)&gt;=1</formula>
    </cfRule>
  </conditionalFormatting>
  <conditionalFormatting sqref="AO21:AQ22">
    <cfRule type="expression" dxfId="171" priority="41">
      <formula>COUNTA($G$12)&gt;=1</formula>
    </cfRule>
  </conditionalFormatting>
  <conditionalFormatting sqref="U24:W24">
    <cfRule type="expression" dxfId="170" priority="40">
      <formula>COUNTA($G$12)&gt;=1</formula>
    </cfRule>
  </conditionalFormatting>
  <conditionalFormatting sqref="U25:W25">
    <cfRule type="expression" dxfId="169" priority="39">
      <formula>COUNTA($G$12)&gt;=1</formula>
    </cfRule>
  </conditionalFormatting>
  <conditionalFormatting sqref="U26:W26">
    <cfRule type="expression" dxfId="168" priority="38">
      <formula>COUNTA($G$12)&gt;=1</formula>
    </cfRule>
  </conditionalFormatting>
  <conditionalFormatting sqref="U27:W27">
    <cfRule type="expression" dxfId="167" priority="37">
      <formula>COUNTA($G$12)&gt;=1</formula>
    </cfRule>
  </conditionalFormatting>
  <conditionalFormatting sqref="U28:W28">
    <cfRule type="expression" dxfId="166" priority="36">
      <formula>COUNTA($G$12)&gt;=1</formula>
    </cfRule>
  </conditionalFormatting>
  <conditionalFormatting sqref="U29:W29">
    <cfRule type="expression" dxfId="165" priority="35">
      <formula>COUNTA($G$12)&gt;=1</formula>
    </cfRule>
  </conditionalFormatting>
  <conditionalFormatting sqref="U30:W30">
    <cfRule type="expression" dxfId="164" priority="34">
      <formula>COUNTA($G$12)&gt;=1</formula>
    </cfRule>
  </conditionalFormatting>
  <conditionalFormatting sqref="U31:W31">
    <cfRule type="expression" dxfId="163" priority="33">
      <formula>COUNTA($G$12)&gt;=1</formula>
    </cfRule>
  </conditionalFormatting>
  <conditionalFormatting sqref="U32:W32">
    <cfRule type="expression" dxfId="162" priority="32">
      <formula>COUNTA($G$12)&gt;=1</formula>
    </cfRule>
  </conditionalFormatting>
  <conditionalFormatting sqref="AO23:AQ23">
    <cfRule type="expression" dxfId="161" priority="31">
      <formula>COUNTA($G$12)&gt;=1</formula>
    </cfRule>
  </conditionalFormatting>
  <conditionalFormatting sqref="AO24:AQ24">
    <cfRule type="expression" dxfId="160" priority="30">
      <formula>COUNTA($G$12)&gt;=1</formula>
    </cfRule>
  </conditionalFormatting>
  <conditionalFormatting sqref="AO25:AQ25">
    <cfRule type="expression" dxfId="159" priority="29">
      <formula>COUNTA($G$12)&gt;=1</formula>
    </cfRule>
  </conditionalFormatting>
  <conditionalFormatting sqref="AO26:AQ26">
    <cfRule type="expression" dxfId="158" priority="28">
      <formula>COUNTA($G$12)&gt;=1</formula>
    </cfRule>
  </conditionalFormatting>
  <conditionalFormatting sqref="AO27:AQ27">
    <cfRule type="expression" dxfId="157" priority="27">
      <formula>COUNTA($G$12)&gt;=1</formula>
    </cfRule>
  </conditionalFormatting>
  <conditionalFormatting sqref="AO28:AQ28">
    <cfRule type="expression" dxfId="156" priority="26">
      <formula>COUNTA($G$12)&gt;=1</formula>
    </cfRule>
  </conditionalFormatting>
  <conditionalFormatting sqref="AO29:AQ29">
    <cfRule type="expression" dxfId="155" priority="25">
      <formula>COUNTA($G$12)&gt;=1</formula>
    </cfRule>
  </conditionalFormatting>
  <conditionalFormatting sqref="AO30:AQ30">
    <cfRule type="expression" dxfId="154" priority="24">
      <formula>COUNTA($G$12)&gt;=1</formula>
    </cfRule>
  </conditionalFormatting>
  <conditionalFormatting sqref="AO31:AQ31">
    <cfRule type="expression" dxfId="153" priority="23">
      <formula>COUNTA($G$12)&gt;=1</formula>
    </cfRule>
  </conditionalFormatting>
  <conditionalFormatting sqref="AO32:AQ32">
    <cfRule type="expression" dxfId="152" priority="22">
      <formula>COUNTA($G$12)&gt;=1</formula>
    </cfRule>
  </conditionalFormatting>
  <conditionalFormatting sqref="Z21:AB22 AE21:AG22">
    <cfRule type="expression" dxfId="151" priority="21">
      <formula>COUNTA($G$12)&gt;=1</formula>
    </cfRule>
  </conditionalFormatting>
  <conditionalFormatting sqref="Z23:AB23">
    <cfRule type="expression" dxfId="150" priority="20">
      <formula>COUNTA($G$12)&gt;=1</formula>
    </cfRule>
  </conditionalFormatting>
  <conditionalFormatting sqref="Z24:AB24">
    <cfRule type="expression" dxfId="149" priority="19">
      <formula>COUNTA($G$12)&gt;=1</formula>
    </cfRule>
  </conditionalFormatting>
  <conditionalFormatting sqref="Z25:AB25">
    <cfRule type="expression" dxfId="148" priority="18">
      <formula>COUNTA($G$12)&gt;=1</formula>
    </cfRule>
  </conditionalFormatting>
  <conditionalFormatting sqref="Z26:AB26">
    <cfRule type="expression" dxfId="147" priority="17">
      <formula>COUNTA($G$12)&gt;=1</formula>
    </cfRule>
  </conditionalFormatting>
  <conditionalFormatting sqref="Z27:AB27">
    <cfRule type="expression" dxfId="146" priority="16">
      <formula>COUNTA($G$12)&gt;=1</formula>
    </cfRule>
  </conditionalFormatting>
  <conditionalFormatting sqref="Z28:AB28">
    <cfRule type="expression" dxfId="145" priority="15">
      <formula>COUNTA($G$12)&gt;=1</formula>
    </cfRule>
  </conditionalFormatting>
  <conditionalFormatting sqref="Z29:AB29">
    <cfRule type="expression" dxfId="144" priority="14">
      <formula>COUNTA($G$12)&gt;=1</formula>
    </cfRule>
  </conditionalFormatting>
  <conditionalFormatting sqref="Z30:AB30">
    <cfRule type="expression" dxfId="143" priority="13">
      <formula>COUNTA($G$12)&gt;=1</formula>
    </cfRule>
  </conditionalFormatting>
  <conditionalFormatting sqref="Z31:AB31">
    <cfRule type="expression" dxfId="142" priority="12">
      <formula>COUNTA($G$12)&gt;=1</formula>
    </cfRule>
  </conditionalFormatting>
  <conditionalFormatting sqref="Z32:AB32">
    <cfRule type="expression" dxfId="141" priority="11">
      <formula>COUNTA($G$12)&gt;=1</formula>
    </cfRule>
  </conditionalFormatting>
  <conditionalFormatting sqref="AE23:AG23">
    <cfRule type="expression" dxfId="140" priority="10">
      <formula>COUNTA($G$12)&gt;=1</formula>
    </cfRule>
  </conditionalFormatting>
  <conditionalFormatting sqref="AE24:AG24">
    <cfRule type="expression" dxfId="139" priority="9">
      <formula>COUNTA($G$12)&gt;=1</formula>
    </cfRule>
  </conditionalFormatting>
  <conditionalFormatting sqref="AE25:AG25">
    <cfRule type="expression" dxfId="138" priority="8">
      <formula>COUNTA($G$12)&gt;=1</formula>
    </cfRule>
  </conditionalFormatting>
  <conditionalFormatting sqref="AE26:AG26">
    <cfRule type="expression" dxfId="137" priority="7">
      <formula>COUNTA($G$12)&gt;=1</formula>
    </cfRule>
  </conditionalFormatting>
  <conditionalFormatting sqref="AE27:AG27">
    <cfRule type="expression" dxfId="136" priority="6">
      <formula>COUNTA($G$12)&gt;=1</formula>
    </cfRule>
  </conditionalFormatting>
  <conditionalFormatting sqref="AE28:AG28">
    <cfRule type="expression" dxfId="135" priority="5">
      <formula>COUNTA($G$12)&gt;=1</formula>
    </cfRule>
  </conditionalFormatting>
  <conditionalFormatting sqref="AE29:AG29">
    <cfRule type="expression" dxfId="134" priority="4">
      <formula>COUNTA($G$12)&gt;=1</formula>
    </cfRule>
  </conditionalFormatting>
  <conditionalFormatting sqref="AE30:AG30">
    <cfRule type="expression" dxfId="133" priority="3">
      <formula>COUNTA($G$12)&gt;=1</formula>
    </cfRule>
  </conditionalFormatting>
  <conditionalFormatting sqref="AE31:AG31">
    <cfRule type="expression" dxfId="132" priority="2">
      <formula>COUNTA($G$12)&gt;=1</formula>
    </cfRule>
  </conditionalFormatting>
  <conditionalFormatting sqref="AE32:AG32">
    <cfRule type="expression" dxfId="131" priority="1">
      <formula>COUNTA($G$12)&gt;=1</formula>
    </cfRule>
  </conditionalFormatting>
  <dataValidations count="4">
    <dataValidation type="whole" allowBlank="1" showInputMessage="1" showErrorMessage="1" error="入力月の月日数を超過しています" sqref="J22:M22 J24:M25 J27:M27 J29:M30 J32:M32" xr:uid="{7FDEDF97-F600-4F37-AFFD-E13D35DAF19C}">
      <formula1>0</formula1>
      <formula2>31</formula2>
    </dataValidation>
    <dataValidation type="whole" allowBlank="1" showInputMessage="1" showErrorMessage="1" error="入力月の月日数を超過しています" sqref="J31:M31" xr:uid="{976C59DE-1BE2-44B2-B3E1-704EEFBD871D}">
      <formula1>0</formula1>
      <formula2>29</formula2>
    </dataValidation>
    <dataValidation type="whole" allowBlank="1" showInputMessage="1" showErrorMessage="1" error="入力月の月日数を超過しています" sqref="J21:M21 J23:M23 J26:M26 J28:M28" xr:uid="{E9F9D9C7-3CEA-46CF-86B8-90A8BCB284B2}">
      <formula1>0</formula1>
      <formula2>30</formula2>
    </dataValidation>
    <dataValidation type="list" allowBlank="1" showInputMessage="1" showErrorMessage="1" sqref="E12:G14 AH10 AK7:AM8" xr:uid="{846EB5D0-AF7E-4333-8852-ACA5F6B88CAC}">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A4DCB-4A1C-4063-90BE-A4331CEB10CB}">
  <dimension ref="A1:BD57"/>
  <sheetViews>
    <sheetView view="pageBreakPreview" zoomScale="115" zoomScaleNormal="115" zoomScaleSheetLayoutView="115" workbookViewId="0"/>
  </sheetViews>
  <sheetFormatPr defaultColWidth="8.875" defaultRowHeight="12"/>
  <cols>
    <col min="1" max="56" width="1.75" style="521" customWidth="1"/>
    <col min="57" max="59" width="8.875" style="521" customWidth="1"/>
    <col min="60" max="16384" width="8.875" style="521"/>
  </cols>
  <sheetData>
    <row r="1" spans="1:56" ht="13.9" customHeight="1">
      <c r="A1" s="520" t="s">
        <v>847</v>
      </c>
    </row>
    <row r="2" spans="1:56" ht="13.9" customHeight="1">
      <c r="AP2" s="2010" t="s">
        <v>790</v>
      </c>
      <c r="AQ2" s="2010"/>
      <c r="AR2" s="2010"/>
      <c r="AS2" s="2011"/>
      <c r="AT2" s="2011"/>
      <c r="AU2" s="2010" t="s">
        <v>791</v>
      </c>
      <c r="AV2" s="2010"/>
      <c r="AW2" s="2011"/>
      <c r="AX2" s="2011"/>
      <c r="AY2" s="2010" t="s">
        <v>792</v>
      </c>
      <c r="AZ2" s="2010"/>
      <c r="BA2" s="2011"/>
      <c r="BB2" s="2011"/>
      <c r="BC2" s="2010" t="s">
        <v>793</v>
      </c>
      <c r="BD2" s="2010"/>
    </row>
    <row r="3" spans="1:56" ht="13.9" customHeight="1"/>
    <row r="4" spans="1:56" ht="13.9" customHeight="1">
      <c r="Q4" s="521" t="s">
        <v>38</v>
      </c>
    </row>
    <row r="5" spans="1:56" ht="13.9" customHeight="1"/>
    <row r="6" spans="1:56" ht="13.9" customHeight="1">
      <c r="C6" s="521" t="s">
        <v>794</v>
      </c>
      <c r="AI6" s="521" t="s">
        <v>795</v>
      </c>
    </row>
    <row r="7" spans="1:56" ht="13.9" customHeight="1">
      <c r="E7" s="1968" t="s">
        <v>796</v>
      </c>
      <c r="F7" s="1968"/>
      <c r="G7" s="1968"/>
      <c r="H7" s="1968"/>
      <c r="I7" s="1968"/>
      <c r="J7" s="1968"/>
      <c r="K7" s="1968"/>
      <c r="L7" s="2008"/>
      <c r="M7" s="2008"/>
      <c r="N7" s="2008"/>
      <c r="O7" s="2008"/>
      <c r="P7" s="2008"/>
      <c r="Q7" s="2008"/>
      <c r="R7" s="2008"/>
      <c r="S7" s="2008"/>
      <c r="T7" s="2008"/>
      <c r="U7" s="2008"/>
      <c r="V7" s="2008"/>
      <c r="W7" s="2008"/>
      <c r="X7" s="2008"/>
      <c r="Y7" s="2008"/>
      <c r="Z7" s="2008"/>
      <c r="AA7" s="2008"/>
      <c r="AB7" s="2008"/>
      <c r="AC7" s="2008"/>
      <c r="AD7" s="2008"/>
      <c r="AK7" s="2006" t="s">
        <v>38</v>
      </c>
      <c r="AL7" s="2006"/>
      <c r="AM7" s="2006"/>
      <c r="AN7" s="1968" t="s">
        <v>797</v>
      </c>
      <c r="AO7" s="1968"/>
      <c r="AP7" s="1968"/>
      <c r="AQ7" s="1968"/>
      <c r="AR7" s="1968"/>
      <c r="AS7" s="1968"/>
      <c r="AT7" s="1968"/>
      <c r="AU7" s="1968"/>
      <c r="AV7" s="1968"/>
      <c r="AW7" s="1968"/>
      <c r="AX7" s="1968"/>
      <c r="AY7" s="1968"/>
    </row>
    <row r="8" spans="1:56" ht="13.9" customHeight="1">
      <c r="E8" s="1968" t="s">
        <v>798</v>
      </c>
      <c r="F8" s="1968"/>
      <c r="G8" s="1968"/>
      <c r="H8" s="1968"/>
      <c r="I8" s="1968"/>
      <c r="J8" s="1968"/>
      <c r="K8" s="1968"/>
      <c r="L8" s="2008"/>
      <c r="M8" s="2008"/>
      <c r="N8" s="2008"/>
      <c r="O8" s="2008"/>
      <c r="P8" s="2008"/>
      <c r="Q8" s="2008"/>
      <c r="R8" s="2008"/>
      <c r="S8" s="2008"/>
      <c r="T8" s="2008"/>
      <c r="U8" s="2008"/>
      <c r="V8" s="2008"/>
      <c r="W8" s="2008"/>
      <c r="X8" s="2008"/>
      <c r="Y8" s="2008"/>
      <c r="Z8" s="2008"/>
      <c r="AA8" s="2008"/>
      <c r="AB8" s="2008"/>
      <c r="AC8" s="2008"/>
      <c r="AD8" s="2008"/>
      <c r="AK8" s="2006"/>
      <c r="AL8" s="2006"/>
      <c r="AM8" s="2006"/>
      <c r="AN8" s="1968" t="s">
        <v>799</v>
      </c>
      <c r="AO8" s="1968"/>
      <c r="AP8" s="1968"/>
      <c r="AQ8" s="1968"/>
      <c r="AR8" s="1968"/>
      <c r="AS8" s="1968"/>
      <c r="AT8" s="1968"/>
      <c r="AU8" s="1968"/>
      <c r="AV8" s="1968"/>
      <c r="AW8" s="1968"/>
      <c r="AX8" s="1968"/>
      <c r="AY8" s="1968"/>
    </row>
    <row r="9" spans="1:56" ht="13.9" customHeight="1">
      <c r="E9" s="1968" t="s">
        <v>800</v>
      </c>
      <c r="F9" s="1968"/>
      <c r="G9" s="1968"/>
      <c r="H9" s="1968"/>
      <c r="I9" s="1968"/>
      <c r="J9" s="1968"/>
      <c r="K9" s="1968"/>
      <c r="L9" s="2008"/>
      <c r="M9" s="2008"/>
      <c r="N9" s="2008"/>
      <c r="O9" s="2008"/>
      <c r="P9" s="2008"/>
      <c r="Q9" s="2008"/>
      <c r="R9" s="2008"/>
      <c r="S9" s="2008"/>
      <c r="T9" s="2008"/>
      <c r="U9" s="2008"/>
      <c r="V9" s="1968" t="s">
        <v>801</v>
      </c>
      <c r="W9" s="1968"/>
      <c r="X9" s="1968"/>
      <c r="Y9" s="2009">
        <v>14</v>
      </c>
      <c r="Z9" s="2009"/>
      <c r="AA9" s="2009"/>
      <c r="AB9" s="2009"/>
      <c r="AC9" s="1968" t="s">
        <v>802</v>
      </c>
      <c r="AD9" s="1968"/>
      <c r="AJ9" s="522"/>
      <c r="AK9" s="523" t="s">
        <v>803</v>
      </c>
      <c r="AL9" s="522"/>
      <c r="AM9" s="522"/>
      <c r="AN9" s="522"/>
      <c r="AO9" s="522"/>
      <c r="AP9" s="522"/>
      <c r="AQ9" s="522"/>
      <c r="AR9" s="522"/>
      <c r="AS9" s="522"/>
      <c r="AT9" s="522"/>
      <c r="AU9" s="522"/>
    </row>
    <row r="10" spans="1:56" ht="13.9" customHeight="1">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H10" s="522"/>
      <c r="AI10" s="522"/>
      <c r="AJ10" s="522"/>
      <c r="AK10" s="524" t="str">
        <f>IF(COUNTIF(AK6:AM8,"○")&gt;1,"いづれか１つを選択してください。","")</f>
        <v/>
      </c>
      <c r="AL10" s="522"/>
      <c r="AM10" s="522"/>
      <c r="AN10" s="522"/>
      <c r="AO10" s="522"/>
      <c r="AP10" s="522"/>
      <c r="AQ10" s="522"/>
      <c r="AR10" s="522"/>
      <c r="AS10" s="522"/>
      <c r="AT10" s="522"/>
      <c r="AU10" s="522"/>
    </row>
    <row r="11" spans="1:56" ht="13.9" customHeight="1">
      <c r="C11" s="521" t="s">
        <v>804</v>
      </c>
      <c r="AH11" s="521" t="s">
        <v>805</v>
      </c>
    </row>
    <row r="12" spans="1:56" ht="13.9" customHeight="1">
      <c r="E12" s="2006" t="s">
        <v>38</v>
      </c>
      <c r="F12" s="2006"/>
      <c r="G12" s="2006"/>
      <c r="H12" s="2007" t="s">
        <v>806</v>
      </c>
      <c r="I12" s="2007"/>
      <c r="J12" s="2007"/>
      <c r="K12" s="2007"/>
      <c r="L12" s="2007"/>
      <c r="M12" s="2007"/>
      <c r="N12" s="2007"/>
      <c r="O12" s="2007"/>
      <c r="P12" s="2007"/>
      <c r="Q12" s="2007"/>
      <c r="R12" s="2007"/>
      <c r="S12" s="2007"/>
      <c r="T12" s="2007"/>
      <c r="U12" s="2007"/>
      <c r="V12" s="2007"/>
      <c r="W12" s="2007"/>
      <c r="X12" s="2007"/>
      <c r="Y12" s="2007"/>
      <c r="Z12" s="2007"/>
      <c r="AA12" s="2007"/>
      <c r="AB12" s="2007"/>
      <c r="AC12" s="2007"/>
      <c r="AD12" s="2007"/>
      <c r="AE12" s="2007"/>
      <c r="AF12" s="2007"/>
      <c r="AI12" s="525"/>
      <c r="AK12" s="1980" t="s">
        <v>807</v>
      </c>
      <c r="AL12" s="1981"/>
      <c r="AM12" s="1981"/>
      <c r="AN12" s="1982"/>
      <c r="AO12" s="2004"/>
      <c r="AP12" s="2005"/>
      <c r="AQ12" s="2005"/>
      <c r="AR12" s="1976" t="s">
        <v>802</v>
      </c>
      <c r="AS12" s="1977"/>
      <c r="AT12" s="2000" t="s">
        <v>808</v>
      </c>
      <c r="AU12" s="1976"/>
      <c r="AV12" s="1976"/>
      <c r="AW12" s="1977"/>
      <c r="AX12" s="2004">
        <v>3</v>
      </c>
      <c r="AY12" s="2005"/>
      <c r="AZ12" s="2005"/>
      <c r="BA12" s="1976" t="s">
        <v>802</v>
      </c>
      <c r="BB12" s="1977"/>
    </row>
    <row r="13" spans="1:56" ht="13.9" customHeight="1">
      <c r="E13" s="2006"/>
      <c r="F13" s="2006"/>
      <c r="G13" s="2006"/>
      <c r="H13" s="2007" t="s">
        <v>809</v>
      </c>
      <c r="I13" s="2007"/>
      <c r="J13" s="2007"/>
      <c r="K13" s="2007"/>
      <c r="L13" s="2007"/>
      <c r="M13" s="2007"/>
      <c r="N13" s="2007"/>
      <c r="O13" s="2007"/>
      <c r="P13" s="2007"/>
      <c r="Q13" s="2007"/>
      <c r="R13" s="2007"/>
      <c r="S13" s="2007"/>
      <c r="T13" s="2007"/>
      <c r="U13" s="2007"/>
      <c r="V13" s="2007"/>
      <c r="W13" s="2007"/>
      <c r="X13" s="2007"/>
      <c r="Y13" s="2007"/>
      <c r="Z13" s="2007"/>
      <c r="AA13" s="2007"/>
      <c r="AB13" s="2007"/>
      <c r="AC13" s="2007"/>
      <c r="AD13" s="2007"/>
      <c r="AE13" s="2007"/>
      <c r="AF13" s="2007"/>
      <c r="AH13" s="525" t="str">
        <f>IF(E12="○","→","")</f>
        <v>→</v>
      </c>
      <c r="AI13" s="525"/>
      <c r="AK13" s="2000" t="s">
        <v>810</v>
      </c>
      <c r="AL13" s="1976"/>
      <c r="AM13" s="1976"/>
      <c r="AN13" s="1977"/>
      <c r="AO13" s="2004"/>
      <c r="AP13" s="2005"/>
      <c r="AQ13" s="2005"/>
      <c r="AR13" s="1976" t="s">
        <v>802</v>
      </c>
      <c r="AS13" s="1977"/>
      <c r="AT13" s="2000" t="s">
        <v>811</v>
      </c>
      <c r="AU13" s="1976"/>
      <c r="AV13" s="1976"/>
      <c r="AW13" s="1977"/>
      <c r="AX13" s="2004">
        <v>1</v>
      </c>
      <c r="AY13" s="2005"/>
      <c r="AZ13" s="2005"/>
      <c r="BA13" s="1976" t="s">
        <v>802</v>
      </c>
      <c r="BB13" s="1977"/>
    </row>
    <row r="14" spans="1:56" ht="13.9" customHeight="1">
      <c r="E14" s="2006"/>
      <c r="F14" s="2006"/>
      <c r="G14" s="2006"/>
      <c r="H14" s="2007" t="s">
        <v>812</v>
      </c>
      <c r="I14" s="2007"/>
      <c r="J14" s="2007"/>
      <c r="K14" s="2007"/>
      <c r="L14" s="2007"/>
      <c r="M14" s="2007"/>
      <c r="N14" s="2007"/>
      <c r="O14" s="2007"/>
      <c r="P14" s="2007"/>
      <c r="Q14" s="2007"/>
      <c r="R14" s="2007"/>
      <c r="S14" s="2007"/>
      <c r="T14" s="2007"/>
      <c r="U14" s="2007"/>
      <c r="V14" s="2007"/>
      <c r="W14" s="2007"/>
      <c r="X14" s="2007"/>
      <c r="Y14" s="2007"/>
      <c r="Z14" s="2007"/>
      <c r="AA14" s="2007"/>
      <c r="AB14" s="2007"/>
      <c r="AC14" s="2007"/>
      <c r="AD14" s="2007"/>
      <c r="AE14" s="2007"/>
      <c r="AF14" s="2007"/>
      <c r="AH14" s="525"/>
      <c r="AI14" s="525"/>
      <c r="AK14" s="2000" t="s">
        <v>813</v>
      </c>
      <c r="AL14" s="1976"/>
      <c r="AM14" s="1976"/>
      <c r="AN14" s="1977"/>
      <c r="AO14" s="2004">
        <v>3</v>
      </c>
      <c r="AP14" s="2005"/>
      <c r="AQ14" s="2005"/>
      <c r="AR14" s="1976" t="s">
        <v>802</v>
      </c>
      <c r="AS14" s="1977"/>
      <c r="AT14" s="2000" t="s">
        <v>814</v>
      </c>
      <c r="AU14" s="1976"/>
      <c r="AV14" s="1976"/>
      <c r="AW14" s="1977"/>
      <c r="AX14" s="2004"/>
      <c r="AY14" s="2005"/>
      <c r="AZ14" s="2005"/>
      <c r="BA14" s="1976" t="s">
        <v>802</v>
      </c>
      <c r="BB14" s="1977"/>
    </row>
    <row r="15" spans="1:56" ht="13.9" customHeight="1">
      <c r="E15" s="526" t="s">
        <v>815</v>
      </c>
      <c r="F15" s="520"/>
      <c r="G15" s="520"/>
      <c r="H15" s="520"/>
      <c r="I15" s="520"/>
      <c r="J15" s="520"/>
      <c r="K15" s="520"/>
      <c r="L15" s="520"/>
      <c r="M15" s="520"/>
      <c r="N15" s="520"/>
      <c r="O15" s="520"/>
      <c r="P15" s="520"/>
      <c r="Q15" s="520"/>
      <c r="R15" s="520"/>
      <c r="S15" s="520"/>
      <c r="T15" s="520"/>
      <c r="U15" s="520"/>
      <c r="V15" s="520"/>
      <c r="W15" s="520"/>
      <c r="X15" s="520"/>
      <c r="Y15" s="520"/>
      <c r="Z15" s="520"/>
      <c r="AA15" s="520"/>
      <c r="AB15" s="520"/>
      <c r="AC15" s="520"/>
      <c r="AD15" s="520"/>
      <c r="AE15" s="520"/>
      <c r="AF15" s="520"/>
      <c r="AK15" s="520"/>
      <c r="AL15" s="520"/>
      <c r="AM15" s="520"/>
      <c r="AN15" s="520"/>
      <c r="AO15" s="527"/>
      <c r="AP15" s="527"/>
      <c r="AQ15" s="527"/>
      <c r="AR15" s="520"/>
      <c r="AS15" s="520"/>
      <c r="AT15" s="2000" t="s">
        <v>816</v>
      </c>
      <c r="AU15" s="1976"/>
      <c r="AV15" s="1976"/>
      <c r="AW15" s="1977"/>
      <c r="AX15" s="2001">
        <f>AO12+AO13+AO14+AX12+AX13+AX14</f>
        <v>7</v>
      </c>
      <c r="AY15" s="2002"/>
      <c r="AZ15" s="2002"/>
      <c r="BA15" s="1976" t="s">
        <v>802</v>
      </c>
      <c r="BB15" s="1977"/>
    </row>
    <row r="16" spans="1:56" ht="13.9" customHeight="1">
      <c r="E16" s="526" t="s">
        <v>817</v>
      </c>
      <c r="F16" s="520"/>
      <c r="G16" s="520"/>
      <c r="H16" s="520"/>
      <c r="I16" s="520"/>
      <c r="J16" s="520"/>
      <c r="K16" s="520"/>
      <c r="L16" s="520"/>
      <c r="M16" s="520"/>
      <c r="N16" s="520"/>
      <c r="O16" s="520"/>
      <c r="P16" s="520"/>
      <c r="Q16" s="520"/>
      <c r="R16" s="520"/>
      <c r="S16" s="520"/>
      <c r="T16" s="520"/>
      <c r="U16" s="520"/>
      <c r="V16" s="520"/>
      <c r="W16" s="520"/>
      <c r="X16" s="520"/>
      <c r="Y16" s="520"/>
      <c r="Z16" s="520"/>
      <c r="AA16" s="520"/>
      <c r="AB16" s="520"/>
      <c r="AC16" s="520"/>
      <c r="AD16" s="528" t="str">
        <f>IF(OR(E13="○",E14="○"),"↓","")</f>
        <v/>
      </c>
      <c r="AE16" s="529"/>
      <c r="AF16" s="520"/>
      <c r="AR16" s="522"/>
      <c r="AS16" s="522"/>
      <c r="AT16" s="530"/>
      <c r="AU16" s="530"/>
      <c r="AV16" s="530"/>
      <c r="AW16" s="530"/>
      <c r="AX16" s="530"/>
      <c r="AY16" s="530"/>
      <c r="AZ16" s="530"/>
      <c r="BA16" s="530"/>
      <c r="BB16" s="531" t="str">
        <f>IF(AND(AX15&lt;&gt;Y9,E12="○"),"「１　事業者名簿」の定員数と想定される利用者数が一致しません。","")</f>
        <v>「１　事業者名簿」の定員数と想定される利用者数が一致しません。</v>
      </c>
    </row>
    <row r="17" spans="3:53" ht="13.9" customHeight="1">
      <c r="E17" s="524" t="str">
        <f>IF(COUNTIF(E12:G14,"○")&gt;1,"いずれか１つを選択してください。","")</f>
        <v/>
      </c>
      <c r="AD17" s="525"/>
      <c r="AE17" s="525"/>
      <c r="AR17" s="522"/>
      <c r="AS17" s="522"/>
      <c r="AT17" s="522"/>
      <c r="AU17" s="522"/>
      <c r="AV17" s="522"/>
      <c r="AW17" s="522"/>
      <c r="AX17" s="522"/>
      <c r="AY17" s="522"/>
      <c r="AZ17" s="522"/>
    </row>
    <row r="18" spans="3:53" ht="13.9" customHeight="1">
      <c r="C18" s="521" t="s">
        <v>818</v>
      </c>
    </row>
    <row r="19" spans="3:53" ht="13.9" customHeight="1">
      <c r="E19" s="1968"/>
      <c r="F19" s="1968"/>
      <c r="G19" s="1968"/>
      <c r="H19" s="1968"/>
      <c r="I19" s="1968"/>
      <c r="J19" s="1968" t="s">
        <v>819</v>
      </c>
      <c r="K19" s="1968"/>
      <c r="L19" s="1968"/>
      <c r="M19" s="1968"/>
      <c r="N19" s="1968"/>
      <c r="O19" s="1968"/>
      <c r="P19" s="1968" t="s">
        <v>820</v>
      </c>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c r="AN19" s="1968"/>
      <c r="AO19" s="1968"/>
      <c r="AP19" s="1968"/>
      <c r="AQ19" s="1968"/>
      <c r="AR19" s="1968"/>
      <c r="AS19" s="1968"/>
      <c r="AT19" s="1968"/>
      <c r="AU19" s="1968"/>
      <c r="AV19" s="1968"/>
      <c r="AW19" s="1968"/>
      <c r="AX19" s="1968"/>
    </row>
    <row r="20" spans="3:53" ht="13.9" customHeight="1">
      <c r="E20" s="1968"/>
      <c r="F20" s="1968"/>
      <c r="G20" s="1968"/>
      <c r="H20" s="1968"/>
      <c r="I20" s="1968"/>
      <c r="J20" s="1968"/>
      <c r="K20" s="1968"/>
      <c r="L20" s="1968"/>
      <c r="M20" s="1968"/>
      <c r="N20" s="1968"/>
      <c r="O20" s="1968"/>
      <c r="P20" s="2003" t="s">
        <v>807</v>
      </c>
      <c r="Q20" s="2003"/>
      <c r="R20" s="2003"/>
      <c r="S20" s="2003"/>
      <c r="T20" s="2003"/>
      <c r="U20" s="1968" t="s">
        <v>810</v>
      </c>
      <c r="V20" s="1968"/>
      <c r="W20" s="1968"/>
      <c r="X20" s="1968"/>
      <c r="Y20" s="1968"/>
      <c r="Z20" s="1968" t="s">
        <v>813</v>
      </c>
      <c r="AA20" s="1968"/>
      <c r="AB20" s="1968"/>
      <c r="AC20" s="1968"/>
      <c r="AD20" s="1968"/>
      <c r="AE20" s="1968" t="s">
        <v>808</v>
      </c>
      <c r="AF20" s="1968"/>
      <c r="AG20" s="1968"/>
      <c r="AH20" s="1968"/>
      <c r="AI20" s="1968"/>
      <c r="AJ20" s="1968" t="s">
        <v>811</v>
      </c>
      <c r="AK20" s="1968"/>
      <c r="AL20" s="1968"/>
      <c r="AM20" s="1968"/>
      <c r="AN20" s="1968"/>
      <c r="AO20" s="1968" t="s">
        <v>814</v>
      </c>
      <c r="AP20" s="1968"/>
      <c r="AQ20" s="1968"/>
      <c r="AR20" s="1968"/>
      <c r="AS20" s="1968"/>
      <c r="AT20" s="1968" t="s">
        <v>821</v>
      </c>
      <c r="AU20" s="1968"/>
      <c r="AV20" s="1968"/>
      <c r="AW20" s="1968"/>
      <c r="AX20" s="1968"/>
    </row>
    <row r="21" spans="3:53" ht="13.9" customHeight="1">
      <c r="E21" s="1968" t="s">
        <v>822</v>
      </c>
      <c r="F21" s="1968"/>
      <c r="G21" s="1968"/>
      <c r="H21" s="1968"/>
      <c r="I21" s="1968"/>
      <c r="J21" s="1998">
        <v>30</v>
      </c>
      <c r="K21" s="1999"/>
      <c r="L21" s="1999"/>
      <c r="M21" s="1999"/>
      <c r="N21" s="1986" t="s">
        <v>793</v>
      </c>
      <c r="O21" s="1987"/>
      <c r="P21" s="1996">
        <v>0</v>
      </c>
      <c r="Q21" s="1997"/>
      <c r="R21" s="1997"/>
      <c r="S21" s="1986" t="s">
        <v>802</v>
      </c>
      <c r="T21" s="1987"/>
      <c r="U21" s="1992">
        <v>0</v>
      </c>
      <c r="V21" s="1993"/>
      <c r="W21" s="1993"/>
      <c r="X21" s="1976" t="s">
        <v>802</v>
      </c>
      <c r="Y21" s="1977"/>
      <c r="Z21" s="1992">
        <v>210</v>
      </c>
      <c r="AA21" s="1993"/>
      <c r="AB21" s="1993"/>
      <c r="AC21" s="1976" t="s">
        <v>802</v>
      </c>
      <c r="AD21" s="1977"/>
      <c r="AE21" s="1992">
        <v>210</v>
      </c>
      <c r="AF21" s="1993"/>
      <c r="AG21" s="1993"/>
      <c r="AH21" s="1976" t="s">
        <v>802</v>
      </c>
      <c r="AI21" s="1977"/>
      <c r="AJ21" s="1992">
        <v>0</v>
      </c>
      <c r="AK21" s="1993"/>
      <c r="AL21" s="1993"/>
      <c r="AM21" s="1976" t="s">
        <v>802</v>
      </c>
      <c r="AN21" s="1977"/>
      <c r="AO21" s="1992">
        <v>0</v>
      </c>
      <c r="AP21" s="1993"/>
      <c r="AQ21" s="1993"/>
      <c r="AR21" s="1976" t="s">
        <v>802</v>
      </c>
      <c r="AS21" s="1977"/>
      <c r="AT21" s="1988">
        <f>P21+U21+Z21+AE21+AJ21+AO21</f>
        <v>420</v>
      </c>
      <c r="AU21" s="1989"/>
      <c r="AV21" s="1989"/>
      <c r="AW21" s="1976" t="s">
        <v>802</v>
      </c>
      <c r="AX21" s="1977"/>
    </row>
    <row r="22" spans="3:53" ht="13.9" customHeight="1">
      <c r="E22" s="1968" t="s">
        <v>823</v>
      </c>
      <c r="F22" s="1968"/>
      <c r="G22" s="1968"/>
      <c r="H22" s="1968"/>
      <c r="I22" s="1968"/>
      <c r="J22" s="1998">
        <v>31</v>
      </c>
      <c r="K22" s="1999"/>
      <c r="L22" s="1999"/>
      <c r="M22" s="1999"/>
      <c r="N22" s="1986" t="s">
        <v>793</v>
      </c>
      <c r="O22" s="1987"/>
      <c r="P22" s="1996">
        <v>0</v>
      </c>
      <c r="Q22" s="1997"/>
      <c r="R22" s="1997"/>
      <c r="S22" s="1986" t="s">
        <v>802</v>
      </c>
      <c r="T22" s="1987"/>
      <c r="U22" s="1992">
        <v>0</v>
      </c>
      <c r="V22" s="1993"/>
      <c r="W22" s="1993"/>
      <c r="X22" s="1976" t="s">
        <v>802</v>
      </c>
      <c r="Y22" s="1977"/>
      <c r="Z22" s="1992">
        <v>210</v>
      </c>
      <c r="AA22" s="1993"/>
      <c r="AB22" s="1993"/>
      <c r="AC22" s="1976" t="s">
        <v>802</v>
      </c>
      <c r="AD22" s="1977"/>
      <c r="AE22" s="1992">
        <v>210</v>
      </c>
      <c r="AF22" s="1993"/>
      <c r="AG22" s="1993"/>
      <c r="AH22" s="1976" t="s">
        <v>802</v>
      </c>
      <c r="AI22" s="1977"/>
      <c r="AJ22" s="1992">
        <v>0</v>
      </c>
      <c r="AK22" s="1993"/>
      <c r="AL22" s="1993"/>
      <c r="AM22" s="1976" t="s">
        <v>802</v>
      </c>
      <c r="AN22" s="1977"/>
      <c r="AO22" s="1992">
        <v>0</v>
      </c>
      <c r="AP22" s="1993"/>
      <c r="AQ22" s="1993"/>
      <c r="AR22" s="1976" t="s">
        <v>802</v>
      </c>
      <c r="AS22" s="1977"/>
      <c r="AT22" s="1988">
        <f t="shared" ref="AT22:AT32" si="0">P22+U22+Z22+AE22+AJ22+AO22</f>
        <v>420</v>
      </c>
      <c r="AU22" s="1989"/>
      <c r="AV22" s="1989"/>
      <c r="AW22" s="1976" t="s">
        <v>802</v>
      </c>
      <c r="AX22" s="1977"/>
    </row>
    <row r="23" spans="3:53" ht="13.9" customHeight="1">
      <c r="E23" s="1968" t="s">
        <v>824</v>
      </c>
      <c r="F23" s="1968"/>
      <c r="G23" s="1968"/>
      <c r="H23" s="1968"/>
      <c r="I23" s="1968"/>
      <c r="J23" s="1998">
        <v>30</v>
      </c>
      <c r="K23" s="1999"/>
      <c r="L23" s="1999"/>
      <c r="M23" s="1999"/>
      <c r="N23" s="1986" t="s">
        <v>793</v>
      </c>
      <c r="O23" s="1987"/>
      <c r="P23" s="1996">
        <v>0</v>
      </c>
      <c r="Q23" s="1997"/>
      <c r="R23" s="1997"/>
      <c r="S23" s="1986" t="s">
        <v>802</v>
      </c>
      <c r="T23" s="1987"/>
      <c r="U23" s="1992">
        <v>0</v>
      </c>
      <c r="V23" s="1993"/>
      <c r="W23" s="1993"/>
      <c r="X23" s="1976" t="s">
        <v>802</v>
      </c>
      <c r="Y23" s="1977"/>
      <c r="Z23" s="1992">
        <v>210</v>
      </c>
      <c r="AA23" s="1993"/>
      <c r="AB23" s="1993"/>
      <c r="AC23" s="1976" t="s">
        <v>802</v>
      </c>
      <c r="AD23" s="1977"/>
      <c r="AE23" s="1992">
        <v>210</v>
      </c>
      <c r="AF23" s="1993"/>
      <c r="AG23" s="1993"/>
      <c r="AH23" s="1976" t="s">
        <v>802</v>
      </c>
      <c r="AI23" s="1977"/>
      <c r="AJ23" s="1992">
        <v>0</v>
      </c>
      <c r="AK23" s="1993"/>
      <c r="AL23" s="1993"/>
      <c r="AM23" s="1976" t="s">
        <v>802</v>
      </c>
      <c r="AN23" s="1977"/>
      <c r="AO23" s="1992">
        <v>0</v>
      </c>
      <c r="AP23" s="1993"/>
      <c r="AQ23" s="1993"/>
      <c r="AR23" s="1976" t="s">
        <v>802</v>
      </c>
      <c r="AS23" s="1977"/>
      <c r="AT23" s="1988">
        <f t="shared" si="0"/>
        <v>420</v>
      </c>
      <c r="AU23" s="1989"/>
      <c r="AV23" s="1989"/>
      <c r="AW23" s="1976" t="s">
        <v>802</v>
      </c>
      <c r="AX23" s="1977"/>
    </row>
    <row r="24" spans="3:53" ht="13.9" customHeight="1">
      <c r="E24" s="1968" t="s">
        <v>825</v>
      </c>
      <c r="F24" s="1968"/>
      <c r="G24" s="1968"/>
      <c r="H24" s="1968"/>
      <c r="I24" s="1968"/>
      <c r="J24" s="1998">
        <v>31</v>
      </c>
      <c r="K24" s="1999"/>
      <c r="L24" s="1999"/>
      <c r="M24" s="1999"/>
      <c r="N24" s="1986" t="s">
        <v>793</v>
      </c>
      <c r="O24" s="1987"/>
      <c r="P24" s="1996">
        <v>0</v>
      </c>
      <c r="Q24" s="1997"/>
      <c r="R24" s="1997"/>
      <c r="S24" s="1986" t="s">
        <v>802</v>
      </c>
      <c r="T24" s="1987"/>
      <c r="U24" s="1992">
        <v>0</v>
      </c>
      <c r="V24" s="1993"/>
      <c r="W24" s="1993"/>
      <c r="X24" s="1976" t="s">
        <v>802</v>
      </c>
      <c r="Y24" s="1977"/>
      <c r="Z24" s="1992">
        <v>210</v>
      </c>
      <c r="AA24" s="1993"/>
      <c r="AB24" s="1993"/>
      <c r="AC24" s="1976" t="s">
        <v>802</v>
      </c>
      <c r="AD24" s="1977"/>
      <c r="AE24" s="1992">
        <v>210</v>
      </c>
      <c r="AF24" s="1993"/>
      <c r="AG24" s="1993"/>
      <c r="AH24" s="1976" t="s">
        <v>802</v>
      </c>
      <c r="AI24" s="1977"/>
      <c r="AJ24" s="1992">
        <v>0</v>
      </c>
      <c r="AK24" s="1993"/>
      <c r="AL24" s="1993"/>
      <c r="AM24" s="1976" t="s">
        <v>802</v>
      </c>
      <c r="AN24" s="1977"/>
      <c r="AO24" s="1992">
        <v>0</v>
      </c>
      <c r="AP24" s="1993"/>
      <c r="AQ24" s="1993"/>
      <c r="AR24" s="1976" t="s">
        <v>802</v>
      </c>
      <c r="AS24" s="1977"/>
      <c r="AT24" s="1988">
        <f t="shared" si="0"/>
        <v>420</v>
      </c>
      <c r="AU24" s="1989"/>
      <c r="AV24" s="1989"/>
      <c r="AW24" s="1976" t="s">
        <v>802</v>
      </c>
      <c r="AX24" s="1977"/>
    </row>
    <row r="25" spans="3:53" ht="13.9" customHeight="1">
      <c r="E25" s="1968" t="s">
        <v>826</v>
      </c>
      <c r="F25" s="1968"/>
      <c r="G25" s="1968"/>
      <c r="H25" s="1968"/>
      <c r="I25" s="1968"/>
      <c r="J25" s="1998">
        <v>30</v>
      </c>
      <c r="K25" s="1999"/>
      <c r="L25" s="1999"/>
      <c r="M25" s="1999"/>
      <c r="N25" s="1986" t="s">
        <v>793</v>
      </c>
      <c r="O25" s="1987"/>
      <c r="P25" s="1996">
        <v>0</v>
      </c>
      <c r="Q25" s="1997"/>
      <c r="R25" s="1997"/>
      <c r="S25" s="1986" t="s">
        <v>802</v>
      </c>
      <c r="T25" s="1987"/>
      <c r="U25" s="1992">
        <v>0</v>
      </c>
      <c r="V25" s="1993"/>
      <c r="W25" s="1993"/>
      <c r="X25" s="1976" t="s">
        <v>802</v>
      </c>
      <c r="Y25" s="1977"/>
      <c r="Z25" s="1992">
        <v>210</v>
      </c>
      <c r="AA25" s="1993"/>
      <c r="AB25" s="1993"/>
      <c r="AC25" s="1976" t="s">
        <v>802</v>
      </c>
      <c r="AD25" s="1977"/>
      <c r="AE25" s="1992">
        <v>210</v>
      </c>
      <c r="AF25" s="1993"/>
      <c r="AG25" s="1993"/>
      <c r="AH25" s="1976" t="s">
        <v>802</v>
      </c>
      <c r="AI25" s="1977"/>
      <c r="AJ25" s="1992">
        <v>0</v>
      </c>
      <c r="AK25" s="1993"/>
      <c r="AL25" s="1993"/>
      <c r="AM25" s="1976" t="s">
        <v>802</v>
      </c>
      <c r="AN25" s="1977"/>
      <c r="AO25" s="1992">
        <v>0</v>
      </c>
      <c r="AP25" s="1993"/>
      <c r="AQ25" s="1993"/>
      <c r="AR25" s="1976" t="s">
        <v>802</v>
      </c>
      <c r="AS25" s="1977"/>
      <c r="AT25" s="1988">
        <f t="shared" si="0"/>
        <v>420</v>
      </c>
      <c r="AU25" s="1989"/>
      <c r="AV25" s="1989"/>
      <c r="AW25" s="1976" t="s">
        <v>802</v>
      </c>
      <c r="AX25" s="1977"/>
    </row>
    <row r="26" spans="3:53" ht="13.9" customHeight="1">
      <c r="E26" s="1968" t="s">
        <v>827</v>
      </c>
      <c r="F26" s="1968"/>
      <c r="G26" s="1968"/>
      <c r="H26" s="1968"/>
      <c r="I26" s="1968"/>
      <c r="J26" s="1998">
        <v>30</v>
      </c>
      <c r="K26" s="1999"/>
      <c r="L26" s="1999"/>
      <c r="M26" s="1999"/>
      <c r="N26" s="1986" t="s">
        <v>793</v>
      </c>
      <c r="O26" s="1987"/>
      <c r="P26" s="1996">
        <v>0</v>
      </c>
      <c r="Q26" s="1997"/>
      <c r="R26" s="1997"/>
      <c r="S26" s="1986" t="s">
        <v>802</v>
      </c>
      <c r="T26" s="1987"/>
      <c r="U26" s="1992">
        <v>0</v>
      </c>
      <c r="V26" s="1993"/>
      <c r="W26" s="1993"/>
      <c r="X26" s="1976" t="s">
        <v>802</v>
      </c>
      <c r="Y26" s="1977"/>
      <c r="Z26" s="1992">
        <v>210</v>
      </c>
      <c r="AA26" s="1993"/>
      <c r="AB26" s="1993"/>
      <c r="AC26" s="1976" t="s">
        <v>802</v>
      </c>
      <c r="AD26" s="1977"/>
      <c r="AE26" s="1992">
        <v>210</v>
      </c>
      <c r="AF26" s="1993"/>
      <c r="AG26" s="1993"/>
      <c r="AH26" s="1976" t="s">
        <v>802</v>
      </c>
      <c r="AI26" s="1977"/>
      <c r="AJ26" s="1992">
        <v>0</v>
      </c>
      <c r="AK26" s="1993"/>
      <c r="AL26" s="1993"/>
      <c r="AM26" s="1976" t="s">
        <v>802</v>
      </c>
      <c r="AN26" s="1977"/>
      <c r="AO26" s="1992">
        <v>0</v>
      </c>
      <c r="AP26" s="1993"/>
      <c r="AQ26" s="1993"/>
      <c r="AR26" s="1976" t="s">
        <v>802</v>
      </c>
      <c r="AS26" s="1977"/>
      <c r="AT26" s="1988">
        <f t="shared" si="0"/>
        <v>420</v>
      </c>
      <c r="AU26" s="1989"/>
      <c r="AV26" s="1989"/>
      <c r="AW26" s="1976" t="s">
        <v>802</v>
      </c>
      <c r="AX26" s="1977"/>
    </row>
    <row r="27" spans="3:53" ht="13.9" customHeight="1">
      <c r="E27" s="1968" t="s">
        <v>828</v>
      </c>
      <c r="F27" s="1968"/>
      <c r="G27" s="1968"/>
      <c r="H27" s="1968"/>
      <c r="I27" s="1968"/>
      <c r="J27" s="1998">
        <v>31</v>
      </c>
      <c r="K27" s="1999"/>
      <c r="L27" s="1999"/>
      <c r="M27" s="1999"/>
      <c r="N27" s="1986" t="s">
        <v>793</v>
      </c>
      <c r="O27" s="1987"/>
      <c r="P27" s="1996">
        <v>0</v>
      </c>
      <c r="Q27" s="1997"/>
      <c r="R27" s="1997"/>
      <c r="S27" s="1986" t="s">
        <v>802</v>
      </c>
      <c r="T27" s="1987"/>
      <c r="U27" s="1992">
        <v>0</v>
      </c>
      <c r="V27" s="1993"/>
      <c r="W27" s="1993"/>
      <c r="X27" s="1976" t="s">
        <v>802</v>
      </c>
      <c r="Y27" s="1977"/>
      <c r="Z27" s="1992">
        <v>210</v>
      </c>
      <c r="AA27" s="1993"/>
      <c r="AB27" s="1993"/>
      <c r="AC27" s="1976" t="s">
        <v>802</v>
      </c>
      <c r="AD27" s="1977"/>
      <c r="AE27" s="1992">
        <v>210</v>
      </c>
      <c r="AF27" s="1993"/>
      <c r="AG27" s="1993"/>
      <c r="AH27" s="1976" t="s">
        <v>802</v>
      </c>
      <c r="AI27" s="1977"/>
      <c r="AJ27" s="1992">
        <v>0</v>
      </c>
      <c r="AK27" s="1993"/>
      <c r="AL27" s="1993"/>
      <c r="AM27" s="1976" t="s">
        <v>802</v>
      </c>
      <c r="AN27" s="1977"/>
      <c r="AO27" s="1992">
        <v>0</v>
      </c>
      <c r="AP27" s="1993"/>
      <c r="AQ27" s="1993"/>
      <c r="AR27" s="1976" t="s">
        <v>802</v>
      </c>
      <c r="AS27" s="1977"/>
      <c r="AT27" s="1988">
        <f t="shared" si="0"/>
        <v>420</v>
      </c>
      <c r="AU27" s="1989"/>
      <c r="AV27" s="1989"/>
      <c r="AW27" s="1976" t="s">
        <v>802</v>
      </c>
      <c r="AX27" s="1977"/>
    </row>
    <row r="28" spans="3:53" ht="13.9" customHeight="1">
      <c r="E28" s="1968" t="s">
        <v>829</v>
      </c>
      <c r="F28" s="1968"/>
      <c r="G28" s="1968"/>
      <c r="H28" s="1968"/>
      <c r="I28" s="1968"/>
      <c r="J28" s="1998">
        <v>30</v>
      </c>
      <c r="K28" s="1999"/>
      <c r="L28" s="1999"/>
      <c r="M28" s="1999"/>
      <c r="N28" s="1986" t="s">
        <v>793</v>
      </c>
      <c r="O28" s="1987"/>
      <c r="P28" s="1996">
        <v>0</v>
      </c>
      <c r="Q28" s="1997"/>
      <c r="R28" s="1997"/>
      <c r="S28" s="1986" t="s">
        <v>802</v>
      </c>
      <c r="T28" s="1987"/>
      <c r="U28" s="1992">
        <v>0</v>
      </c>
      <c r="V28" s="1993"/>
      <c r="W28" s="1993"/>
      <c r="X28" s="1976" t="s">
        <v>802</v>
      </c>
      <c r="Y28" s="1977"/>
      <c r="Z28" s="1992">
        <v>210</v>
      </c>
      <c r="AA28" s="1993"/>
      <c r="AB28" s="1993"/>
      <c r="AC28" s="1976" t="s">
        <v>802</v>
      </c>
      <c r="AD28" s="1977"/>
      <c r="AE28" s="1992">
        <v>210</v>
      </c>
      <c r="AF28" s="1993"/>
      <c r="AG28" s="1993"/>
      <c r="AH28" s="1976" t="s">
        <v>802</v>
      </c>
      <c r="AI28" s="1977"/>
      <c r="AJ28" s="1992">
        <v>0</v>
      </c>
      <c r="AK28" s="1993"/>
      <c r="AL28" s="1993"/>
      <c r="AM28" s="1976" t="s">
        <v>802</v>
      </c>
      <c r="AN28" s="1977"/>
      <c r="AO28" s="1992">
        <v>0</v>
      </c>
      <c r="AP28" s="1993"/>
      <c r="AQ28" s="1993"/>
      <c r="AR28" s="1976" t="s">
        <v>802</v>
      </c>
      <c r="AS28" s="1977"/>
      <c r="AT28" s="1988">
        <f t="shared" si="0"/>
        <v>420</v>
      </c>
      <c r="AU28" s="1989"/>
      <c r="AV28" s="1989"/>
      <c r="AW28" s="1976" t="s">
        <v>802</v>
      </c>
      <c r="AX28" s="1977"/>
    </row>
    <row r="29" spans="3:53" ht="13.9" customHeight="1">
      <c r="E29" s="1968" t="s">
        <v>830</v>
      </c>
      <c r="F29" s="1968"/>
      <c r="G29" s="1968"/>
      <c r="H29" s="1968"/>
      <c r="I29" s="1968"/>
      <c r="J29" s="1998">
        <v>31</v>
      </c>
      <c r="K29" s="1999"/>
      <c r="L29" s="1999"/>
      <c r="M29" s="1999"/>
      <c r="N29" s="1986" t="s">
        <v>793</v>
      </c>
      <c r="O29" s="1987"/>
      <c r="P29" s="1996">
        <v>0</v>
      </c>
      <c r="Q29" s="1997"/>
      <c r="R29" s="1997"/>
      <c r="S29" s="1986" t="s">
        <v>802</v>
      </c>
      <c r="T29" s="1987"/>
      <c r="U29" s="1992">
        <v>0</v>
      </c>
      <c r="V29" s="1993"/>
      <c r="W29" s="1993"/>
      <c r="X29" s="1976" t="s">
        <v>802</v>
      </c>
      <c r="Y29" s="1977"/>
      <c r="Z29" s="1992">
        <v>210</v>
      </c>
      <c r="AA29" s="1993"/>
      <c r="AB29" s="1993"/>
      <c r="AC29" s="1976" t="s">
        <v>802</v>
      </c>
      <c r="AD29" s="1977"/>
      <c r="AE29" s="1992">
        <v>210</v>
      </c>
      <c r="AF29" s="1993"/>
      <c r="AG29" s="1993"/>
      <c r="AH29" s="1976" t="s">
        <v>802</v>
      </c>
      <c r="AI29" s="1977"/>
      <c r="AJ29" s="1992">
        <v>0</v>
      </c>
      <c r="AK29" s="1993"/>
      <c r="AL29" s="1993"/>
      <c r="AM29" s="1976" t="s">
        <v>802</v>
      </c>
      <c r="AN29" s="1977"/>
      <c r="AO29" s="1992">
        <v>0</v>
      </c>
      <c r="AP29" s="1993"/>
      <c r="AQ29" s="1993"/>
      <c r="AR29" s="1976" t="s">
        <v>802</v>
      </c>
      <c r="AS29" s="1977"/>
      <c r="AT29" s="1988">
        <f t="shared" si="0"/>
        <v>420</v>
      </c>
      <c r="AU29" s="1989"/>
      <c r="AV29" s="1989"/>
      <c r="AW29" s="1976" t="s">
        <v>802</v>
      </c>
      <c r="AX29" s="1977"/>
      <c r="BA29" s="532"/>
    </row>
    <row r="30" spans="3:53" ht="13.9" customHeight="1">
      <c r="E30" s="1968" t="s">
        <v>831</v>
      </c>
      <c r="F30" s="1968"/>
      <c r="G30" s="1968"/>
      <c r="H30" s="1968"/>
      <c r="I30" s="1968"/>
      <c r="J30" s="1998">
        <v>30</v>
      </c>
      <c r="K30" s="1999"/>
      <c r="L30" s="1999"/>
      <c r="M30" s="1999"/>
      <c r="N30" s="1986" t="s">
        <v>793</v>
      </c>
      <c r="O30" s="1987"/>
      <c r="P30" s="1996">
        <v>0</v>
      </c>
      <c r="Q30" s="1997"/>
      <c r="R30" s="1997"/>
      <c r="S30" s="1986" t="s">
        <v>802</v>
      </c>
      <c r="T30" s="1987"/>
      <c r="U30" s="1992">
        <v>0</v>
      </c>
      <c r="V30" s="1993"/>
      <c r="W30" s="1993"/>
      <c r="X30" s="1976" t="s">
        <v>802</v>
      </c>
      <c r="Y30" s="1977"/>
      <c r="Z30" s="1992">
        <v>210</v>
      </c>
      <c r="AA30" s="1993"/>
      <c r="AB30" s="1993"/>
      <c r="AC30" s="1976" t="s">
        <v>802</v>
      </c>
      <c r="AD30" s="1977"/>
      <c r="AE30" s="1992">
        <v>210</v>
      </c>
      <c r="AF30" s="1993"/>
      <c r="AG30" s="1993"/>
      <c r="AH30" s="1976" t="s">
        <v>802</v>
      </c>
      <c r="AI30" s="1977"/>
      <c r="AJ30" s="1992">
        <v>0</v>
      </c>
      <c r="AK30" s="1993"/>
      <c r="AL30" s="1993"/>
      <c r="AM30" s="1976" t="s">
        <v>802</v>
      </c>
      <c r="AN30" s="1977"/>
      <c r="AO30" s="1992">
        <v>0</v>
      </c>
      <c r="AP30" s="1993"/>
      <c r="AQ30" s="1993"/>
      <c r="AR30" s="1976" t="s">
        <v>802</v>
      </c>
      <c r="AS30" s="1977"/>
      <c r="AT30" s="1988">
        <f t="shared" si="0"/>
        <v>420</v>
      </c>
      <c r="AU30" s="1989"/>
      <c r="AV30" s="1989"/>
      <c r="AW30" s="1976" t="s">
        <v>802</v>
      </c>
      <c r="AX30" s="1977"/>
    </row>
    <row r="31" spans="3:53" ht="13.9" customHeight="1">
      <c r="E31" s="1968" t="s">
        <v>832</v>
      </c>
      <c r="F31" s="1968"/>
      <c r="G31" s="1968"/>
      <c r="H31" s="1968"/>
      <c r="I31" s="1968"/>
      <c r="J31" s="1998">
        <v>27</v>
      </c>
      <c r="K31" s="1999"/>
      <c r="L31" s="1999"/>
      <c r="M31" s="1999"/>
      <c r="N31" s="1986" t="s">
        <v>793</v>
      </c>
      <c r="O31" s="1987"/>
      <c r="P31" s="1996">
        <v>0</v>
      </c>
      <c r="Q31" s="1997"/>
      <c r="R31" s="1997"/>
      <c r="S31" s="1986" t="s">
        <v>802</v>
      </c>
      <c r="T31" s="1987"/>
      <c r="U31" s="1992">
        <v>0</v>
      </c>
      <c r="V31" s="1993"/>
      <c r="W31" s="1993"/>
      <c r="X31" s="1976" t="s">
        <v>802</v>
      </c>
      <c r="Y31" s="1977"/>
      <c r="Z31" s="1992">
        <v>210</v>
      </c>
      <c r="AA31" s="1993"/>
      <c r="AB31" s="1993"/>
      <c r="AC31" s="1976" t="s">
        <v>802</v>
      </c>
      <c r="AD31" s="1977"/>
      <c r="AE31" s="1992">
        <v>210</v>
      </c>
      <c r="AF31" s="1993"/>
      <c r="AG31" s="1993"/>
      <c r="AH31" s="1976" t="s">
        <v>802</v>
      </c>
      <c r="AI31" s="1977"/>
      <c r="AJ31" s="1992">
        <v>0</v>
      </c>
      <c r="AK31" s="1993"/>
      <c r="AL31" s="1993"/>
      <c r="AM31" s="1976" t="s">
        <v>802</v>
      </c>
      <c r="AN31" s="1977"/>
      <c r="AO31" s="1992">
        <v>0</v>
      </c>
      <c r="AP31" s="1993"/>
      <c r="AQ31" s="1993"/>
      <c r="AR31" s="1976" t="s">
        <v>802</v>
      </c>
      <c r="AS31" s="1977"/>
      <c r="AT31" s="1988">
        <f t="shared" si="0"/>
        <v>420</v>
      </c>
      <c r="AU31" s="1989"/>
      <c r="AV31" s="1989"/>
      <c r="AW31" s="1976" t="s">
        <v>802</v>
      </c>
      <c r="AX31" s="1977"/>
    </row>
    <row r="32" spans="3:53" ht="13.9" customHeight="1">
      <c r="E32" s="1968" t="s">
        <v>833</v>
      </c>
      <c r="F32" s="1968"/>
      <c r="G32" s="1968"/>
      <c r="H32" s="1968"/>
      <c r="I32" s="1968"/>
      <c r="J32" s="1998">
        <v>31</v>
      </c>
      <c r="K32" s="1999"/>
      <c r="L32" s="1999"/>
      <c r="M32" s="1999"/>
      <c r="N32" s="1986" t="s">
        <v>793</v>
      </c>
      <c r="O32" s="1987"/>
      <c r="P32" s="1996">
        <v>0</v>
      </c>
      <c r="Q32" s="1997"/>
      <c r="R32" s="1997"/>
      <c r="S32" s="1986" t="s">
        <v>802</v>
      </c>
      <c r="T32" s="1987"/>
      <c r="U32" s="1992">
        <v>0</v>
      </c>
      <c r="V32" s="1993"/>
      <c r="W32" s="1993"/>
      <c r="X32" s="1976" t="s">
        <v>802</v>
      </c>
      <c r="Y32" s="1977"/>
      <c r="Z32" s="1992">
        <v>210</v>
      </c>
      <c r="AA32" s="1993"/>
      <c r="AB32" s="1993"/>
      <c r="AC32" s="1976" t="s">
        <v>802</v>
      </c>
      <c r="AD32" s="1977"/>
      <c r="AE32" s="1992">
        <v>210</v>
      </c>
      <c r="AF32" s="1993"/>
      <c r="AG32" s="1993"/>
      <c r="AH32" s="1976" t="s">
        <v>802</v>
      </c>
      <c r="AI32" s="1977"/>
      <c r="AJ32" s="1992">
        <v>0</v>
      </c>
      <c r="AK32" s="1993"/>
      <c r="AL32" s="1993"/>
      <c r="AM32" s="1976" t="s">
        <v>802</v>
      </c>
      <c r="AN32" s="1977"/>
      <c r="AO32" s="1992">
        <v>0</v>
      </c>
      <c r="AP32" s="1993"/>
      <c r="AQ32" s="1993"/>
      <c r="AR32" s="1976" t="s">
        <v>802</v>
      </c>
      <c r="AS32" s="1977"/>
      <c r="AT32" s="1988">
        <f t="shared" si="0"/>
        <v>420</v>
      </c>
      <c r="AU32" s="1989"/>
      <c r="AV32" s="1989"/>
      <c r="AW32" s="1976" t="s">
        <v>802</v>
      </c>
      <c r="AX32" s="1977"/>
    </row>
    <row r="33" spans="5:50" ht="13.9" customHeight="1">
      <c r="E33" s="1968" t="s">
        <v>821</v>
      </c>
      <c r="F33" s="1968"/>
      <c r="G33" s="1968"/>
      <c r="H33" s="1968"/>
      <c r="I33" s="1968"/>
      <c r="J33" s="1994">
        <f>SUM(J21:M32)</f>
        <v>362</v>
      </c>
      <c r="K33" s="1995"/>
      <c r="L33" s="1995"/>
      <c r="M33" s="1995"/>
      <c r="N33" s="1986" t="s">
        <v>793</v>
      </c>
      <c r="O33" s="1987"/>
      <c r="P33" s="1990">
        <f>SUM(P21:R32)</f>
        <v>0</v>
      </c>
      <c r="Q33" s="1991"/>
      <c r="R33" s="1991"/>
      <c r="S33" s="1986" t="s">
        <v>802</v>
      </c>
      <c r="T33" s="1987"/>
      <c r="U33" s="1988">
        <f>SUM(U21:W32)</f>
        <v>0</v>
      </c>
      <c r="V33" s="1989"/>
      <c r="W33" s="1989"/>
      <c r="X33" s="1976" t="s">
        <v>802</v>
      </c>
      <c r="Y33" s="1977"/>
      <c r="Z33" s="1988">
        <f>SUM(Z21:AB32)</f>
        <v>2520</v>
      </c>
      <c r="AA33" s="1989"/>
      <c r="AB33" s="1989"/>
      <c r="AC33" s="1976" t="s">
        <v>802</v>
      </c>
      <c r="AD33" s="1977"/>
      <c r="AE33" s="1988">
        <f>SUM(AE21:AG32)</f>
        <v>2520</v>
      </c>
      <c r="AF33" s="1989"/>
      <c r="AG33" s="1989"/>
      <c r="AH33" s="1976" t="s">
        <v>802</v>
      </c>
      <c r="AI33" s="1977"/>
      <c r="AJ33" s="1988">
        <f>SUM(AJ21:AL32)</f>
        <v>0</v>
      </c>
      <c r="AK33" s="1989"/>
      <c r="AL33" s="1989"/>
      <c r="AM33" s="1976" t="s">
        <v>802</v>
      </c>
      <c r="AN33" s="1977"/>
      <c r="AO33" s="1988">
        <f>SUM(AO21:AQ32)</f>
        <v>0</v>
      </c>
      <c r="AP33" s="1989"/>
      <c r="AQ33" s="1989"/>
      <c r="AR33" s="1976" t="s">
        <v>802</v>
      </c>
      <c r="AS33" s="1977"/>
      <c r="AT33" s="1988">
        <f>SUM(AT21:AV32)</f>
        <v>5040</v>
      </c>
      <c r="AU33" s="1989"/>
      <c r="AV33" s="1989"/>
      <c r="AW33" s="1976" t="s">
        <v>802</v>
      </c>
      <c r="AX33" s="1977"/>
    </row>
    <row r="34" spans="5:50" ht="13.9" customHeight="1">
      <c r="E34" s="1980" t="s">
        <v>834</v>
      </c>
      <c r="F34" s="1981"/>
      <c r="G34" s="1981"/>
      <c r="H34" s="1981"/>
      <c r="I34" s="1982"/>
      <c r="J34" s="1983"/>
      <c r="K34" s="1984"/>
      <c r="L34" s="1984"/>
      <c r="M34" s="1984"/>
      <c r="N34" s="1984"/>
      <c r="O34" s="1985"/>
      <c r="P34" s="1974">
        <f>IFERROR(ROUNDUP(P33/$J$33,1),"0")</f>
        <v>0</v>
      </c>
      <c r="Q34" s="1975"/>
      <c r="R34" s="1975"/>
      <c r="S34" s="1986" t="s">
        <v>802</v>
      </c>
      <c r="T34" s="1987"/>
      <c r="U34" s="1974">
        <f>IFERROR(ROUNDUP(U33/$J$33,1),"0")</f>
        <v>0</v>
      </c>
      <c r="V34" s="1975"/>
      <c r="W34" s="1975"/>
      <c r="X34" s="1976" t="s">
        <v>802</v>
      </c>
      <c r="Y34" s="1977"/>
      <c r="Z34" s="1974">
        <f>IFERROR(ROUNDUP(Z33/$J$33,1),"0")</f>
        <v>7</v>
      </c>
      <c r="AA34" s="1975"/>
      <c r="AB34" s="1975"/>
      <c r="AC34" s="1976" t="s">
        <v>802</v>
      </c>
      <c r="AD34" s="1977"/>
      <c r="AE34" s="1974">
        <f>IFERROR(ROUNDUP(AE33/$J$33,1),"0")</f>
        <v>7</v>
      </c>
      <c r="AF34" s="1975"/>
      <c r="AG34" s="1975"/>
      <c r="AH34" s="1976" t="s">
        <v>802</v>
      </c>
      <c r="AI34" s="1977"/>
      <c r="AJ34" s="1974">
        <f>IFERROR(ROUNDUP(AJ33/$J$33,1),"0")</f>
        <v>0</v>
      </c>
      <c r="AK34" s="1975"/>
      <c r="AL34" s="1975"/>
      <c r="AM34" s="1976" t="s">
        <v>802</v>
      </c>
      <c r="AN34" s="1977"/>
      <c r="AO34" s="1974">
        <f>IFERROR(ROUNDUP(AO33/$J$33,1),"0")</f>
        <v>0</v>
      </c>
      <c r="AP34" s="1975"/>
      <c r="AQ34" s="1975"/>
      <c r="AR34" s="1976" t="s">
        <v>802</v>
      </c>
      <c r="AS34" s="1977"/>
      <c r="AT34" s="1978">
        <f>P34+U34+Z34+AE34+AJ34+AO34</f>
        <v>14</v>
      </c>
      <c r="AU34" s="1979"/>
      <c r="AV34" s="1979"/>
      <c r="AW34" s="1976" t="s">
        <v>802</v>
      </c>
      <c r="AX34" s="1977"/>
    </row>
    <row r="35" spans="5:50" ht="13.9" customHeight="1">
      <c r="E35" s="533" t="s">
        <v>835</v>
      </c>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34" t="str">
        <f>IFERROR(IF(AT34&gt;Y9,"「１　事業者名等」の定員数を超過しています。",""),"")</f>
        <v/>
      </c>
    </row>
    <row r="36" spans="5:50" ht="13.9" customHeight="1">
      <c r="E36" s="533" t="s">
        <v>836</v>
      </c>
      <c r="F36" s="520"/>
      <c r="G36" s="520"/>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0"/>
    </row>
    <row r="37" spans="5:50" ht="13.9" customHeight="1">
      <c r="E37" s="533" t="s">
        <v>837</v>
      </c>
      <c r="F37" s="520"/>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0"/>
    </row>
    <row r="38" spans="5:50" ht="13.9" customHeight="1">
      <c r="E38" s="533" t="s">
        <v>838</v>
      </c>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520"/>
      <c r="AG38" s="520"/>
      <c r="AH38" s="520"/>
      <c r="AI38" s="520"/>
      <c r="AJ38" s="520"/>
      <c r="AK38" s="520"/>
      <c r="AL38" s="520"/>
      <c r="AM38" s="520"/>
      <c r="AN38" s="520"/>
      <c r="AO38" s="520"/>
      <c r="AP38" s="520"/>
      <c r="AQ38" s="520"/>
      <c r="AR38" s="520"/>
      <c r="AS38" s="520"/>
      <c r="AT38" s="520"/>
      <c r="AU38" s="520"/>
      <c r="AV38" s="520"/>
      <c r="AW38" s="520"/>
      <c r="AX38" s="520"/>
    </row>
    <row r="39" spans="5:50" ht="13.9" customHeight="1">
      <c r="E39" s="533" t="s">
        <v>839</v>
      </c>
      <c r="F39" s="520"/>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520"/>
      <c r="AG39" s="520"/>
      <c r="AH39" s="520"/>
      <c r="AI39" s="520"/>
      <c r="AJ39" s="520"/>
      <c r="AK39" s="520"/>
      <c r="AL39" s="520"/>
      <c r="AM39" s="520"/>
      <c r="AN39" s="520"/>
      <c r="AO39" s="520"/>
      <c r="AP39" s="520"/>
      <c r="AQ39" s="520"/>
      <c r="AR39" s="520"/>
      <c r="AS39" s="520"/>
      <c r="AT39" s="520"/>
      <c r="AU39" s="520"/>
      <c r="AV39" s="520"/>
      <c r="AW39" s="520"/>
      <c r="AX39" s="520"/>
    </row>
    <row r="40" spans="5:50" ht="13.9" customHeight="1">
      <c r="E40" s="533" t="s">
        <v>840</v>
      </c>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0"/>
    </row>
    <row r="41" spans="5:50" ht="13.9" customHeight="1">
      <c r="E41" s="533"/>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c r="AF41" s="520"/>
      <c r="AG41" s="520"/>
      <c r="AH41" s="520"/>
      <c r="AI41" s="520"/>
      <c r="AJ41" s="520"/>
      <c r="AK41" s="520"/>
      <c r="AL41" s="520"/>
      <c r="AM41" s="520"/>
      <c r="AN41" s="520"/>
      <c r="AO41" s="520"/>
      <c r="AP41" s="520"/>
      <c r="AQ41" s="520"/>
      <c r="AR41" s="520"/>
      <c r="AS41" s="520"/>
      <c r="AT41" s="520"/>
      <c r="AU41" s="520"/>
      <c r="AV41" s="520"/>
      <c r="AW41" s="520"/>
      <c r="AX41" s="520"/>
    </row>
    <row r="42" spans="5:50" ht="13.9" customHeight="1">
      <c r="E42" s="533"/>
      <c r="F42" s="520"/>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c r="AF42" s="520"/>
      <c r="AG42" s="520"/>
      <c r="AH42" s="520"/>
      <c r="AI42" s="520"/>
      <c r="AJ42" s="520"/>
      <c r="AK42" s="520"/>
      <c r="AL42" s="520"/>
      <c r="AM42" s="520"/>
      <c r="AN42" s="520"/>
      <c r="AO42" s="520"/>
      <c r="AP42" s="520"/>
      <c r="AQ42" s="520"/>
      <c r="AR42" s="520"/>
      <c r="AS42" s="520"/>
      <c r="AT42" s="520"/>
      <c r="AU42" s="520"/>
      <c r="AV42" s="520"/>
      <c r="AW42" s="520"/>
      <c r="AX42" s="520"/>
    </row>
    <row r="43" spans="5:50" ht="13.9" customHeight="1">
      <c r="G43" s="521" t="s">
        <v>841</v>
      </c>
      <c r="AD43" s="521" t="s">
        <v>842</v>
      </c>
    </row>
    <row r="44" spans="5:50" ht="13.9" customHeight="1">
      <c r="E44" s="520"/>
      <c r="F44" s="520"/>
      <c r="I44" s="1968"/>
      <c r="J44" s="1968"/>
      <c r="K44" s="1968"/>
      <c r="L44" s="1968"/>
      <c r="M44" s="1968"/>
      <c r="N44" s="1968"/>
      <c r="O44" s="1968"/>
      <c r="P44" s="1968"/>
      <c r="Q44" s="1968"/>
      <c r="R44" s="1968"/>
      <c r="S44" s="1968"/>
      <c r="T44" s="1968"/>
      <c r="U44" s="1968" t="s">
        <v>843</v>
      </c>
      <c r="V44" s="1968"/>
      <c r="W44" s="1968"/>
      <c r="X44" s="1968"/>
      <c r="Y44" s="1968"/>
      <c r="Z44" s="1968"/>
      <c r="AF44" s="1968"/>
      <c r="AG44" s="1968"/>
      <c r="AH44" s="1968"/>
      <c r="AI44" s="1968"/>
      <c r="AJ44" s="1968"/>
      <c r="AK44" s="1968"/>
      <c r="AL44" s="1968"/>
      <c r="AM44" s="1968"/>
      <c r="AN44" s="1968"/>
      <c r="AO44" s="1968"/>
      <c r="AP44" s="1968"/>
      <c r="AQ44" s="1968"/>
      <c r="AR44" s="1968" t="s">
        <v>843</v>
      </c>
      <c r="AS44" s="1968"/>
      <c r="AT44" s="1968"/>
      <c r="AU44" s="1968"/>
      <c r="AV44" s="1968"/>
      <c r="AW44" s="1968"/>
    </row>
    <row r="45" spans="5:50" ht="13.9" customHeight="1">
      <c r="E45" s="520"/>
      <c r="F45" s="520"/>
      <c r="I45" s="1968" t="s">
        <v>844</v>
      </c>
      <c r="J45" s="1968"/>
      <c r="K45" s="1968"/>
      <c r="L45" s="1968"/>
      <c r="M45" s="1968"/>
      <c r="N45" s="1968"/>
      <c r="O45" s="1968"/>
      <c r="P45" s="1968"/>
      <c r="Q45" s="1968"/>
      <c r="R45" s="1968"/>
      <c r="S45" s="1968"/>
      <c r="T45" s="1968"/>
      <c r="U45" s="1969">
        <f>IF(AND(OR(AK7="○",AK8="○"),E12="○"),ROUNDUP(AX15*0.9/7,0),IF(AND(OR(AK7="○",AK8="○"),OR(E13="○",E14="○")),ROUNDUP(AT34/7,0),""))</f>
        <v>1</v>
      </c>
      <c r="V45" s="1970"/>
      <c r="W45" s="1970"/>
      <c r="X45" s="1971"/>
      <c r="Y45" s="1972" t="s">
        <v>96</v>
      </c>
      <c r="Z45" s="1972"/>
      <c r="AF45" s="1968" t="s">
        <v>844</v>
      </c>
      <c r="AG45" s="1968"/>
      <c r="AH45" s="1968"/>
      <c r="AI45" s="1968"/>
      <c r="AJ45" s="1968"/>
      <c r="AK45" s="1968"/>
      <c r="AL45" s="1968"/>
      <c r="AM45" s="1968"/>
      <c r="AN45" s="1968"/>
      <c r="AO45" s="1968"/>
      <c r="AP45" s="1968"/>
      <c r="AQ45" s="1968"/>
      <c r="AR45" s="1973">
        <v>2</v>
      </c>
      <c r="AS45" s="1973"/>
      <c r="AT45" s="1973"/>
      <c r="AU45" s="1973"/>
      <c r="AV45" s="1972" t="s">
        <v>96</v>
      </c>
      <c r="AW45" s="1972"/>
    </row>
    <row r="46" spans="5:50" ht="13.9" customHeight="1">
      <c r="E46" s="533"/>
      <c r="I46" s="533"/>
      <c r="AF46" s="533"/>
    </row>
    <row r="47" spans="5:50" ht="13.9" customHeight="1">
      <c r="E47" s="533"/>
      <c r="G47" s="521" t="s">
        <v>845</v>
      </c>
      <c r="T47" s="520"/>
      <c r="U47" s="520"/>
      <c r="V47" s="520"/>
      <c r="W47" s="520"/>
      <c r="X47" s="520"/>
      <c r="Y47" s="520"/>
      <c r="Z47" s="520"/>
      <c r="AA47" s="520"/>
      <c r="AB47" s="520"/>
      <c r="AC47" s="520"/>
      <c r="AD47" s="520"/>
      <c r="AE47" s="520"/>
      <c r="AF47" s="520"/>
      <c r="AG47" s="520"/>
      <c r="AH47" s="520"/>
      <c r="AI47" s="520"/>
    </row>
    <row r="48" spans="5:50" ht="13.9" customHeight="1" thickBot="1">
      <c r="E48" s="533"/>
      <c r="T48" s="520"/>
      <c r="U48" s="520"/>
      <c r="V48" s="520"/>
      <c r="W48" s="520"/>
      <c r="X48" s="520"/>
      <c r="Y48" s="520"/>
      <c r="Z48" s="520"/>
      <c r="AA48" s="520"/>
      <c r="AB48" s="520"/>
      <c r="AC48" s="520"/>
      <c r="AD48" s="520"/>
      <c r="AE48" s="520"/>
      <c r="AF48" s="520"/>
      <c r="AG48" s="520"/>
      <c r="AH48" s="520"/>
      <c r="AI48" s="520"/>
    </row>
    <row r="49" spans="17:47" ht="13.9" customHeight="1">
      <c r="Q49" s="520"/>
      <c r="R49" s="520"/>
      <c r="S49" s="520"/>
      <c r="T49" s="520"/>
      <c r="U49" s="520"/>
      <c r="V49" s="520"/>
      <c r="W49" s="520"/>
      <c r="X49" s="520"/>
      <c r="Y49" s="520"/>
      <c r="Z49" s="520"/>
      <c r="AA49" s="520"/>
      <c r="AB49" s="520"/>
      <c r="AC49" s="535"/>
      <c r="AD49" s="2012" t="str">
        <f>(IF(OR(U45&lt;=AR45),"可","規定の員数を満たしていません。"))</f>
        <v>可</v>
      </c>
      <c r="AE49" s="2013"/>
      <c r="AF49" s="2013"/>
      <c r="AG49" s="2013"/>
      <c r="AH49" s="2013"/>
      <c r="AI49" s="2013"/>
      <c r="AJ49" s="2013"/>
      <c r="AK49" s="2013"/>
      <c r="AL49" s="2013"/>
      <c r="AM49" s="2013"/>
      <c r="AN49" s="2013"/>
      <c r="AO49" s="2013"/>
      <c r="AP49" s="2013"/>
      <c r="AQ49" s="2013"/>
      <c r="AR49" s="2013"/>
      <c r="AS49" s="2013"/>
      <c r="AT49" s="2013"/>
      <c r="AU49" s="2014"/>
    </row>
    <row r="50" spans="17:47" ht="13.9" customHeight="1" thickBot="1">
      <c r="AD50" s="2015"/>
      <c r="AE50" s="2016"/>
      <c r="AF50" s="2016"/>
      <c r="AG50" s="2016"/>
      <c r="AH50" s="2016"/>
      <c r="AI50" s="2016"/>
      <c r="AJ50" s="2016"/>
      <c r="AK50" s="2016"/>
      <c r="AL50" s="2016"/>
      <c r="AM50" s="2016"/>
      <c r="AN50" s="2016"/>
      <c r="AO50" s="2016"/>
      <c r="AP50" s="2016"/>
      <c r="AQ50" s="2016"/>
      <c r="AR50" s="2016"/>
      <c r="AS50" s="2016"/>
      <c r="AT50" s="2016"/>
      <c r="AU50" s="2017"/>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
  <conditionalFormatting sqref="AO12:AQ14 AX12:AZ14">
    <cfRule type="expression" dxfId="130" priority="34">
      <formula>COUNTA($E$13:$G$14)&gt;=1</formula>
    </cfRule>
  </conditionalFormatting>
  <conditionalFormatting sqref="J21:M32 P21:R22 U21:W22 AJ21:AL32">
    <cfRule type="expression" dxfId="129" priority="33">
      <formula>COUNTA($G$12)&gt;=1</formula>
    </cfRule>
  </conditionalFormatting>
  <conditionalFormatting sqref="P23:R23">
    <cfRule type="expression" dxfId="128" priority="32">
      <formula>COUNTA($G$12)&gt;=1</formula>
    </cfRule>
  </conditionalFormatting>
  <conditionalFormatting sqref="P24:R24">
    <cfRule type="expression" dxfId="127" priority="31">
      <formula>COUNTA($G$12)&gt;=1</formula>
    </cfRule>
  </conditionalFormatting>
  <conditionalFormatting sqref="P25:R25">
    <cfRule type="expression" dxfId="126" priority="30">
      <formula>COUNTA($G$12)&gt;=1</formula>
    </cfRule>
  </conditionalFormatting>
  <conditionalFormatting sqref="P26:R26">
    <cfRule type="expression" dxfId="125" priority="29">
      <formula>COUNTA($G$12)&gt;=1</formula>
    </cfRule>
  </conditionalFormatting>
  <conditionalFormatting sqref="P27:R27">
    <cfRule type="expression" dxfId="124" priority="28">
      <formula>COUNTA($G$12)&gt;=1</formula>
    </cfRule>
  </conditionalFormatting>
  <conditionalFormatting sqref="P28:R28">
    <cfRule type="expression" dxfId="123" priority="27">
      <formula>COUNTA($G$12)&gt;=1</formula>
    </cfRule>
  </conditionalFormatting>
  <conditionalFormatting sqref="P29:R29">
    <cfRule type="expression" dxfId="122" priority="26">
      <formula>COUNTA($G$12)&gt;=1</formula>
    </cfRule>
  </conditionalFormatting>
  <conditionalFormatting sqref="P30:R30">
    <cfRule type="expression" dxfId="121" priority="25">
      <formula>COUNTA($G$12)&gt;=1</formula>
    </cfRule>
  </conditionalFormatting>
  <conditionalFormatting sqref="P31:R31">
    <cfRule type="expression" dxfId="120" priority="24">
      <formula>COUNTA($G$12)&gt;=1</formula>
    </cfRule>
  </conditionalFormatting>
  <conditionalFormatting sqref="P32:R32">
    <cfRule type="expression" dxfId="119" priority="23">
      <formula>COUNTA($G$12)&gt;=1</formula>
    </cfRule>
  </conditionalFormatting>
  <conditionalFormatting sqref="U23:W23">
    <cfRule type="expression" dxfId="118" priority="22">
      <formula>COUNTA($G$12)&gt;=1</formula>
    </cfRule>
  </conditionalFormatting>
  <conditionalFormatting sqref="AO21:AQ22">
    <cfRule type="expression" dxfId="117" priority="21">
      <formula>COUNTA($G$12)&gt;=1</formula>
    </cfRule>
  </conditionalFormatting>
  <conditionalFormatting sqref="U24:W24">
    <cfRule type="expression" dxfId="116" priority="20">
      <formula>COUNTA($G$12)&gt;=1</formula>
    </cfRule>
  </conditionalFormatting>
  <conditionalFormatting sqref="U25:W25">
    <cfRule type="expression" dxfId="115" priority="19">
      <formula>COUNTA($G$12)&gt;=1</formula>
    </cfRule>
  </conditionalFormatting>
  <conditionalFormatting sqref="U26:W26">
    <cfRule type="expression" dxfId="114" priority="18">
      <formula>COUNTA($G$12)&gt;=1</formula>
    </cfRule>
  </conditionalFormatting>
  <conditionalFormatting sqref="U27:W27">
    <cfRule type="expression" dxfId="113" priority="17">
      <formula>COUNTA($G$12)&gt;=1</formula>
    </cfRule>
  </conditionalFormatting>
  <conditionalFormatting sqref="U28:W28">
    <cfRule type="expression" dxfId="112" priority="16">
      <formula>COUNTA($G$12)&gt;=1</formula>
    </cfRule>
  </conditionalFormatting>
  <conditionalFormatting sqref="U29:W29">
    <cfRule type="expression" dxfId="111" priority="15">
      <formula>COUNTA($G$12)&gt;=1</formula>
    </cfRule>
  </conditionalFormatting>
  <conditionalFormatting sqref="U30:W30">
    <cfRule type="expression" dxfId="110" priority="14">
      <formula>COUNTA($G$12)&gt;=1</formula>
    </cfRule>
  </conditionalFormatting>
  <conditionalFormatting sqref="U31:W31">
    <cfRule type="expression" dxfId="109" priority="13">
      <formula>COUNTA($G$12)&gt;=1</formula>
    </cfRule>
  </conditionalFormatting>
  <conditionalFormatting sqref="U32:W32">
    <cfRule type="expression" dxfId="108" priority="12">
      <formula>COUNTA($G$12)&gt;=1</formula>
    </cfRule>
  </conditionalFormatting>
  <conditionalFormatting sqref="AO23:AQ23">
    <cfRule type="expression" dxfId="107" priority="11">
      <formula>COUNTA($G$12)&gt;=1</formula>
    </cfRule>
  </conditionalFormatting>
  <conditionalFormatting sqref="AO24:AQ24">
    <cfRule type="expression" dxfId="106" priority="10">
      <formula>COUNTA($G$12)&gt;=1</formula>
    </cfRule>
  </conditionalFormatting>
  <conditionalFormatting sqref="AO25:AQ25">
    <cfRule type="expression" dxfId="105" priority="9">
      <formula>COUNTA($G$12)&gt;=1</formula>
    </cfRule>
  </conditionalFormatting>
  <conditionalFormatting sqref="AO26:AQ26">
    <cfRule type="expression" dxfId="104" priority="8">
      <formula>COUNTA($G$12)&gt;=1</formula>
    </cfRule>
  </conditionalFormatting>
  <conditionalFormatting sqref="AO27:AQ27">
    <cfRule type="expression" dxfId="103" priority="7">
      <formula>COUNTA($G$12)&gt;=1</formula>
    </cfRule>
  </conditionalFormatting>
  <conditionalFormatting sqref="AO28:AQ28">
    <cfRule type="expression" dxfId="102" priority="6">
      <formula>COUNTA($G$12)&gt;=1</formula>
    </cfRule>
  </conditionalFormatting>
  <conditionalFormatting sqref="AO29:AQ29">
    <cfRule type="expression" dxfId="101" priority="5">
      <formula>COUNTA($G$12)&gt;=1</formula>
    </cfRule>
  </conditionalFormatting>
  <conditionalFormatting sqref="AO30:AQ30">
    <cfRule type="expression" dxfId="100" priority="4">
      <formula>COUNTA($G$12)&gt;=1</formula>
    </cfRule>
  </conditionalFormatting>
  <conditionalFormatting sqref="AO31:AQ31">
    <cfRule type="expression" dxfId="99" priority="3">
      <formula>COUNTA($G$12)&gt;=1</formula>
    </cfRule>
  </conditionalFormatting>
  <conditionalFormatting sqref="AO32:AQ32">
    <cfRule type="expression" dxfId="98" priority="2">
      <formula>COUNTA($G$12)&gt;=1</formula>
    </cfRule>
  </conditionalFormatting>
  <conditionalFormatting sqref="Z21:AB32 AE21:AG32">
    <cfRule type="expression" dxfId="97" priority="1">
      <formula>COUNTA($G$12)&gt;=1</formula>
    </cfRule>
  </conditionalFormatting>
  <dataValidations count="4">
    <dataValidation type="list" allowBlank="1" showInputMessage="1" showErrorMessage="1" sqref="E12:G14 AH10 AK7:AM8" xr:uid="{816F5515-A708-4293-8D4B-ED3BB16A6994}">
      <formula1>$Q$3:$Q$4</formula1>
    </dataValidation>
    <dataValidation type="whole" allowBlank="1" showInputMessage="1" showErrorMessage="1" error="入力月の月日数を超過しています" sqref="J21:M21 J23:M23 J26:M26 J28:M28" xr:uid="{C8AD6CF5-AC70-4D6E-A1E4-F753F7E36D7E}">
      <formula1>0</formula1>
      <formula2>30</formula2>
    </dataValidation>
    <dataValidation type="whole" allowBlank="1" showInputMessage="1" showErrorMessage="1" error="入力月の月日数を超過しています" sqref="J31:M31" xr:uid="{4B7EEC70-4C57-4ED3-BCB4-C0932F035786}">
      <formula1>0</formula1>
      <formula2>29</formula2>
    </dataValidation>
    <dataValidation type="whole" allowBlank="1" showInputMessage="1" showErrorMessage="1" error="入力月の月日数を超過しています" sqref="J22:M22 J24:M25 J27:M27 J29:M30 J32:M32" xr:uid="{FA7E0108-2D79-4C32-9D49-025053BF89BC}">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A9F84-E597-4033-BE90-4A163B246BEB}">
  <sheetPr>
    <tabColor theme="4"/>
    <pageSetUpPr fitToPage="1"/>
  </sheetPr>
  <dimension ref="A1:L50"/>
  <sheetViews>
    <sheetView view="pageBreakPreview" zoomScaleNormal="100" zoomScaleSheetLayoutView="100" workbookViewId="0">
      <selection activeCell="G12" sqref="G12"/>
    </sheetView>
  </sheetViews>
  <sheetFormatPr defaultRowHeight="13.5"/>
  <cols>
    <col min="1" max="1" width="1.75" style="45" customWidth="1"/>
    <col min="2" max="2" width="22" style="45" customWidth="1"/>
    <col min="3" max="3" width="4" style="45" customWidth="1"/>
    <col min="4" max="4" width="8.25" style="45" customWidth="1"/>
    <col min="5" max="5" width="14.75" style="45" customWidth="1"/>
    <col min="6" max="6" width="7.625" style="45" customWidth="1"/>
    <col min="7" max="7" width="14.5" style="45" customWidth="1"/>
    <col min="8" max="8" width="7.5" style="45" customWidth="1"/>
    <col min="9" max="9" width="14.625" style="45" customWidth="1"/>
    <col min="10" max="10" width="7.625" style="45" customWidth="1"/>
    <col min="11" max="11" width="8.625" style="45" customWidth="1"/>
    <col min="12" max="12" width="1.75" style="45" customWidth="1"/>
    <col min="13" max="19" width="9" style="45"/>
    <col min="20" max="20" width="9" style="45" customWidth="1"/>
    <col min="21" max="257" width="9" style="45"/>
    <col min="258" max="258" width="2.25" style="45" customWidth="1"/>
    <col min="259" max="259" width="24.25" style="45" customWidth="1"/>
    <col min="260" max="260" width="4" style="45" customWidth="1"/>
    <col min="261" max="263" width="20.125" style="45" customWidth="1"/>
    <col min="264" max="264" width="3.125" style="45" customWidth="1"/>
    <col min="265" max="265" width="4.375" style="45" customWidth="1"/>
    <col min="266" max="266" width="2.5" style="45" customWidth="1"/>
    <col min="267" max="513" width="9" style="45"/>
    <col min="514" max="514" width="2.25" style="45" customWidth="1"/>
    <col min="515" max="515" width="24.25" style="45" customWidth="1"/>
    <col min="516" max="516" width="4" style="45" customWidth="1"/>
    <col min="517" max="519" width="20.125" style="45" customWidth="1"/>
    <col min="520" max="520" width="3.125" style="45" customWidth="1"/>
    <col min="521" max="521" width="4.375" style="45" customWidth="1"/>
    <col min="522" max="522" width="2.5" style="45" customWidth="1"/>
    <col min="523" max="769" width="9" style="45"/>
    <col min="770" max="770" width="2.25" style="45" customWidth="1"/>
    <col min="771" max="771" width="24.25" style="45" customWidth="1"/>
    <col min="772" max="772" width="4" style="45" customWidth="1"/>
    <col min="773" max="775" width="20.125" style="45" customWidth="1"/>
    <col min="776" max="776" width="3.125" style="45" customWidth="1"/>
    <col min="777" max="777" width="4.375" style="45" customWidth="1"/>
    <col min="778" max="778" width="2.5" style="45" customWidth="1"/>
    <col min="779" max="1025" width="9" style="45"/>
    <col min="1026" max="1026" width="2.25" style="45" customWidth="1"/>
    <col min="1027" max="1027" width="24.25" style="45" customWidth="1"/>
    <col min="1028" max="1028" width="4" style="45" customWidth="1"/>
    <col min="1029" max="1031" width="20.125" style="45" customWidth="1"/>
    <col min="1032" max="1032" width="3.125" style="45" customWidth="1"/>
    <col min="1033" max="1033" width="4.375" style="45" customWidth="1"/>
    <col min="1034" max="1034" width="2.5" style="45" customWidth="1"/>
    <col min="1035" max="1281" width="9" style="45"/>
    <col min="1282" max="1282" width="2.25" style="45" customWidth="1"/>
    <col min="1283" max="1283" width="24.25" style="45" customWidth="1"/>
    <col min="1284" max="1284" width="4" style="45" customWidth="1"/>
    <col min="1285" max="1287" width="20.125" style="45" customWidth="1"/>
    <col min="1288" max="1288" width="3.125" style="45" customWidth="1"/>
    <col min="1289" max="1289" width="4.375" style="45" customWidth="1"/>
    <col min="1290" max="1290" width="2.5" style="45" customWidth="1"/>
    <col min="1291" max="1537" width="9" style="45"/>
    <col min="1538" max="1538" width="2.25" style="45" customWidth="1"/>
    <col min="1539" max="1539" width="24.25" style="45" customWidth="1"/>
    <col min="1540" max="1540" width="4" style="45" customWidth="1"/>
    <col min="1541" max="1543" width="20.125" style="45" customWidth="1"/>
    <col min="1544" max="1544" width="3.125" style="45" customWidth="1"/>
    <col min="1545" max="1545" width="4.375" style="45" customWidth="1"/>
    <col min="1546" max="1546" width="2.5" style="45" customWidth="1"/>
    <col min="1547" max="1793" width="9" style="45"/>
    <col min="1794" max="1794" width="2.25" style="45" customWidth="1"/>
    <col min="1795" max="1795" width="24.25" style="45" customWidth="1"/>
    <col min="1796" max="1796" width="4" style="45" customWidth="1"/>
    <col min="1797" max="1799" width="20.125" style="45" customWidth="1"/>
    <col min="1800" max="1800" width="3.125" style="45" customWidth="1"/>
    <col min="1801" max="1801" width="4.375" style="45" customWidth="1"/>
    <col min="1802" max="1802" width="2.5" style="45" customWidth="1"/>
    <col min="1803" max="2049" width="9" style="45"/>
    <col min="2050" max="2050" width="2.25" style="45" customWidth="1"/>
    <col min="2051" max="2051" width="24.25" style="45" customWidth="1"/>
    <col min="2052" max="2052" width="4" style="45" customWidth="1"/>
    <col min="2053" max="2055" width="20.125" style="45" customWidth="1"/>
    <col min="2056" max="2056" width="3.125" style="45" customWidth="1"/>
    <col min="2057" max="2057" width="4.375" style="45" customWidth="1"/>
    <col min="2058" max="2058" width="2.5" style="45" customWidth="1"/>
    <col min="2059" max="2305" width="9" style="45"/>
    <col min="2306" max="2306" width="2.25" style="45" customWidth="1"/>
    <col min="2307" max="2307" width="24.25" style="45" customWidth="1"/>
    <col min="2308" max="2308" width="4" style="45" customWidth="1"/>
    <col min="2309" max="2311" width="20.125" style="45" customWidth="1"/>
    <col min="2312" max="2312" width="3.125" style="45" customWidth="1"/>
    <col min="2313" max="2313" width="4.375" style="45" customWidth="1"/>
    <col min="2314" max="2314" width="2.5" style="45" customWidth="1"/>
    <col min="2315" max="2561" width="9" style="45"/>
    <col min="2562" max="2562" width="2.25" style="45" customWidth="1"/>
    <col min="2563" max="2563" width="24.25" style="45" customWidth="1"/>
    <col min="2564" max="2564" width="4" style="45" customWidth="1"/>
    <col min="2565" max="2567" width="20.125" style="45" customWidth="1"/>
    <col min="2568" max="2568" width="3.125" style="45" customWidth="1"/>
    <col min="2569" max="2569" width="4.375" style="45" customWidth="1"/>
    <col min="2570" max="2570" width="2.5" style="45" customWidth="1"/>
    <col min="2571" max="2817" width="9" style="45"/>
    <col min="2818" max="2818" width="2.25" style="45" customWidth="1"/>
    <col min="2819" max="2819" width="24.25" style="45" customWidth="1"/>
    <col min="2820" max="2820" width="4" style="45" customWidth="1"/>
    <col min="2821" max="2823" width="20.125" style="45" customWidth="1"/>
    <col min="2824" max="2824" width="3.125" style="45" customWidth="1"/>
    <col min="2825" max="2825" width="4.375" style="45" customWidth="1"/>
    <col min="2826" max="2826" width="2.5" style="45" customWidth="1"/>
    <col min="2827" max="3073" width="9" style="45"/>
    <col min="3074" max="3074" width="2.25" style="45" customWidth="1"/>
    <col min="3075" max="3075" width="24.25" style="45" customWidth="1"/>
    <col min="3076" max="3076" width="4" style="45" customWidth="1"/>
    <col min="3077" max="3079" width="20.125" style="45" customWidth="1"/>
    <col min="3080" max="3080" width="3.125" style="45" customWidth="1"/>
    <col min="3081" max="3081" width="4.375" style="45" customWidth="1"/>
    <col min="3082" max="3082" width="2.5" style="45" customWidth="1"/>
    <col min="3083" max="3329" width="9" style="45"/>
    <col min="3330" max="3330" width="2.25" style="45" customWidth="1"/>
    <col min="3331" max="3331" width="24.25" style="45" customWidth="1"/>
    <col min="3332" max="3332" width="4" style="45" customWidth="1"/>
    <col min="3333" max="3335" width="20.125" style="45" customWidth="1"/>
    <col min="3336" max="3336" width="3.125" style="45" customWidth="1"/>
    <col min="3337" max="3337" width="4.375" style="45" customWidth="1"/>
    <col min="3338" max="3338" width="2.5" style="45" customWidth="1"/>
    <col min="3339" max="3585" width="9" style="45"/>
    <col min="3586" max="3586" width="2.25" style="45" customWidth="1"/>
    <col min="3587" max="3587" width="24.25" style="45" customWidth="1"/>
    <col min="3588" max="3588" width="4" style="45" customWidth="1"/>
    <col min="3589" max="3591" width="20.125" style="45" customWidth="1"/>
    <col min="3592" max="3592" width="3.125" style="45" customWidth="1"/>
    <col min="3593" max="3593" width="4.375" style="45" customWidth="1"/>
    <col min="3594" max="3594" width="2.5" style="45" customWidth="1"/>
    <col min="3595" max="3841" width="9" style="45"/>
    <col min="3842" max="3842" width="2.25" style="45" customWidth="1"/>
    <col min="3843" max="3843" width="24.25" style="45" customWidth="1"/>
    <col min="3844" max="3844" width="4" style="45" customWidth="1"/>
    <col min="3845" max="3847" width="20.125" style="45" customWidth="1"/>
    <col min="3848" max="3848" width="3.125" style="45" customWidth="1"/>
    <col min="3849" max="3849" width="4.375" style="45" customWidth="1"/>
    <col min="3850" max="3850" width="2.5" style="45" customWidth="1"/>
    <col min="3851" max="4097" width="9" style="45"/>
    <col min="4098" max="4098" width="2.25" style="45" customWidth="1"/>
    <col min="4099" max="4099" width="24.25" style="45" customWidth="1"/>
    <col min="4100" max="4100" width="4" style="45" customWidth="1"/>
    <col min="4101" max="4103" width="20.125" style="45" customWidth="1"/>
    <col min="4104" max="4104" width="3.125" style="45" customWidth="1"/>
    <col min="4105" max="4105" width="4.375" style="45" customWidth="1"/>
    <col min="4106" max="4106" width="2.5" style="45" customWidth="1"/>
    <col min="4107" max="4353" width="9" style="45"/>
    <col min="4354" max="4354" width="2.25" style="45" customWidth="1"/>
    <col min="4355" max="4355" width="24.25" style="45" customWidth="1"/>
    <col min="4356" max="4356" width="4" style="45" customWidth="1"/>
    <col min="4357" max="4359" width="20.125" style="45" customWidth="1"/>
    <col min="4360" max="4360" width="3.125" style="45" customWidth="1"/>
    <col min="4361" max="4361" width="4.375" style="45" customWidth="1"/>
    <col min="4362" max="4362" width="2.5" style="45" customWidth="1"/>
    <col min="4363" max="4609" width="9" style="45"/>
    <col min="4610" max="4610" width="2.25" style="45" customWidth="1"/>
    <col min="4611" max="4611" width="24.25" style="45" customWidth="1"/>
    <col min="4612" max="4612" width="4" style="45" customWidth="1"/>
    <col min="4613" max="4615" width="20.125" style="45" customWidth="1"/>
    <col min="4616" max="4616" width="3.125" style="45" customWidth="1"/>
    <col min="4617" max="4617" width="4.375" style="45" customWidth="1"/>
    <col min="4618" max="4618" width="2.5" style="45" customWidth="1"/>
    <col min="4619" max="4865" width="9" style="45"/>
    <col min="4866" max="4866" width="2.25" style="45" customWidth="1"/>
    <col min="4867" max="4867" width="24.25" style="45" customWidth="1"/>
    <col min="4868" max="4868" width="4" style="45" customWidth="1"/>
    <col min="4869" max="4871" width="20.125" style="45" customWidth="1"/>
    <col min="4872" max="4872" width="3.125" style="45" customWidth="1"/>
    <col min="4873" max="4873" width="4.375" style="45" customWidth="1"/>
    <col min="4874" max="4874" width="2.5" style="45" customWidth="1"/>
    <col min="4875" max="5121" width="9" style="45"/>
    <col min="5122" max="5122" width="2.25" style="45" customWidth="1"/>
    <col min="5123" max="5123" width="24.25" style="45" customWidth="1"/>
    <col min="5124" max="5124" width="4" style="45" customWidth="1"/>
    <col min="5125" max="5127" width="20.125" style="45" customWidth="1"/>
    <col min="5128" max="5128" width="3.125" style="45" customWidth="1"/>
    <col min="5129" max="5129" width="4.375" style="45" customWidth="1"/>
    <col min="5130" max="5130" width="2.5" style="45" customWidth="1"/>
    <col min="5131" max="5377" width="9" style="45"/>
    <col min="5378" max="5378" width="2.25" style="45" customWidth="1"/>
    <col min="5379" max="5379" width="24.25" style="45" customWidth="1"/>
    <col min="5380" max="5380" width="4" style="45" customWidth="1"/>
    <col min="5381" max="5383" width="20.125" style="45" customWidth="1"/>
    <col min="5384" max="5384" width="3.125" style="45" customWidth="1"/>
    <col min="5385" max="5385" width="4.375" style="45" customWidth="1"/>
    <col min="5386" max="5386" width="2.5" style="45" customWidth="1"/>
    <col min="5387" max="5633" width="9" style="45"/>
    <col min="5634" max="5634" width="2.25" style="45" customWidth="1"/>
    <col min="5635" max="5635" width="24.25" style="45" customWidth="1"/>
    <col min="5636" max="5636" width="4" style="45" customWidth="1"/>
    <col min="5637" max="5639" width="20.125" style="45" customWidth="1"/>
    <col min="5640" max="5640" width="3.125" style="45" customWidth="1"/>
    <col min="5641" max="5641" width="4.375" style="45" customWidth="1"/>
    <col min="5642" max="5642" width="2.5" style="45" customWidth="1"/>
    <col min="5643" max="5889" width="9" style="45"/>
    <col min="5890" max="5890" width="2.25" style="45" customWidth="1"/>
    <col min="5891" max="5891" width="24.25" style="45" customWidth="1"/>
    <col min="5892" max="5892" width="4" style="45" customWidth="1"/>
    <col min="5893" max="5895" width="20.125" style="45" customWidth="1"/>
    <col min="5896" max="5896" width="3.125" style="45" customWidth="1"/>
    <col min="5897" max="5897" width="4.375" style="45" customWidth="1"/>
    <col min="5898" max="5898" width="2.5" style="45" customWidth="1"/>
    <col min="5899" max="6145" width="9" style="45"/>
    <col min="6146" max="6146" width="2.25" style="45" customWidth="1"/>
    <col min="6147" max="6147" width="24.25" style="45" customWidth="1"/>
    <col min="6148" max="6148" width="4" style="45" customWidth="1"/>
    <col min="6149" max="6151" width="20.125" style="45" customWidth="1"/>
    <col min="6152" max="6152" width="3.125" style="45" customWidth="1"/>
    <col min="6153" max="6153" width="4.375" style="45" customWidth="1"/>
    <col min="6154" max="6154" width="2.5" style="45" customWidth="1"/>
    <col min="6155" max="6401" width="9" style="45"/>
    <col min="6402" max="6402" width="2.25" style="45" customWidth="1"/>
    <col min="6403" max="6403" width="24.25" style="45" customWidth="1"/>
    <col min="6404" max="6404" width="4" style="45" customWidth="1"/>
    <col min="6405" max="6407" width="20.125" style="45" customWidth="1"/>
    <col min="6408" max="6408" width="3.125" style="45" customWidth="1"/>
    <col min="6409" max="6409" width="4.375" style="45" customWidth="1"/>
    <col min="6410" max="6410" width="2.5" style="45" customWidth="1"/>
    <col min="6411" max="6657" width="9" style="45"/>
    <col min="6658" max="6658" width="2.25" style="45" customWidth="1"/>
    <col min="6659" max="6659" width="24.25" style="45" customWidth="1"/>
    <col min="6660" max="6660" width="4" style="45" customWidth="1"/>
    <col min="6661" max="6663" width="20.125" style="45" customWidth="1"/>
    <col min="6664" max="6664" width="3.125" style="45" customWidth="1"/>
    <col min="6665" max="6665" width="4.375" style="45" customWidth="1"/>
    <col min="6666" max="6666" width="2.5" style="45" customWidth="1"/>
    <col min="6667" max="6913" width="9" style="45"/>
    <col min="6914" max="6914" width="2.25" style="45" customWidth="1"/>
    <col min="6915" max="6915" width="24.25" style="45" customWidth="1"/>
    <col min="6916" max="6916" width="4" style="45" customWidth="1"/>
    <col min="6917" max="6919" width="20.125" style="45" customWidth="1"/>
    <col min="6920" max="6920" width="3.125" style="45" customWidth="1"/>
    <col min="6921" max="6921" width="4.375" style="45" customWidth="1"/>
    <col min="6922" max="6922" width="2.5" style="45" customWidth="1"/>
    <col min="6923" max="7169" width="9" style="45"/>
    <col min="7170" max="7170" width="2.25" style="45" customWidth="1"/>
    <col min="7171" max="7171" width="24.25" style="45" customWidth="1"/>
    <col min="7172" max="7172" width="4" style="45" customWidth="1"/>
    <col min="7173" max="7175" width="20.125" style="45" customWidth="1"/>
    <col min="7176" max="7176" width="3.125" style="45" customWidth="1"/>
    <col min="7177" max="7177" width="4.375" style="45" customWidth="1"/>
    <col min="7178" max="7178" width="2.5" style="45" customWidth="1"/>
    <col min="7179" max="7425" width="9" style="45"/>
    <col min="7426" max="7426" width="2.25" style="45" customWidth="1"/>
    <col min="7427" max="7427" width="24.25" style="45" customWidth="1"/>
    <col min="7428" max="7428" width="4" style="45" customWidth="1"/>
    <col min="7429" max="7431" width="20.125" style="45" customWidth="1"/>
    <col min="7432" max="7432" width="3.125" style="45" customWidth="1"/>
    <col min="7433" max="7433" width="4.375" style="45" customWidth="1"/>
    <col min="7434" max="7434" width="2.5" style="45" customWidth="1"/>
    <col min="7435" max="7681" width="9" style="45"/>
    <col min="7682" max="7682" width="2.25" style="45" customWidth="1"/>
    <col min="7683" max="7683" width="24.25" style="45" customWidth="1"/>
    <col min="7684" max="7684" width="4" style="45" customWidth="1"/>
    <col min="7685" max="7687" width="20.125" style="45" customWidth="1"/>
    <col min="7688" max="7688" width="3.125" style="45" customWidth="1"/>
    <col min="7689" max="7689" width="4.375" style="45" customWidth="1"/>
    <col min="7690" max="7690" width="2.5" style="45" customWidth="1"/>
    <col min="7691" max="7937" width="9" style="45"/>
    <col min="7938" max="7938" width="2.25" style="45" customWidth="1"/>
    <col min="7939" max="7939" width="24.25" style="45" customWidth="1"/>
    <col min="7940" max="7940" width="4" style="45" customWidth="1"/>
    <col min="7941" max="7943" width="20.125" style="45" customWidth="1"/>
    <col min="7944" max="7944" width="3.125" style="45" customWidth="1"/>
    <col min="7945" max="7945" width="4.375" style="45" customWidth="1"/>
    <col min="7946" max="7946" width="2.5" style="45" customWidth="1"/>
    <col min="7947" max="8193" width="9" style="45"/>
    <col min="8194" max="8194" width="2.25" style="45" customWidth="1"/>
    <col min="8195" max="8195" width="24.25" style="45" customWidth="1"/>
    <col min="8196" max="8196" width="4" style="45" customWidth="1"/>
    <col min="8197" max="8199" width="20.125" style="45" customWidth="1"/>
    <col min="8200" max="8200" width="3.125" style="45" customWidth="1"/>
    <col min="8201" max="8201" width="4.375" style="45" customWidth="1"/>
    <col min="8202" max="8202" width="2.5" style="45" customWidth="1"/>
    <col min="8203" max="8449" width="9" style="45"/>
    <col min="8450" max="8450" width="2.25" style="45" customWidth="1"/>
    <col min="8451" max="8451" width="24.25" style="45" customWidth="1"/>
    <col min="8452" max="8452" width="4" style="45" customWidth="1"/>
    <col min="8453" max="8455" width="20.125" style="45" customWidth="1"/>
    <col min="8456" max="8456" width="3.125" style="45" customWidth="1"/>
    <col min="8457" max="8457" width="4.375" style="45" customWidth="1"/>
    <col min="8458" max="8458" width="2.5" style="45" customWidth="1"/>
    <col min="8459" max="8705" width="9" style="45"/>
    <col min="8706" max="8706" width="2.25" style="45" customWidth="1"/>
    <col min="8707" max="8707" width="24.25" style="45" customWidth="1"/>
    <col min="8708" max="8708" width="4" style="45" customWidth="1"/>
    <col min="8709" max="8711" width="20.125" style="45" customWidth="1"/>
    <col min="8712" max="8712" width="3.125" style="45" customWidth="1"/>
    <col min="8713" max="8713" width="4.375" style="45" customWidth="1"/>
    <col min="8714" max="8714" width="2.5" style="45" customWidth="1"/>
    <col min="8715" max="8961" width="9" style="45"/>
    <col min="8962" max="8962" width="2.25" style="45" customWidth="1"/>
    <col min="8963" max="8963" width="24.25" style="45" customWidth="1"/>
    <col min="8964" max="8964" width="4" style="45" customWidth="1"/>
    <col min="8965" max="8967" width="20.125" style="45" customWidth="1"/>
    <col min="8968" max="8968" width="3.125" style="45" customWidth="1"/>
    <col min="8969" max="8969" width="4.375" style="45" customWidth="1"/>
    <col min="8970" max="8970" width="2.5" style="45" customWidth="1"/>
    <col min="8971" max="9217" width="9" style="45"/>
    <col min="9218" max="9218" width="2.25" style="45" customWidth="1"/>
    <col min="9219" max="9219" width="24.25" style="45" customWidth="1"/>
    <col min="9220" max="9220" width="4" style="45" customWidth="1"/>
    <col min="9221" max="9223" width="20.125" style="45" customWidth="1"/>
    <col min="9224" max="9224" width="3.125" style="45" customWidth="1"/>
    <col min="9225" max="9225" width="4.375" style="45" customWidth="1"/>
    <col min="9226" max="9226" width="2.5" style="45" customWidth="1"/>
    <col min="9227" max="9473" width="9" style="45"/>
    <col min="9474" max="9474" width="2.25" style="45" customWidth="1"/>
    <col min="9475" max="9475" width="24.25" style="45" customWidth="1"/>
    <col min="9476" max="9476" width="4" style="45" customWidth="1"/>
    <col min="9477" max="9479" width="20.125" style="45" customWidth="1"/>
    <col min="9480" max="9480" width="3.125" style="45" customWidth="1"/>
    <col min="9481" max="9481" width="4.375" style="45" customWidth="1"/>
    <col min="9482" max="9482" width="2.5" style="45" customWidth="1"/>
    <col min="9483" max="9729" width="9" style="45"/>
    <col min="9730" max="9730" width="2.25" style="45" customWidth="1"/>
    <col min="9731" max="9731" width="24.25" style="45" customWidth="1"/>
    <col min="9732" max="9732" width="4" style="45" customWidth="1"/>
    <col min="9733" max="9735" width="20.125" style="45" customWidth="1"/>
    <col min="9736" max="9736" width="3.125" style="45" customWidth="1"/>
    <col min="9737" max="9737" width="4.375" style="45" customWidth="1"/>
    <col min="9738" max="9738" width="2.5" style="45" customWidth="1"/>
    <col min="9739" max="9985" width="9" style="45"/>
    <col min="9986" max="9986" width="2.25" style="45" customWidth="1"/>
    <col min="9987" max="9987" width="24.25" style="45" customWidth="1"/>
    <col min="9988" max="9988" width="4" style="45" customWidth="1"/>
    <col min="9989" max="9991" width="20.125" style="45" customWidth="1"/>
    <col min="9992" max="9992" width="3.125" style="45" customWidth="1"/>
    <col min="9993" max="9993" width="4.375" style="45" customWidth="1"/>
    <col min="9994" max="9994" width="2.5" style="45" customWidth="1"/>
    <col min="9995" max="10241" width="9" style="45"/>
    <col min="10242" max="10242" width="2.25" style="45" customWidth="1"/>
    <col min="10243" max="10243" width="24.25" style="45" customWidth="1"/>
    <col min="10244" max="10244" width="4" style="45" customWidth="1"/>
    <col min="10245" max="10247" width="20.125" style="45" customWidth="1"/>
    <col min="10248" max="10248" width="3.125" style="45" customWidth="1"/>
    <col min="10249" max="10249" width="4.375" style="45" customWidth="1"/>
    <col min="10250" max="10250" width="2.5" style="45" customWidth="1"/>
    <col min="10251" max="10497" width="9" style="45"/>
    <col min="10498" max="10498" width="2.25" style="45" customWidth="1"/>
    <col min="10499" max="10499" width="24.25" style="45" customWidth="1"/>
    <col min="10500" max="10500" width="4" style="45" customWidth="1"/>
    <col min="10501" max="10503" width="20.125" style="45" customWidth="1"/>
    <col min="10504" max="10504" width="3.125" style="45" customWidth="1"/>
    <col min="10505" max="10505" width="4.375" style="45" customWidth="1"/>
    <col min="10506" max="10506" width="2.5" style="45" customWidth="1"/>
    <col min="10507" max="10753" width="9" style="45"/>
    <col min="10754" max="10754" width="2.25" style="45" customWidth="1"/>
    <col min="10755" max="10755" width="24.25" style="45" customWidth="1"/>
    <col min="10756" max="10756" width="4" style="45" customWidth="1"/>
    <col min="10757" max="10759" width="20.125" style="45" customWidth="1"/>
    <col min="10760" max="10760" width="3.125" style="45" customWidth="1"/>
    <col min="10761" max="10761" width="4.375" style="45" customWidth="1"/>
    <col min="10762" max="10762" width="2.5" style="45" customWidth="1"/>
    <col min="10763" max="11009" width="9" style="45"/>
    <col min="11010" max="11010" width="2.25" style="45" customWidth="1"/>
    <col min="11011" max="11011" width="24.25" style="45" customWidth="1"/>
    <col min="11012" max="11012" width="4" style="45" customWidth="1"/>
    <col min="11013" max="11015" width="20.125" style="45" customWidth="1"/>
    <col min="11016" max="11016" width="3.125" style="45" customWidth="1"/>
    <col min="11017" max="11017" width="4.375" style="45" customWidth="1"/>
    <col min="11018" max="11018" width="2.5" style="45" customWidth="1"/>
    <col min="11019" max="11265" width="9" style="45"/>
    <col min="11266" max="11266" width="2.25" style="45" customWidth="1"/>
    <col min="11267" max="11267" width="24.25" style="45" customWidth="1"/>
    <col min="11268" max="11268" width="4" style="45" customWidth="1"/>
    <col min="11269" max="11271" width="20.125" style="45" customWidth="1"/>
    <col min="11272" max="11272" width="3.125" style="45" customWidth="1"/>
    <col min="11273" max="11273" width="4.375" style="45" customWidth="1"/>
    <col min="11274" max="11274" width="2.5" style="45" customWidth="1"/>
    <col min="11275" max="11521" width="9" style="45"/>
    <col min="11522" max="11522" width="2.25" style="45" customWidth="1"/>
    <col min="11523" max="11523" width="24.25" style="45" customWidth="1"/>
    <col min="11524" max="11524" width="4" style="45" customWidth="1"/>
    <col min="11525" max="11527" width="20.125" style="45" customWidth="1"/>
    <col min="11528" max="11528" width="3.125" style="45" customWidth="1"/>
    <col min="11529" max="11529" width="4.375" style="45" customWidth="1"/>
    <col min="11530" max="11530" width="2.5" style="45" customWidth="1"/>
    <col min="11531" max="11777" width="9" style="45"/>
    <col min="11778" max="11778" width="2.25" style="45" customWidth="1"/>
    <col min="11779" max="11779" width="24.25" style="45" customWidth="1"/>
    <col min="11780" max="11780" width="4" style="45" customWidth="1"/>
    <col min="11781" max="11783" width="20.125" style="45" customWidth="1"/>
    <col min="11784" max="11784" width="3.125" style="45" customWidth="1"/>
    <col min="11785" max="11785" width="4.375" style="45" customWidth="1"/>
    <col min="11786" max="11786" width="2.5" style="45" customWidth="1"/>
    <col min="11787" max="12033" width="9" style="45"/>
    <col min="12034" max="12034" width="2.25" style="45" customWidth="1"/>
    <col min="12035" max="12035" width="24.25" style="45" customWidth="1"/>
    <col min="12036" max="12036" width="4" style="45" customWidth="1"/>
    <col min="12037" max="12039" width="20.125" style="45" customWidth="1"/>
    <col min="12040" max="12040" width="3.125" style="45" customWidth="1"/>
    <col min="12041" max="12041" width="4.375" style="45" customWidth="1"/>
    <col min="12042" max="12042" width="2.5" style="45" customWidth="1"/>
    <col min="12043" max="12289" width="9" style="45"/>
    <col min="12290" max="12290" width="2.25" style="45" customWidth="1"/>
    <col min="12291" max="12291" width="24.25" style="45" customWidth="1"/>
    <col min="12292" max="12292" width="4" style="45" customWidth="1"/>
    <col min="12293" max="12295" width="20.125" style="45" customWidth="1"/>
    <col min="12296" max="12296" width="3.125" style="45" customWidth="1"/>
    <col min="12297" max="12297" width="4.375" style="45" customWidth="1"/>
    <col min="12298" max="12298" width="2.5" style="45" customWidth="1"/>
    <col min="12299" max="12545" width="9" style="45"/>
    <col min="12546" max="12546" width="2.25" style="45" customWidth="1"/>
    <col min="12547" max="12547" width="24.25" style="45" customWidth="1"/>
    <col min="12548" max="12548" width="4" style="45" customWidth="1"/>
    <col min="12549" max="12551" width="20.125" style="45" customWidth="1"/>
    <col min="12552" max="12552" width="3.125" style="45" customWidth="1"/>
    <col min="12553" max="12553" width="4.375" style="45" customWidth="1"/>
    <col min="12554" max="12554" width="2.5" style="45" customWidth="1"/>
    <col min="12555" max="12801" width="9" style="45"/>
    <col min="12802" max="12802" width="2.25" style="45" customWidth="1"/>
    <col min="12803" max="12803" width="24.25" style="45" customWidth="1"/>
    <col min="12804" max="12804" width="4" style="45" customWidth="1"/>
    <col min="12805" max="12807" width="20.125" style="45" customWidth="1"/>
    <col min="12808" max="12808" width="3.125" style="45" customWidth="1"/>
    <col min="12809" max="12809" width="4.375" style="45" customWidth="1"/>
    <col min="12810" max="12810" width="2.5" style="45" customWidth="1"/>
    <col min="12811" max="13057" width="9" style="45"/>
    <col min="13058" max="13058" width="2.25" style="45" customWidth="1"/>
    <col min="13059" max="13059" width="24.25" style="45" customWidth="1"/>
    <col min="13060" max="13060" width="4" style="45" customWidth="1"/>
    <col min="13061" max="13063" width="20.125" style="45" customWidth="1"/>
    <col min="13064" max="13064" width="3.125" style="45" customWidth="1"/>
    <col min="13065" max="13065" width="4.375" style="45" customWidth="1"/>
    <col min="13066" max="13066" width="2.5" style="45" customWidth="1"/>
    <col min="13067" max="13313" width="9" style="45"/>
    <col min="13314" max="13314" width="2.25" style="45" customWidth="1"/>
    <col min="13315" max="13315" width="24.25" style="45" customWidth="1"/>
    <col min="13316" max="13316" width="4" style="45" customWidth="1"/>
    <col min="13317" max="13319" width="20.125" style="45" customWidth="1"/>
    <col min="13320" max="13320" width="3.125" style="45" customWidth="1"/>
    <col min="13321" max="13321" width="4.375" style="45" customWidth="1"/>
    <col min="13322" max="13322" width="2.5" style="45" customWidth="1"/>
    <col min="13323" max="13569" width="9" style="45"/>
    <col min="13570" max="13570" width="2.25" style="45" customWidth="1"/>
    <col min="13571" max="13571" width="24.25" style="45" customWidth="1"/>
    <col min="13572" max="13572" width="4" style="45" customWidth="1"/>
    <col min="13573" max="13575" width="20.125" style="45" customWidth="1"/>
    <col min="13576" max="13576" width="3.125" style="45" customWidth="1"/>
    <col min="13577" max="13577" width="4.375" style="45" customWidth="1"/>
    <col min="13578" max="13578" width="2.5" style="45" customWidth="1"/>
    <col min="13579" max="13825" width="9" style="45"/>
    <col min="13826" max="13826" width="2.25" style="45" customWidth="1"/>
    <col min="13827" max="13827" width="24.25" style="45" customWidth="1"/>
    <col min="13828" max="13828" width="4" style="45" customWidth="1"/>
    <col min="13829" max="13831" width="20.125" style="45" customWidth="1"/>
    <col min="13832" max="13832" width="3.125" style="45" customWidth="1"/>
    <col min="13833" max="13833" width="4.375" style="45" customWidth="1"/>
    <col min="13834" max="13834" width="2.5" style="45" customWidth="1"/>
    <col min="13835" max="14081" width="9" style="45"/>
    <col min="14082" max="14082" width="2.25" style="45" customWidth="1"/>
    <col min="14083" max="14083" width="24.25" style="45" customWidth="1"/>
    <col min="14084" max="14084" width="4" style="45" customWidth="1"/>
    <col min="14085" max="14087" width="20.125" style="45" customWidth="1"/>
    <col min="14088" max="14088" width="3.125" style="45" customWidth="1"/>
    <col min="14089" max="14089" width="4.375" style="45" customWidth="1"/>
    <col min="14090" max="14090" width="2.5" style="45" customWidth="1"/>
    <col min="14091" max="14337" width="9" style="45"/>
    <col min="14338" max="14338" width="2.25" style="45" customWidth="1"/>
    <col min="14339" max="14339" width="24.25" style="45" customWidth="1"/>
    <col min="14340" max="14340" width="4" style="45" customWidth="1"/>
    <col min="14341" max="14343" width="20.125" style="45" customWidth="1"/>
    <col min="14344" max="14344" width="3.125" style="45" customWidth="1"/>
    <col min="14345" max="14345" width="4.375" style="45" customWidth="1"/>
    <col min="14346" max="14346" width="2.5" style="45" customWidth="1"/>
    <col min="14347" max="14593" width="9" style="45"/>
    <col min="14594" max="14594" width="2.25" style="45" customWidth="1"/>
    <col min="14595" max="14595" width="24.25" style="45" customWidth="1"/>
    <col min="14596" max="14596" width="4" style="45" customWidth="1"/>
    <col min="14597" max="14599" width="20.125" style="45" customWidth="1"/>
    <col min="14600" max="14600" width="3.125" style="45" customWidth="1"/>
    <col min="14601" max="14601" width="4.375" style="45" customWidth="1"/>
    <col min="14602" max="14602" width="2.5" style="45" customWidth="1"/>
    <col min="14603" max="14849" width="9" style="45"/>
    <col min="14850" max="14850" width="2.25" style="45" customWidth="1"/>
    <col min="14851" max="14851" width="24.25" style="45" customWidth="1"/>
    <col min="14852" max="14852" width="4" style="45" customWidth="1"/>
    <col min="14853" max="14855" width="20.125" style="45" customWidth="1"/>
    <col min="14856" max="14856" width="3.125" style="45" customWidth="1"/>
    <col min="14857" max="14857" width="4.375" style="45" customWidth="1"/>
    <col min="14858" max="14858" width="2.5" style="45" customWidth="1"/>
    <col min="14859" max="15105" width="9" style="45"/>
    <col min="15106" max="15106" width="2.25" style="45" customWidth="1"/>
    <col min="15107" max="15107" width="24.25" style="45" customWidth="1"/>
    <col min="15108" max="15108" width="4" style="45" customWidth="1"/>
    <col min="15109" max="15111" width="20.125" style="45" customWidth="1"/>
    <col min="15112" max="15112" width="3.125" style="45" customWidth="1"/>
    <col min="15113" max="15113" width="4.375" style="45" customWidth="1"/>
    <col min="15114" max="15114" width="2.5" style="45" customWidth="1"/>
    <col min="15115" max="15361" width="9" style="45"/>
    <col min="15362" max="15362" width="2.25" style="45" customWidth="1"/>
    <col min="15363" max="15363" width="24.25" style="45" customWidth="1"/>
    <col min="15364" max="15364" width="4" style="45" customWidth="1"/>
    <col min="15365" max="15367" width="20.125" style="45" customWidth="1"/>
    <col min="15368" max="15368" width="3.125" style="45" customWidth="1"/>
    <col min="15369" max="15369" width="4.375" style="45" customWidth="1"/>
    <col min="15370" max="15370" width="2.5" style="45" customWidth="1"/>
    <col min="15371" max="15617" width="9" style="45"/>
    <col min="15618" max="15618" width="2.25" style="45" customWidth="1"/>
    <col min="15619" max="15619" width="24.25" style="45" customWidth="1"/>
    <col min="15620" max="15620" width="4" style="45" customWidth="1"/>
    <col min="15621" max="15623" width="20.125" style="45" customWidth="1"/>
    <col min="15624" max="15624" width="3.125" style="45" customWidth="1"/>
    <col min="15625" max="15625" width="4.375" style="45" customWidth="1"/>
    <col min="15626" max="15626" width="2.5" style="45" customWidth="1"/>
    <col min="15627" max="15873" width="9" style="45"/>
    <col min="15874" max="15874" width="2.25" style="45" customWidth="1"/>
    <col min="15875" max="15875" width="24.25" style="45" customWidth="1"/>
    <col min="15876" max="15876" width="4" style="45" customWidth="1"/>
    <col min="15877" max="15879" width="20.125" style="45" customWidth="1"/>
    <col min="15880" max="15880" width="3.125" style="45" customWidth="1"/>
    <col min="15881" max="15881" width="4.375" style="45" customWidth="1"/>
    <col min="15882" max="15882" width="2.5" style="45" customWidth="1"/>
    <col min="15883" max="16129" width="9" style="45"/>
    <col min="16130" max="16130" width="2.25" style="45" customWidth="1"/>
    <col min="16131" max="16131" width="24.25" style="45" customWidth="1"/>
    <col min="16132" max="16132" width="4" style="45" customWidth="1"/>
    <col min="16133" max="16135" width="20.125" style="45" customWidth="1"/>
    <col min="16136" max="16136" width="3.125" style="45" customWidth="1"/>
    <col min="16137" max="16137" width="4.375" style="45" customWidth="1"/>
    <col min="16138" max="16138" width="2.5" style="45" customWidth="1"/>
    <col min="16139" max="16384" width="9" style="45"/>
  </cols>
  <sheetData>
    <row r="1" spans="1:12" ht="20.100000000000001" customHeight="1">
      <c r="A1" s="536"/>
      <c r="B1" s="491" t="s">
        <v>1126</v>
      </c>
      <c r="C1" s="491"/>
      <c r="D1" s="491"/>
      <c r="E1" s="491"/>
      <c r="F1" s="491"/>
      <c r="G1" s="491"/>
      <c r="H1" s="491"/>
      <c r="I1" s="491"/>
      <c r="J1" s="491"/>
      <c r="K1" s="491"/>
      <c r="L1" s="491"/>
    </row>
    <row r="2" spans="1:12" ht="20.100000000000001" customHeight="1">
      <c r="A2" s="536"/>
      <c r="B2" s="491"/>
      <c r="C2" s="491"/>
      <c r="D2" s="491"/>
      <c r="E2" s="491"/>
      <c r="F2" s="491"/>
      <c r="G2" s="491"/>
      <c r="H2" s="491"/>
      <c r="I2" s="2034" t="s">
        <v>485</v>
      </c>
      <c r="J2" s="2034"/>
      <c r="K2" s="2034"/>
      <c r="L2" s="491"/>
    </row>
    <row r="3" spans="1:12" ht="20.100000000000001" customHeight="1">
      <c r="A3" s="536"/>
      <c r="B3" s="491"/>
      <c r="C3" s="491"/>
      <c r="D3" s="491"/>
      <c r="E3" s="491"/>
      <c r="F3" s="491"/>
      <c r="G3" s="491"/>
      <c r="H3" s="491"/>
      <c r="I3" s="898"/>
      <c r="J3" s="898"/>
      <c r="K3" s="898"/>
      <c r="L3" s="491"/>
    </row>
    <row r="4" spans="1:12" ht="20.100000000000001" customHeight="1">
      <c r="A4" s="1781" t="s">
        <v>848</v>
      </c>
      <c r="B4" s="1781"/>
      <c r="C4" s="1781"/>
      <c r="D4" s="1781"/>
      <c r="E4" s="1781"/>
      <c r="F4" s="1781"/>
      <c r="G4" s="1781"/>
      <c r="H4" s="1781"/>
      <c r="I4" s="1781"/>
      <c r="J4" s="1781"/>
      <c r="K4" s="1781"/>
      <c r="L4" s="491"/>
    </row>
    <row r="5" spans="1:12" ht="20.100000000000001" customHeight="1">
      <c r="A5" s="537"/>
      <c r="B5" s="537"/>
      <c r="C5" s="537"/>
      <c r="D5" s="537"/>
      <c r="E5" s="537"/>
      <c r="F5" s="537"/>
      <c r="G5" s="537"/>
      <c r="H5" s="537"/>
      <c r="I5" s="537"/>
      <c r="J5" s="537"/>
      <c r="K5" s="537"/>
      <c r="L5" s="491"/>
    </row>
    <row r="6" spans="1:12" ht="30" customHeight="1">
      <c r="A6" s="537"/>
      <c r="B6" s="538" t="s">
        <v>849</v>
      </c>
      <c r="C6" s="539"/>
      <c r="D6" s="899"/>
      <c r="E6" s="540"/>
      <c r="F6" s="540"/>
      <c r="G6" s="540"/>
      <c r="H6" s="540"/>
      <c r="I6" s="540"/>
      <c r="J6" s="540"/>
      <c r="K6" s="541"/>
      <c r="L6" s="491"/>
    </row>
    <row r="7" spans="1:12" ht="30" customHeight="1">
      <c r="A7" s="491"/>
      <c r="B7" s="542" t="s">
        <v>77</v>
      </c>
      <c r="C7" s="2035" t="s">
        <v>850</v>
      </c>
      <c r="D7" s="2035"/>
      <c r="E7" s="2035"/>
      <c r="F7" s="2035"/>
      <c r="G7" s="2035"/>
      <c r="H7" s="2035"/>
      <c r="I7" s="2035"/>
      <c r="J7" s="2035"/>
      <c r="K7" s="2036"/>
      <c r="L7" s="491"/>
    </row>
    <row r="8" spans="1:12" ht="30" customHeight="1">
      <c r="A8" s="491"/>
      <c r="B8" s="543" t="s">
        <v>851</v>
      </c>
      <c r="C8" s="1746" t="s">
        <v>852</v>
      </c>
      <c r="D8" s="1747"/>
      <c r="E8" s="1747"/>
      <c r="F8" s="1747"/>
      <c r="G8" s="1747"/>
      <c r="H8" s="1747"/>
      <c r="I8" s="1747"/>
      <c r="J8" s="1747"/>
      <c r="K8" s="1748"/>
      <c r="L8" s="491"/>
    </row>
    <row r="9" spans="1:12" ht="30" customHeight="1">
      <c r="A9" s="491"/>
      <c r="B9" s="544" t="s">
        <v>853</v>
      </c>
      <c r="C9" s="1746" t="s">
        <v>854</v>
      </c>
      <c r="D9" s="1747"/>
      <c r="E9" s="1747"/>
      <c r="F9" s="1747"/>
      <c r="G9" s="1747"/>
      <c r="H9" s="1747"/>
      <c r="I9" s="1747"/>
      <c r="J9" s="1747"/>
      <c r="K9" s="1748"/>
      <c r="L9" s="491"/>
    </row>
    <row r="10" spans="1:12" ht="18.75" customHeight="1">
      <c r="A10" s="491"/>
      <c r="B10" s="2019" t="s">
        <v>855</v>
      </c>
      <c r="C10" s="895"/>
      <c r="D10" s="491"/>
      <c r="E10" s="491"/>
      <c r="F10" s="491"/>
      <c r="G10" s="491"/>
      <c r="H10" s="491"/>
      <c r="I10" s="491"/>
      <c r="J10" s="491"/>
      <c r="K10" s="545"/>
      <c r="L10" s="491"/>
    </row>
    <row r="11" spans="1:12" ht="32.25" customHeight="1">
      <c r="A11" s="491"/>
      <c r="B11" s="2019"/>
      <c r="C11" s="895"/>
      <c r="D11" s="2021" t="s">
        <v>856</v>
      </c>
      <c r="E11" s="2021"/>
      <c r="F11" s="546"/>
      <c r="G11" s="547"/>
      <c r="H11" s="548" t="s">
        <v>60</v>
      </c>
      <c r="I11" s="898"/>
      <c r="J11" s="898"/>
      <c r="K11" s="545"/>
      <c r="L11" s="491"/>
    </row>
    <row r="12" spans="1:12" ht="20.25" customHeight="1">
      <c r="A12" s="491"/>
      <c r="B12" s="2020"/>
      <c r="C12" s="896"/>
      <c r="D12" s="549" t="s">
        <v>857</v>
      </c>
      <c r="E12" s="549"/>
      <c r="F12" s="550"/>
      <c r="G12" s="550"/>
      <c r="H12" s="550"/>
      <c r="I12" s="550"/>
      <c r="J12" s="550"/>
      <c r="K12" s="551"/>
      <c r="L12" s="491"/>
    </row>
    <row r="13" spans="1:12" ht="30" customHeight="1">
      <c r="A13" s="491"/>
      <c r="B13" s="475" t="s">
        <v>858</v>
      </c>
      <c r="C13" s="1746" t="s">
        <v>859</v>
      </c>
      <c r="D13" s="1747"/>
      <c r="E13" s="1747"/>
      <c r="F13" s="1747"/>
      <c r="G13" s="1747"/>
      <c r="H13" s="1747"/>
      <c r="I13" s="1747"/>
      <c r="J13" s="1747"/>
      <c r="K13" s="1748"/>
      <c r="L13" s="491"/>
    </row>
    <row r="14" spans="1:12">
      <c r="A14" s="491"/>
      <c r="B14" s="2022" t="s">
        <v>860</v>
      </c>
      <c r="C14" s="552"/>
      <c r="D14" s="553"/>
      <c r="E14" s="553"/>
      <c r="F14" s="553"/>
      <c r="G14" s="553"/>
      <c r="H14" s="553"/>
      <c r="I14" s="553"/>
      <c r="J14" s="553"/>
      <c r="K14" s="554"/>
      <c r="L14" s="491"/>
    </row>
    <row r="15" spans="1:12" ht="24.75" customHeight="1" thickBot="1">
      <c r="A15" s="491"/>
      <c r="B15" s="2019"/>
      <c r="C15" s="895"/>
      <c r="D15" s="476" t="s">
        <v>861</v>
      </c>
      <c r="E15" s="491"/>
      <c r="F15" s="491"/>
      <c r="G15" s="491"/>
      <c r="H15" s="491"/>
      <c r="I15" s="491"/>
      <c r="J15" s="491"/>
      <c r="K15" s="545"/>
      <c r="L15" s="491"/>
    </row>
    <row r="16" spans="1:12" ht="24" customHeight="1">
      <c r="A16" s="491"/>
      <c r="B16" s="2019"/>
      <c r="C16" s="895"/>
      <c r="D16" s="555"/>
      <c r="E16" s="2023" t="s">
        <v>862</v>
      </c>
      <c r="F16" s="2024"/>
      <c r="G16" s="556" t="s">
        <v>863</v>
      </c>
      <c r="H16" s="897"/>
      <c r="I16" s="557" t="s">
        <v>864</v>
      </c>
      <c r="J16" s="558"/>
      <c r="K16" s="545"/>
      <c r="L16" s="491"/>
    </row>
    <row r="17" spans="1:12" ht="24" customHeight="1">
      <c r="A17" s="491"/>
      <c r="B17" s="2019"/>
      <c r="C17" s="895"/>
      <c r="D17" s="559" t="s">
        <v>865</v>
      </c>
      <c r="E17" s="547"/>
      <c r="F17" s="894" t="s">
        <v>60</v>
      </c>
      <c r="G17" s="547"/>
      <c r="H17" s="893" t="s">
        <v>60</v>
      </c>
      <c r="I17" s="2534">
        <f>E17+G17</f>
        <v>0</v>
      </c>
      <c r="J17" s="560" t="s">
        <v>60</v>
      </c>
      <c r="K17" s="545"/>
      <c r="L17" s="491"/>
    </row>
    <row r="18" spans="1:12" ht="24" customHeight="1" thickBot="1">
      <c r="A18" s="491"/>
      <c r="B18" s="2019"/>
      <c r="C18" s="895"/>
      <c r="D18" s="561" t="s">
        <v>866</v>
      </c>
      <c r="E18" s="547"/>
      <c r="F18" s="548" t="s">
        <v>867</v>
      </c>
      <c r="G18" s="547"/>
      <c r="H18" s="562" t="s">
        <v>867</v>
      </c>
      <c r="I18" s="2535">
        <f>E18+G18</f>
        <v>0</v>
      </c>
      <c r="J18" s="563" t="s">
        <v>867</v>
      </c>
      <c r="K18" s="545"/>
      <c r="L18" s="491"/>
    </row>
    <row r="19" spans="1:12" ht="24.75" customHeight="1" thickBot="1">
      <c r="A19" s="491"/>
      <c r="B19" s="2019"/>
      <c r="C19" s="895"/>
      <c r="D19" s="476" t="s">
        <v>868</v>
      </c>
      <c r="E19" s="491"/>
      <c r="F19" s="491"/>
      <c r="G19" s="564"/>
      <c r="H19" s="564"/>
      <c r="I19" s="564"/>
      <c r="J19" s="564"/>
      <c r="K19" s="545"/>
      <c r="L19" s="491"/>
    </row>
    <row r="20" spans="1:12" ht="24" customHeight="1">
      <c r="A20" s="491"/>
      <c r="B20" s="2019"/>
      <c r="C20" s="895"/>
      <c r="D20" s="565"/>
      <c r="E20" s="566" t="s">
        <v>869</v>
      </c>
      <c r="F20" s="567"/>
      <c r="G20" s="568"/>
      <c r="H20" s="565"/>
      <c r="I20" s="566" t="s">
        <v>870</v>
      </c>
      <c r="J20" s="567"/>
      <c r="K20" s="545"/>
      <c r="L20" s="491"/>
    </row>
    <row r="21" spans="1:12" ht="24" customHeight="1">
      <c r="A21" s="491"/>
      <c r="B21" s="2019"/>
      <c r="C21" s="895"/>
      <c r="D21" s="569" t="s">
        <v>865</v>
      </c>
      <c r="E21" s="570"/>
      <c r="F21" s="560" t="s">
        <v>60</v>
      </c>
      <c r="G21" s="568"/>
      <c r="H21" s="569" t="s">
        <v>865</v>
      </c>
      <c r="I21" s="570"/>
      <c r="J21" s="560" t="s">
        <v>60</v>
      </c>
      <c r="K21" s="545"/>
      <c r="L21" s="491"/>
    </row>
    <row r="22" spans="1:12" ht="24" customHeight="1" thickBot="1">
      <c r="A22" s="491"/>
      <c r="B22" s="2019"/>
      <c r="C22" s="895"/>
      <c r="D22" s="571" t="s">
        <v>866</v>
      </c>
      <c r="E22" s="572"/>
      <c r="F22" s="563" t="s">
        <v>867</v>
      </c>
      <c r="G22" s="568"/>
      <c r="H22" s="571" t="s">
        <v>866</v>
      </c>
      <c r="I22" s="572"/>
      <c r="J22" s="563" t="s">
        <v>867</v>
      </c>
      <c r="K22" s="545"/>
      <c r="L22" s="491"/>
    </row>
    <row r="23" spans="1:12" ht="29.25" customHeight="1" thickBot="1">
      <c r="A23" s="491"/>
      <c r="B23" s="2019"/>
      <c r="C23" s="895"/>
      <c r="D23" s="476" t="s">
        <v>871</v>
      </c>
      <c r="E23" s="564"/>
      <c r="F23" s="564"/>
      <c r="G23" s="564"/>
      <c r="H23" s="564"/>
      <c r="I23" s="564"/>
      <c r="J23" s="564"/>
      <c r="K23" s="545"/>
      <c r="L23" s="491"/>
    </row>
    <row r="24" spans="1:12" ht="24" customHeight="1">
      <c r="A24" s="491"/>
      <c r="B24" s="2019"/>
      <c r="C24" s="895"/>
      <c r="D24" s="564"/>
      <c r="E24" s="564"/>
      <c r="F24" s="564"/>
      <c r="G24" s="564"/>
      <c r="H24" s="565"/>
      <c r="I24" s="566" t="s">
        <v>872</v>
      </c>
      <c r="J24" s="567"/>
      <c r="K24" s="545"/>
      <c r="L24" s="491"/>
    </row>
    <row r="25" spans="1:12" ht="24" customHeight="1">
      <c r="A25" s="491"/>
      <c r="B25" s="2019"/>
      <c r="C25" s="895"/>
      <c r="D25" s="564"/>
      <c r="E25" s="564"/>
      <c r="F25" s="564"/>
      <c r="G25" s="564"/>
      <c r="H25" s="569" t="s">
        <v>865</v>
      </c>
      <c r="I25" s="2536">
        <f>I17+E21+I21</f>
        <v>0</v>
      </c>
      <c r="J25" s="560" t="s">
        <v>60</v>
      </c>
      <c r="K25" s="545"/>
      <c r="L25" s="491"/>
    </row>
    <row r="26" spans="1:12" ht="24" customHeight="1" thickBot="1">
      <c r="A26" s="491"/>
      <c r="B26" s="2019"/>
      <c r="C26" s="895"/>
      <c r="D26" s="573"/>
      <c r="E26" s="568"/>
      <c r="F26" s="573"/>
      <c r="G26" s="568"/>
      <c r="H26" s="571" t="s">
        <v>866</v>
      </c>
      <c r="I26" s="2537">
        <f>I18+E22+I22</f>
        <v>0</v>
      </c>
      <c r="J26" s="563" t="s">
        <v>867</v>
      </c>
      <c r="K26" s="545"/>
      <c r="L26" s="491"/>
    </row>
    <row r="27" spans="1:12" ht="15.75" customHeight="1">
      <c r="A27" s="491"/>
      <c r="B27" s="2019"/>
      <c r="C27" s="895"/>
      <c r="D27" s="573"/>
      <c r="E27" s="568"/>
      <c r="F27" s="573"/>
      <c r="G27" s="568"/>
      <c r="H27" s="564"/>
      <c r="I27" s="564"/>
      <c r="J27" s="564"/>
      <c r="K27" s="545"/>
      <c r="L27" s="491"/>
    </row>
    <row r="28" spans="1:12" ht="29.25" customHeight="1" thickBot="1">
      <c r="A28" s="491"/>
      <c r="B28" s="2019"/>
      <c r="C28" s="574"/>
      <c r="D28" s="575" t="s">
        <v>873</v>
      </c>
      <c r="E28" s="576"/>
      <c r="F28" s="576"/>
      <c r="G28" s="576"/>
      <c r="H28" s="576"/>
      <c r="I28" s="576"/>
      <c r="J28" s="576"/>
      <c r="K28" s="577"/>
      <c r="L28" s="491"/>
    </row>
    <row r="29" spans="1:12" ht="29.25" customHeight="1">
      <c r="A29" s="491"/>
      <c r="B29" s="2019"/>
      <c r="C29" s="895"/>
      <c r="D29" s="491"/>
      <c r="E29" s="491"/>
      <c r="F29" s="578"/>
      <c r="G29" s="2025" t="s">
        <v>874</v>
      </c>
      <c r="H29" s="2026"/>
      <c r="I29" s="2027" t="s">
        <v>101</v>
      </c>
      <c r="J29" s="2026"/>
      <c r="K29" s="545"/>
      <c r="L29" s="491"/>
    </row>
    <row r="30" spans="1:12" ht="29.25" customHeight="1">
      <c r="A30" s="491"/>
      <c r="B30" s="2019"/>
      <c r="C30" s="895"/>
      <c r="D30" s="579"/>
      <c r="E30" s="579"/>
      <c r="F30" s="580" t="s">
        <v>865</v>
      </c>
      <c r="G30" s="581"/>
      <c r="H30" s="893" t="s">
        <v>60</v>
      </c>
      <c r="I30" s="2534">
        <f>G30</f>
        <v>0</v>
      </c>
      <c r="J30" s="560" t="s">
        <v>60</v>
      </c>
      <c r="K30" s="545"/>
      <c r="L30" s="491"/>
    </row>
    <row r="31" spans="1:12" ht="29.25" customHeight="1" thickBot="1">
      <c r="A31" s="491"/>
      <c r="B31" s="2019"/>
      <c r="C31" s="895"/>
      <c r="D31" s="573"/>
      <c r="E31" s="573"/>
      <c r="F31" s="582" t="s">
        <v>866</v>
      </c>
      <c r="G31" s="583"/>
      <c r="H31" s="584" t="s">
        <v>867</v>
      </c>
      <c r="I31" s="2535">
        <f>G31</f>
        <v>0</v>
      </c>
      <c r="J31" s="563" t="s">
        <v>867</v>
      </c>
      <c r="K31" s="545"/>
      <c r="L31" s="491"/>
    </row>
    <row r="32" spans="1:12" ht="29.25" customHeight="1">
      <c r="A32" s="491"/>
      <c r="B32" s="2019"/>
      <c r="C32" s="889"/>
      <c r="D32" s="890"/>
      <c r="E32" s="891"/>
      <c r="F32" s="2028" t="s">
        <v>1131</v>
      </c>
      <c r="G32" s="2028"/>
      <c r="H32" s="2028"/>
      <c r="I32" s="2028"/>
      <c r="J32" s="2028"/>
      <c r="K32" s="892"/>
      <c r="L32" s="491"/>
    </row>
    <row r="33" spans="1:12" ht="29.25" customHeight="1">
      <c r="A33" s="491"/>
      <c r="B33" s="2019"/>
      <c r="C33" s="895"/>
      <c r="D33" s="2029" t="s">
        <v>875</v>
      </c>
      <c r="E33" s="2030"/>
      <c r="F33" s="2030"/>
      <c r="G33" s="2030"/>
      <c r="H33" s="2031"/>
      <c r="I33" s="2032" t="str">
        <f>IF(I26&lt;=I31,"可","不可")</f>
        <v>可</v>
      </c>
      <c r="J33" s="2033"/>
      <c r="K33" s="545"/>
      <c r="L33" s="491"/>
    </row>
    <row r="34" spans="1:12">
      <c r="A34" s="491"/>
      <c r="B34" s="2020"/>
      <c r="C34" s="896"/>
      <c r="D34" s="550"/>
      <c r="E34" s="550"/>
      <c r="F34" s="550"/>
      <c r="G34" s="550"/>
      <c r="H34" s="550"/>
      <c r="I34" s="550"/>
      <c r="J34" s="550"/>
      <c r="K34" s="551"/>
      <c r="L34" s="491"/>
    </row>
    <row r="35" spans="1:12">
      <c r="A35" s="491"/>
      <c r="B35" s="553"/>
      <c r="C35" s="553"/>
      <c r="D35" s="553"/>
      <c r="E35" s="553"/>
      <c r="F35" s="553"/>
      <c r="G35" s="553"/>
      <c r="H35" s="553"/>
      <c r="I35" s="553"/>
      <c r="J35" s="553"/>
      <c r="K35" s="553"/>
      <c r="L35" s="491"/>
    </row>
    <row r="36" spans="1:12" ht="17.25" customHeight="1">
      <c r="A36" s="491"/>
      <c r="B36" s="2018" t="s">
        <v>876</v>
      </c>
      <c r="C36" s="2018"/>
      <c r="D36" s="2018"/>
      <c r="E36" s="2018"/>
      <c r="F36" s="2018"/>
      <c r="G36" s="2018"/>
      <c r="H36" s="2018"/>
      <c r="I36" s="2018"/>
      <c r="J36" s="2018"/>
      <c r="K36" s="2018"/>
      <c r="L36" s="491"/>
    </row>
    <row r="37" spans="1:12" ht="17.25" customHeight="1">
      <c r="A37" s="491"/>
      <c r="B37" s="2018"/>
      <c r="C37" s="2018"/>
      <c r="D37" s="2018"/>
      <c r="E37" s="2018"/>
      <c r="F37" s="2018"/>
      <c r="G37" s="2018"/>
      <c r="H37" s="2018"/>
      <c r="I37" s="2018"/>
      <c r="J37" s="2018"/>
      <c r="K37" s="2018"/>
      <c r="L37" s="491"/>
    </row>
    <row r="38" spans="1:12" ht="17.25" customHeight="1">
      <c r="A38" s="491"/>
      <c r="B38" s="2018"/>
      <c r="C38" s="2018"/>
      <c r="D38" s="2018"/>
      <c r="E38" s="2018"/>
      <c r="F38" s="2018"/>
      <c r="G38" s="2018"/>
      <c r="H38" s="2018"/>
      <c r="I38" s="2018"/>
      <c r="J38" s="2018"/>
      <c r="K38" s="2018"/>
      <c r="L38" s="491"/>
    </row>
    <row r="39" spans="1:12" ht="17.25" customHeight="1">
      <c r="A39" s="491"/>
      <c r="B39" s="2018"/>
      <c r="C39" s="2018"/>
      <c r="D39" s="2018"/>
      <c r="E39" s="2018"/>
      <c r="F39" s="2018"/>
      <c r="G39" s="2018"/>
      <c r="H39" s="2018"/>
      <c r="I39" s="2018"/>
      <c r="J39" s="2018"/>
      <c r="K39" s="2018"/>
      <c r="L39" s="491"/>
    </row>
    <row r="40" spans="1:12" ht="17.25" customHeight="1">
      <c r="A40" s="491"/>
      <c r="B40" s="2018"/>
      <c r="C40" s="2018"/>
      <c r="D40" s="2018"/>
      <c r="E40" s="2018"/>
      <c r="F40" s="2018"/>
      <c r="G40" s="2018"/>
      <c r="H40" s="2018"/>
      <c r="I40" s="2018"/>
      <c r="J40" s="2018"/>
      <c r="K40" s="2018"/>
      <c r="L40" s="491"/>
    </row>
    <row r="41" spans="1:12" ht="17.25" customHeight="1">
      <c r="A41" s="491"/>
      <c r="B41" s="585"/>
      <c r="C41" s="585"/>
      <c r="D41" s="585"/>
      <c r="E41" s="585"/>
      <c r="F41" s="585"/>
      <c r="G41" s="585"/>
      <c r="H41" s="585"/>
      <c r="I41" s="585"/>
      <c r="J41" s="585"/>
      <c r="K41" s="585"/>
      <c r="L41" s="491"/>
    </row>
    <row r="45" spans="1:12">
      <c r="B45" s="586"/>
    </row>
    <row r="46" spans="1:12">
      <c r="B46" s="50"/>
    </row>
    <row r="47" spans="1:12">
      <c r="B47" s="50"/>
    </row>
    <row r="48" spans="1:12">
      <c r="B48" s="50"/>
    </row>
    <row r="49" spans="2:2">
      <c r="B49" s="50"/>
    </row>
    <row r="50" spans="2:2">
      <c r="B50" s="50"/>
    </row>
  </sheetData>
  <mergeCells count="16">
    <mergeCell ref="I2:K2"/>
    <mergeCell ref="A4:K4"/>
    <mergeCell ref="C7:K7"/>
    <mergeCell ref="C8:K8"/>
    <mergeCell ref="C9:K9"/>
    <mergeCell ref="B36:K40"/>
    <mergeCell ref="B10:B12"/>
    <mergeCell ref="D11:E11"/>
    <mergeCell ref="C13:K13"/>
    <mergeCell ref="B14:B34"/>
    <mergeCell ref="E16:F16"/>
    <mergeCell ref="G29:H29"/>
    <mergeCell ref="I29:J29"/>
    <mergeCell ref="F32:J32"/>
    <mergeCell ref="D33:H33"/>
    <mergeCell ref="I33:J33"/>
  </mergeCells>
  <phoneticPr fontId="2"/>
  <pageMargins left="0.7" right="0.7" top="0.75" bottom="0.75" header="0.3" footer="0.3"/>
  <pageSetup paperSize="9" scale="8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BFE5-E357-42BF-8B14-8EAD4EC1FF39}">
  <sheetPr>
    <tabColor theme="4"/>
    <pageSetUpPr fitToPage="1"/>
  </sheetPr>
  <dimension ref="A1:L50"/>
  <sheetViews>
    <sheetView view="pageBreakPreview" zoomScaleNormal="100" zoomScaleSheetLayoutView="100" workbookViewId="0">
      <selection activeCell="I30" activeCellId="1" sqref="G30:G31 I30:I31"/>
    </sheetView>
  </sheetViews>
  <sheetFormatPr defaultRowHeight="13.5"/>
  <cols>
    <col min="1" max="1" width="1.75" style="45" customWidth="1"/>
    <col min="2" max="2" width="22" style="45" customWidth="1"/>
    <col min="3" max="3" width="4" style="45" customWidth="1"/>
    <col min="4" max="4" width="8.25" style="45" customWidth="1"/>
    <col min="5" max="5" width="14.75" style="45" customWidth="1"/>
    <col min="6" max="6" width="7.625" style="45" customWidth="1"/>
    <col min="7" max="7" width="14.5" style="45" customWidth="1"/>
    <col min="8" max="8" width="7.5" style="45" customWidth="1"/>
    <col min="9" max="9" width="14.625" style="45" customWidth="1"/>
    <col min="10" max="10" width="7.625" style="45" customWidth="1"/>
    <col min="11" max="11" width="8.625" style="45" customWidth="1"/>
    <col min="12" max="12" width="1.75" style="45" customWidth="1"/>
    <col min="13" max="259" width="9" style="45"/>
    <col min="260" max="260" width="2.25" style="45" customWidth="1"/>
    <col min="261" max="261" width="24.25" style="45" customWidth="1"/>
    <col min="262" max="262" width="4" style="45" customWidth="1"/>
    <col min="263" max="265" width="20.125" style="45" customWidth="1"/>
    <col min="266" max="266" width="3.125" style="45" customWidth="1"/>
    <col min="267" max="267" width="4.375" style="45" customWidth="1"/>
    <col min="268" max="268" width="2.5" style="45" customWidth="1"/>
    <col min="269" max="515" width="9" style="45"/>
    <col min="516" max="516" width="2.25" style="45" customWidth="1"/>
    <col min="517" max="517" width="24.25" style="45" customWidth="1"/>
    <col min="518" max="518" width="4" style="45" customWidth="1"/>
    <col min="519" max="521" width="20.125" style="45" customWidth="1"/>
    <col min="522" max="522" width="3.125" style="45" customWidth="1"/>
    <col min="523" max="523" width="4.375" style="45" customWidth="1"/>
    <col min="524" max="524" width="2.5" style="45" customWidth="1"/>
    <col min="525" max="771" width="9" style="45"/>
    <col min="772" max="772" width="2.25" style="45" customWidth="1"/>
    <col min="773" max="773" width="24.25" style="45" customWidth="1"/>
    <col min="774" max="774" width="4" style="45" customWidth="1"/>
    <col min="775" max="777" width="20.125" style="45" customWidth="1"/>
    <col min="778" max="778" width="3.125" style="45" customWidth="1"/>
    <col min="779" max="779" width="4.375" style="45" customWidth="1"/>
    <col min="780" max="780" width="2.5" style="45" customWidth="1"/>
    <col min="781" max="1027" width="9" style="45"/>
    <col min="1028" max="1028" width="2.25" style="45" customWidth="1"/>
    <col min="1029" max="1029" width="24.25" style="45" customWidth="1"/>
    <col min="1030" max="1030" width="4" style="45" customWidth="1"/>
    <col min="1031" max="1033" width="20.125" style="45" customWidth="1"/>
    <col min="1034" max="1034" width="3.125" style="45" customWidth="1"/>
    <col min="1035" max="1035" width="4.375" style="45" customWidth="1"/>
    <col min="1036" max="1036" width="2.5" style="45" customWidth="1"/>
    <col min="1037" max="1283" width="9" style="45"/>
    <col min="1284" max="1284" width="2.25" style="45" customWidth="1"/>
    <col min="1285" max="1285" width="24.25" style="45" customWidth="1"/>
    <col min="1286" max="1286" width="4" style="45" customWidth="1"/>
    <col min="1287" max="1289" width="20.125" style="45" customWidth="1"/>
    <col min="1290" max="1290" width="3.125" style="45" customWidth="1"/>
    <col min="1291" max="1291" width="4.375" style="45" customWidth="1"/>
    <col min="1292" max="1292" width="2.5" style="45" customWidth="1"/>
    <col min="1293" max="1539" width="9" style="45"/>
    <col min="1540" max="1540" width="2.25" style="45" customWidth="1"/>
    <col min="1541" max="1541" width="24.25" style="45" customWidth="1"/>
    <col min="1542" max="1542" width="4" style="45" customWidth="1"/>
    <col min="1543" max="1545" width="20.125" style="45" customWidth="1"/>
    <col min="1546" max="1546" width="3.125" style="45" customWidth="1"/>
    <col min="1547" max="1547" width="4.375" style="45" customWidth="1"/>
    <col min="1548" max="1548" width="2.5" style="45" customWidth="1"/>
    <col min="1549" max="1795" width="9" style="45"/>
    <col min="1796" max="1796" width="2.25" style="45" customWidth="1"/>
    <col min="1797" max="1797" width="24.25" style="45" customWidth="1"/>
    <col min="1798" max="1798" width="4" style="45" customWidth="1"/>
    <col min="1799" max="1801" width="20.125" style="45" customWidth="1"/>
    <col min="1802" max="1802" width="3.125" style="45" customWidth="1"/>
    <col min="1803" max="1803" width="4.375" style="45" customWidth="1"/>
    <col min="1804" max="1804" width="2.5" style="45" customWidth="1"/>
    <col min="1805" max="2051" width="9" style="45"/>
    <col min="2052" max="2052" width="2.25" style="45" customWidth="1"/>
    <col min="2053" max="2053" width="24.25" style="45" customWidth="1"/>
    <col min="2054" max="2054" width="4" style="45" customWidth="1"/>
    <col min="2055" max="2057" width="20.125" style="45" customWidth="1"/>
    <col min="2058" max="2058" width="3.125" style="45" customWidth="1"/>
    <col min="2059" max="2059" width="4.375" style="45" customWidth="1"/>
    <col min="2060" max="2060" width="2.5" style="45" customWidth="1"/>
    <col min="2061" max="2307" width="9" style="45"/>
    <col min="2308" max="2308" width="2.25" style="45" customWidth="1"/>
    <col min="2309" max="2309" width="24.25" style="45" customWidth="1"/>
    <col min="2310" max="2310" width="4" style="45" customWidth="1"/>
    <col min="2311" max="2313" width="20.125" style="45" customWidth="1"/>
    <col min="2314" max="2314" width="3.125" style="45" customWidth="1"/>
    <col min="2315" max="2315" width="4.375" style="45" customWidth="1"/>
    <col min="2316" max="2316" width="2.5" style="45" customWidth="1"/>
    <col min="2317" max="2563" width="9" style="45"/>
    <col min="2564" max="2564" width="2.25" style="45" customWidth="1"/>
    <col min="2565" max="2565" width="24.25" style="45" customWidth="1"/>
    <col min="2566" max="2566" width="4" style="45" customWidth="1"/>
    <col min="2567" max="2569" width="20.125" style="45" customWidth="1"/>
    <col min="2570" max="2570" width="3.125" style="45" customWidth="1"/>
    <col min="2571" max="2571" width="4.375" style="45" customWidth="1"/>
    <col min="2572" max="2572" width="2.5" style="45" customWidth="1"/>
    <col min="2573" max="2819" width="9" style="45"/>
    <col min="2820" max="2820" width="2.25" style="45" customWidth="1"/>
    <col min="2821" max="2821" width="24.25" style="45" customWidth="1"/>
    <col min="2822" max="2822" width="4" style="45" customWidth="1"/>
    <col min="2823" max="2825" width="20.125" style="45" customWidth="1"/>
    <col min="2826" max="2826" width="3.125" style="45" customWidth="1"/>
    <col min="2827" max="2827" width="4.375" style="45" customWidth="1"/>
    <col min="2828" max="2828" width="2.5" style="45" customWidth="1"/>
    <col min="2829" max="3075" width="9" style="45"/>
    <col min="3076" max="3076" width="2.25" style="45" customWidth="1"/>
    <col min="3077" max="3077" width="24.25" style="45" customWidth="1"/>
    <col min="3078" max="3078" width="4" style="45" customWidth="1"/>
    <col min="3079" max="3081" width="20.125" style="45" customWidth="1"/>
    <col min="3082" max="3082" width="3.125" style="45" customWidth="1"/>
    <col min="3083" max="3083" width="4.375" style="45" customWidth="1"/>
    <col min="3084" max="3084" width="2.5" style="45" customWidth="1"/>
    <col min="3085" max="3331" width="9" style="45"/>
    <col min="3332" max="3332" width="2.25" style="45" customWidth="1"/>
    <col min="3333" max="3333" width="24.25" style="45" customWidth="1"/>
    <col min="3334" max="3334" width="4" style="45" customWidth="1"/>
    <col min="3335" max="3337" width="20.125" style="45" customWidth="1"/>
    <col min="3338" max="3338" width="3.125" style="45" customWidth="1"/>
    <col min="3339" max="3339" width="4.375" style="45" customWidth="1"/>
    <col min="3340" max="3340" width="2.5" style="45" customWidth="1"/>
    <col min="3341" max="3587" width="9" style="45"/>
    <col min="3588" max="3588" width="2.25" style="45" customWidth="1"/>
    <col min="3589" max="3589" width="24.25" style="45" customWidth="1"/>
    <col min="3590" max="3590" width="4" style="45" customWidth="1"/>
    <col min="3591" max="3593" width="20.125" style="45" customWidth="1"/>
    <col min="3594" max="3594" width="3.125" style="45" customWidth="1"/>
    <col min="3595" max="3595" width="4.375" style="45" customWidth="1"/>
    <col min="3596" max="3596" width="2.5" style="45" customWidth="1"/>
    <col min="3597" max="3843" width="9" style="45"/>
    <col min="3844" max="3844" width="2.25" style="45" customWidth="1"/>
    <col min="3845" max="3845" width="24.25" style="45" customWidth="1"/>
    <col min="3846" max="3846" width="4" style="45" customWidth="1"/>
    <col min="3847" max="3849" width="20.125" style="45" customWidth="1"/>
    <col min="3850" max="3850" width="3.125" style="45" customWidth="1"/>
    <col min="3851" max="3851" width="4.375" style="45" customWidth="1"/>
    <col min="3852" max="3852" width="2.5" style="45" customWidth="1"/>
    <col min="3853" max="4099" width="9" style="45"/>
    <col min="4100" max="4100" width="2.25" style="45" customWidth="1"/>
    <col min="4101" max="4101" width="24.25" style="45" customWidth="1"/>
    <col min="4102" max="4102" width="4" style="45" customWidth="1"/>
    <col min="4103" max="4105" width="20.125" style="45" customWidth="1"/>
    <col min="4106" max="4106" width="3.125" style="45" customWidth="1"/>
    <col min="4107" max="4107" width="4.375" style="45" customWidth="1"/>
    <col min="4108" max="4108" width="2.5" style="45" customWidth="1"/>
    <col min="4109" max="4355" width="9" style="45"/>
    <col min="4356" max="4356" width="2.25" style="45" customWidth="1"/>
    <col min="4357" max="4357" width="24.25" style="45" customWidth="1"/>
    <col min="4358" max="4358" width="4" style="45" customWidth="1"/>
    <col min="4359" max="4361" width="20.125" style="45" customWidth="1"/>
    <col min="4362" max="4362" width="3.125" style="45" customWidth="1"/>
    <col min="4363" max="4363" width="4.375" style="45" customWidth="1"/>
    <col min="4364" max="4364" width="2.5" style="45" customWidth="1"/>
    <col min="4365" max="4611" width="9" style="45"/>
    <col min="4612" max="4612" width="2.25" style="45" customWidth="1"/>
    <col min="4613" max="4613" width="24.25" style="45" customWidth="1"/>
    <col min="4614" max="4614" width="4" style="45" customWidth="1"/>
    <col min="4615" max="4617" width="20.125" style="45" customWidth="1"/>
    <col min="4618" max="4618" width="3.125" style="45" customWidth="1"/>
    <col min="4619" max="4619" width="4.375" style="45" customWidth="1"/>
    <col min="4620" max="4620" width="2.5" style="45" customWidth="1"/>
    <col min="4621" max="4867" width="9" style="45"/>
    <col min="4868" max="4868" width="2.25" style="45" customWidth="1"/>
    <col min="4869" max="4869" width="24.25" style="45" customWidth="1"/>
    <col min="4870" max="4870" width="4" style="45" customWidth="1"/>
    <col min="4871" max="4873" width="20.125" style="45" customWidth="1"/>
    <col min="4874" max="4874" width="3.125" style="45" customWidth="1"/>
    <col min="4875" max="4875" width="4.375" style="45" customWidth="1"/>
    <col min="4876" max="4876" width="2.5" style="45" customWidth="1"/>
    <col min="4877" max="5123" width="9" style="45"/>
    <col min="5124" max="5124" width="2.25" style="45" customWidth="1"/>
    <col min="5125" max="5125" width="24.25" style="45" customWidth="1"/>
    <col min="5126" max="5126" width="4" style="45" customWidth="1"/>
    <col min="5127" max="5129" width="20.125" style="45" customWidth="1"/>
    <col min="5130" max="5130" width="3.125" style="45" customWidth="1"/>
    <col min="5131" max="5131" width="4.375" style="45" customWidth="1"/>
    <col min="5132" max="5132" width="2.5" style="45" customWidth="1"/>
    <col min="5133" max="5379" width="9" style="45"/>
    <col min="5380" max="5380" width="2.25" style="45" customWidth="1"/>
    <col min="5381" max="5381" width="24.25" style="45" customWidth="1"/>
    <col min="5382" max="5382" width="4" style="45" customWidth="1"/>
    <col min="5383" max="5385" width="20.125" style="45" customWidth="1"/>
    <col min="5386" max="5386" width="3.125" style="45" customWidth="1"/>
    <col min="5387" max="5387" width="4.375" style="45" customWidth="1"/>
    <col min="5388" max="5388" width="2.5" style="45" customWidth="1"/>
    <col min="5389" max="5635" width="9" style="45"/>
    <col min="5636" max="5636" width="2.25" style="45" customWidth="1"/>
    <col min="5637" max="5637" width="24.25" style="45" customWidth="1"/>
    <col min="5638" max="5638" width="4" style="45" customWidth="1"/>
    <col min="5639" max="5641" width="20.125" style="45" customWidth="1"/>
    <col min="5642" max="5642" width="3.125" style="45" customWidth="1"/>
    <col min="5643" max="5643" width="4.375" style="45" customWidth="1"/>
    <col min="5644" max="5644" width="2.5" style="45" customWidth="1"/>
    <col min="5645" max="5891" width="9" style="45"/>
    <col min="5892" max="5892" width="2.25" style="45" customWidth="1"/>
    <col min="5893" max="5893" width="24.25" style="45" customWidth="1"/>
    <col min="5894" max="5894" width="4" style="45" customWidth="1"/>
    <col min="5895" max="5897" width="20.125" style="45" customWidth="1"/>
    <col min="5898" max="5898" width="3.125" style="45" customWidth="1"/>
    <col min="5899" max="5899" width="4.375" style="45" customWidth="1"/>
    <col min="5900" max="5900" width="2.5" style="45" customWidth="1"/>
    <col min="5901" max="6147" width="9" style="45"/>
    <col min="6148" max="6148" width="2.25" style="45" customWidth="1"/>
    <col min="6149" max="6149" width="24.25" style="45" customWidth="1"/>
    <col min="6150" max="6150" width="4" style="45" customWidth="1"/>
    <col min="6151" max="6153" width="20.125" style="45" customWidth="1"/>
    <col min="6154" max="6154" width="3.125" style="45" customWidth="1"/>
    <col min="6155" max="6155" width="4.375" style="45" customWidth="1"/>
    <col min="6156" max="6156" width="2.5" style="45" customWidth="1"/>
    <col min="6157" max="6403" width="9" style="45"/>
    <col min="6404" max="6404" width="2.25" style="45" customWidth="1"/>
    <col min="6405" max="6405" width="24.25" style="45" customWidth="1"/>
    <col min="6406" max="6406" width="4" style="45" customWidth="1"/>
    <col min="6407" max="6409" width="20.125" style="45" customWidth="1"/>
    <col min="6410" max="6410" width="3.125" style="45" customWidth="1"/>
    <col min="6411" max="6411" width="4.375" style="45" customWidth="1"/>
    <col min="6412" max="6412" width="2.5" style="45" customWidth="1"/>
    <col min="6413" max="6659" width="9" style="45"/>
    <col min="6660" max="6660" width="2.25" style="45" customWidth="1"/>
    <col min="6661" max="6661" width="24.25" style="45" customWidth="1"/>
    <col min="6662" max="6662" width="4" style="45" customWidth="1"/>
    <col min="6663" max="6665" width="20.125" style="45" customWidth="1"/>
    <col min="6666" max="6666" width="3.125" style="45" customWidth="1"/>
    <col min="6667" max="6667" width="4.375" style="45" customWidth="1"/>
    <col min="6668" max="6668" width="2.5" style="45" customWidth="1"/>
    <col min="6669" max="6915" width="9" style="45"/>
    <col min="6916" max="6916" width="2.25" style="45" customWidth="1"/>
    <col min="6917" max="6917" width="24.25" style="45" customWidth="1"/>
    <col min="6918" max="6918" width="4" style="45" customWidth="1"/>
    <col min="6919" max="6921" width="20.125" style="45" customWidth="1"/>
    <col min="6922" max="6922" width="3.125" style="45" customWidth="1"/>
    <col min="6923" max="6923" width="4.375" style="45" customWidth="1"/>
    <col min="6924" max="6924" width="2.5" style="45" customWidth="1"/>
    <col min="6925" max="7171" width="9" style="45"/>
    <col min="7172" max="7172" width="2.25" style="45" customWidth="1"/>
    <col min="7173" max="7173" width="24.25" style="45" customWidth="1"/>
    <col min="7174" max="7174" width="4" style="45" customWidth="1"/>
    <col min="7175" max="7177" width="20.125" style="45" customWidth="1"/>
    <col min="7178" max="7178" width="3.125" style="45" customWidth="1"/>
    <col min="7179" max="7179" width="4.375" style="45" customWidth="1"/>
    <col min="7180" max="7180" width="2.5" style="45" customWidth="1"/>
    <col min="7181" max="7427" width="9" style="45"/>
    <col min="7428" max="7428" width="2.25" style="45" customWidth="1"/>
    <col min="7429" max="7429" width="24.25" style="45" customWidth="1"/>
    <col min="7430" max="7430" width="4" style="45" customWidth="1"/>
    <col min="7431" max="7433" width="20.125" style="45" customWidth="1"/>
    <col min="7434" max="7434" width="3.125" style="45" customWidth="1"/>
    <col min="7435" max="7435" width="4.375" style="45" customWidth="1"/>
    <col min="7436" max="7436" width="2.5" style="45" customWidth="1"/>
    <col min="7437" max="7683" width="9" style="45"/>
    <col min="7684" max="7684" width="2.25" style="45" customWidth="1"/>
    <col min="7685" max="7685" width="24.25" style="45" customWidth="1"/>
    <col min="7686" max="7686" width="4" style="45" customWidth="1"/>
    <col min="7687" max="7689" width="20.125" style="45" customWidth="1"/>
    <col min="7690" max="7690" width="3.125" style="45" customWidth="1"/>
    <col min="7691" max="7691" width="4.375" style="45" customWidth="1"/>
    <col min="7692" max="7692" width="2.5" style="45" customWidth="1"/>
    <col min="7693" max="7939" width="9" style="45"/>
    <col min="7940" max="7940" width="2.25" style="45" customWidth="1"/>
    <col min="7941" max="7941" width="24.25" style="45" customWidth="1"/>
    <col min="7942" max="7942" width="4" style="45" customWidth="1"/>
    <col min="7943" max="7945" width="20.125" style="45" customWidth="1"/>
    <col min="7946" max="7946" width="3.125" style="45" customWidth="1"/>
    <col min="7947" max="7947" width="4.375" style="45" customWidth="1"/>
    <col min="7948" max="7948" width="2.5" style="45" customWidth="1"/>
    <col min="7949" max="8195" width="9" style="45"/>
    <col min="8196" max="8196" width="2.25" style="45" customWidth="1"/>
    <col min="8197" max="8197" width="24.25" style="45" customWidth="1"/>
    <col min="8198" max="8198" width="4" style="45" customWidth="1"/>
    <col min="8199" max="8201" width="20.125" style="45" customWidth="1"/>
    <col min="8202" max="8202" width="3.125" style="45" customWidth="1"/>
    <col min="8203" max="8203" width="4.375" style="45" customWidth="1"/>
    <col min="8204" max="8204" width="2.5" style="45" customWidth="1"/>
    <col min="8205" max="8451" width="9" style="45"/>
    <col min="8452" max="8452" width="2.25" style="45" customWidth="1"/>
    <col min="8453" max="8453" width="24.25" style="45" customWidth="1"/>
    <col min="8454" max="8454" width="4" style="45" customWidth="1"/>
    <col min="8455" max="8457" width="20.125" style="45" customWidth="1"/>
    <col min="8458" max="8458" width="3.125" style="45" customWidth="1"/>
    <col min="8459" max="8459" width="4.375" style="45" customWidth="1"/>
    <col min="8460" max="8460" width="2.5" style="45" customWidth="1"/>
    <col min="8461" max="8707" width="9" style="45"/>
    <col min="8708" max="8708" width="2.25" style="45" customWidth="1"/>
    <col min="8709" max="8709" width="24.25" style="45" customWidth="1"/>
    <col min="8710" max="8710" width="4" style="45" customWidth="1"/>
    <col min="8711" max="8713" width="20.125" style="45" customWidth="1"/>
    <col min="8714" max="8714" width="3.125" style="45" customWidth="1"/>
    <col min="8715" max="8715" width="4.375" style="45" customWidth="1"/>
    <col min="8716" max="8716" width="2.5" style="45" customWidth="1"/>
    <col min="8717" max="8963" width="9" style="45"/>
    <col min="8964" max="8964" width="2.25" style="45" customWidth="1"/>
    <col min="8965" max="8965" width="24.25" style="45" customWidth="1"/>
    <col min="8966" max="8966" width="4" style="45" customWidth="1"/>
    <col min="8967" max="8969" width="20.125" style="45" customWidth="1"/>
    <col min="8970" max="8970" width="3.125" style="45" customWidth="1"/>
    <col min="8971" max="8971" width="4.375" style="45" customWidth="1"/>
    <col min="8972" max="8972" width="2.5" style="45" customWidth="1"/>
    <col min="8973" max="9219" width="9" style="45"/>
    <col min="9220" max="9220" width="2.25" style="45" customWidth="1"/>
    <col min="9221" max="9221" width="24.25" style="45" customWidth="1"/>
    <col min="9222" max="9222" width="4" style="45" customWidth="1"/>
    <col min="9223" max="9225" width="20.125" style="45" customWidth="1"/>
    <col min="9226" max="9226" width="3.125" style="45" customWidth="1"/>
    <col min="9227" max="9227" width="4.375" style="45" customWidth="1"/>
    <col min="9228" max="9228" width="2.5" style="45" customWidth="1"/>
    <col min="9229" max="9475" width="9" style="45"/>
    <col min="9476" max="9476" width="2.25" style="45" customWidth="1"/>
    <col min="9477" max="9477" width="24.25" style="45" customWidth="1"/>
    <col min="9478" max="9478" width="4" style="45" customWidth="1"/>
    <col min="9479" max="9481" width="20.125" style="45" customWidth="1"/>
    <col min="9482" max="9482" width="3.125" style="45" customWidth="1"/>
    <col min="9483" max="9483" width="4.375" style="45" customWidth="1"/>
    <col min="9484" max="9484" width="2.5" style="45" customWidth="1"/>
    <col min="9485" max="9731" width="9" style="45"/>
    <col min="9732" max="9732" width="2.25" style="45" customWidth="1"/>
    <col min="9733" max="9733" width="24.25" style="45" customWidth="1"/>
    <col min="9734" max="9734" width="4" style="45" customWidth="1"/>
    <col min="9735" max="9737" width="20.125" style="45" customWidth="1"/>
    <col min="9738" max="9738" width="3.125" style="45" customWidth="1"/>
    <col min="9739" max="9739" width="4.375" style="45" customWidth="1"/>
    <col min="9740" max="9740" width="2.5" style="45" customWidth="1"/>
    <col min="9741" max="9987" width="9" style="45"/>
    <col min="9988" max="9988" width="2.25" style="45" customWidth="1"/>
    <col min="9989" max="9989" width="24.25" style="45" customWidth="1"/>
    <col min="9990" max="9990" width="4" style="45" customWidth="1"/>
    <col min="9991" max="9993" width="20.125" style="45" customWidth="1"/>
    <col min="9994" max="9994" width="3.125" style="45" customWidth="1"/>
    <col min="9995" max="9995" width="4.375" style="45" customWidth="1"/>
    <col min="9996" max="9996" width="2.5" style="45" customWidth="1"/>
    <col min="9997" max="10243" width="9" style="45"/>
    <col min="10244" max="10244" width="2.25" style="45" customWidth="1"/>
    <col min="10245" max="10245" width="24.25" style="45" customWidth="1"/>
    <col min="10246" max="10246" width="4" style="45" customWidth="1"/>
    <col min="10247" max="10249" width="20.125" style="45" customWidth="1"/>
    <col min="10250" max="10250" width="3.125" style="45" customWidth="1"/>
    <col min="10251" max="10251" width="4.375" style="45" customWidth="1"/>
    <col min="10252" max="10252" width="2.5" style="45" customWidth="1"/>
    <col min="10253" max="10499" width="9" style="45"/>
    <col min="10500" max="10500" width="2.25" style="45" customWidth="1"/>
    <col min="10501" max="10501" width="24.25" style="45" customWidth="1"/>
    <col min="10502" max="10502" width="4" style="45" customWidth="1"/>
    <col min="10503" max="10505" width="20.125" style="45" customWidth="1"/>
    <col min="10506" max="10506" width="3.125" style="45" customWidth="1"/>
    <col min="10507" max="10507" width="4.375" style="45" customWidth="1"/>
    <col min="10508" max="10508" width="2.5" style="45" customWidth="1"/>
    <col min="10509" max="10755" width="9" style="45"/>
    <col min="10756" max="10756" width="2.25" style="45" customWidth="1"/>
    <col min="10757" max="10757" width="24.25" style="45" customWidth="1"/>
    <col min="10758" max="10758" width="4" style="45" customWidth="1"/>
    <col min="10759" max="10761" width="20.125" style="45" customWidth="1"/>
    <col min="10762" max="10762" width="3.125" style="45" customWidth="1"/>
    <col min="10763" max="10763" width="4.375" style="45" customWidth="1"/>
    <col min="10764" max="10764" width="2.5" style="45" customWidth="1"/>
    <col min="10765" max="11011" width="9" style="45"/>
    <col min="11012" max="11012" width="2.25" style="45" customWidth="1"/>
    <col min="11013" max="11013" width="24.25" style="45" customWidth="1"/>
    <col min="11014" max="11014" width="4" style="45" customWidth="1"/>
    <col min="11015" max="11017" width="20.125" style="45" customWidth="1"/>
    <col min="11018" max="11018" width="3.125" style="45" customWidth="1"/>
    <col min="11019" max="11019" width="4.375" style="45" customWidth="1"/>
    <col min="11020" max="11020" width="2.5" style="45" customWidth="1"/>
    <col min="11021" max="11267" width="9" style="45"/>
    <col min="11268" max="11268" width="2.25" style="45" customWidth="1"/>
    <col min="11269" max="11269" width="24.25" style="45" customWidth="1"/>
    <col min="11270" max="11270" width="4" style="45" customWidth="1"/>
    <col min="11271" max="11273" width="20.125" style="45" customWidth="1"/>
    <col min="11274" max="11274" width="3.125" style="45" customWidth="1"/>
    <col min="11275" max="11275" width="4.375" style="45" customWidth="1"/>
    <col min="11276" max="11276" width="2.5" style="45" customWidth="1"/>
    <col min="11277" max="11523" width="9" style="45"/>
    <col min="11524" max="11524" width="2.25" style="45" customWidth="1"/>
    <col min="11525" max="11525" width="24.25" style="45" customWidth="1"/>
    <col min="11526" max="11526" width="4" style="45" customWidth="1"/>
    <col min="11527" max="11529" width="20.125" style="45" customWidth="1"/>
    <col min="11530" max="11530" width="3.125" style="45" customWidth="1"/>
    <col min="11531" max="11531" width="4.375" style="45" customWidth="1"/>
    <col min="11532" max="11532" width="2.5" style="45" customWidth="1"/>
    <col min="11533" max="11779" width="9" style="45"/>
    <col min="11780" max="11780" width="2.25" style="45" customWidth="1"/>
    <col min="11781" max="11781" width="24.25" style="45" customWidth="1"/>
    <col min="11782" max="11782" width="4" style="45" customWidth="1"/>
    <col min="11783" max="11785" width="20.125" style="45" customWidth="1"/>
    <col min="11786" max="11786" width="3.125" style="45" customWidth="1"/>
    <col min="11787" max="11787" width="4.375" style="45" customWidth="1"/>
    <col min="11788" max="11788" width="2.5" style="45" customWidth="1"/>
    <col min="11789" max="12035" width="9" style="45"/>
    <col min="12036" max="12036" width="2.25" style="45" customWidth="1"/>
    <col min="12037" max="12037" width="24.25" style="45" customWidth="1"/>
    <col min="12038" max="12038" width="4" style="45" customWidth="1"/>
    <col min="12039" max="12041" width="20.125" style="45" customWidth="1"/>
    <col min="12042" max="12042" width="3.125" style="45" customWidth="1"/>
    <col min="12043" max="12043" width="4.375" style="45" customWidth="1"/>
    <col min="12044" max="12044" width="2.5" style="45" customWidth="1"/>
    <col min="12045" max="12291" width="9" style="45"/>
    <col min="12292" max="12292" width="2.25" style="45" customWidth="1"/>
    <col min="12293" max="12293" width="24.25" style="45" customWidth="1"/>
    <col min="12294" max="12294" width="4" style="45" customWidth="1"/>
    <col min="12295" max="12297" width="20.125" style="45" customWidth="1"/>
    <col min="12298" max="12298" width="3.125" style="45" customWidth="1"/>
    <col min="12299" max="12299" width="4.375" style="45" customWidth="1"/>
    <col min="12300" max="12300" width="2.5" style="45" customWidth="1"/>
    <col min="12301" max="12547" width="9" style="45"/>
    <col min="12548" max="12548" width="2.25" style="45" customWidth="1"/>
    <col min="12549" max="12549" width="24.25" style="45" customWidth="1"/>
    <col min="12550" max="12550" width="4" style="45" customWidth="1"/>
    <col min="12551" max="12553" width="20.125" style="45" customWidth="1"/>
    <col min="12554" max="12554" width="3.125" style="45" customWidth="1"/>
    <col min="12555" max="12555" width="4.375" style="45" customWidth="1"/>
    <col min="12556" max="12556" width="2.5" style="45" customWidth="1"/>
    <col min="12557" max="12803" width="9" style="45"/>
    <col min="12804" max="12804" width="2.25" style="45" customWidth="1"/>
    <col min="12805" max="12805" width="24.25" style="45" customWidth="1"/>
    <col min="12806" max="12806" width="4" style="45" customWidth="1"/>
    <col min="12807" max="12809" width="20.125" style="45" customWidth="1"/>
    <col min="12810" max="12810" width="3.125" style="45" customWidth="1"/>
    <col min="12811" max="12811" width="4.375" style="45" customWidth="1"/>
    <col min="12812" max="12812" width="2.5" style="45" customWidth="1"/>
    <col min="12813" max="13059" width="9" style="45"/>
    <col min="13060" max="13060" width="2.25" style="45" customWidth="1"/>
    <col min="13061" max="13061" width="24.25" style="45" customWidth="1"/>
    <col min="13062" max="13062" width="4" style="45" customWidth="1"/>
    <col min="13063" max="13065" width="20.125" style="45" customWidth="1"/>
    <col min="13066" max="13066" width="3.125" style="45" customWidth="1"/>
    <col min="13067" max="13067" width="4.375" style="45" customWidth="1"/>
    <col min="13068" max="13068" width="2.5" style="45" customWidth="1"/>
    <col min="13069" max="13315" width="9" style="45"/>
    <col min="13316" max="13316" width="2.25" style="45" customWidth="1"/>
    <col min="13317" max="13317" width="24.25" style="45" customWidth="1"/>
    <col min="13318" max="13318" width="4" style="45" customWidth="1"/>
    <col min="13319" max="13321" width="20.125" style="45" customWidth="1"/>
    <col min="13322" max="13322" width="3.125" style="45" customWidth="1"/>
    <col min="13323" max="13323" width="4.375" style="45" customWidth="1"/>
    <col min="13324" max="13324" width="2.5" style="45" customWidth="1"/>
    <col min="13325" max="13571" width="9" style="45"/>
    <col min="13572" max="13572" width="2.25" style="45" customWidth="1"/>
    <col min="13573" max="13573" width="24.25" style="45" customWidth="1"/>
    <col min="13574" max="13574" width="4" style="45" customWidth="1"/>
    <col min="13575" max="13577" width="20.125" style="45" customWidth="1"/>
    <col min="13578" max="13578" width="3.125" style="45" customWidth="1"/>
    <col min="13579" max="13579" width="4.375" style="45" customWidth="1"/>
    <col min="13580" max="13580" width="2.5" style="45" customWidth="1"/>
    <col min="13581" max="13827" width="9" style="45"/>
    <col min="13828" max="13828" width="2.25" style="45" customWidth="1"/>
    <col min="13829" max="13829" width="24.25" style="45" customWidth="1"/>
    <col min="13830" max="13830" width="4" style="45" customWidth="1"/>
    <col min="13831" max="13833" width="20.125" style="45" customWidth="1"/>
    <col min="13834" max="13834" width="3.125" style="45" customWidth="1"/>
    <col min="13835" max="13835" width="4.375" style="45" customWidth="1"/>
    <col min="13836" max="13836" width="2.5" style="45" customWidth="1"/>
    <col min="13837" max="14083" width="9" style="45"/>
    <col min="14084" max="14084" width="2.25" style="45" customWidth="1"/>
    <col min="14085" max="14085" width="24.25" style="45" customWidth="1"/>
    <col min="14086" max="14086" width="4" style="45" customWidth="1"/>
    <col min="14087" max="14089" width="20.125" style="45" customWidth="1"/>
    <col min="14090" max="14090" width="3.125" style="45" customWidth="1"/>
    <col min="14091" max="14091" width="4.375" style="45" customWidth="1"/>
    <col min="14092" max="14092" width="2.5" style="45" customWidth="1"/>
    <col min="14093" max="14339" width="9" style="45"/>
    <col min="14340" max="14340" width="2.25" style="45" customWidth="1"/>
    <col min="14341" max="14341" width="24.25" style="45" customWidth="1"/>
    <col min="14342" max="14342" width="4" style="45" customWidth="1"/>
    <col min="14343" max="14345" width="20.125" style="45" customWidth="1"/>
    <col min="14346" max="14346" width="3.125" style="45" customWidth="1"/>
    <col min="14347" max="14347" width="4.375" style="45" customWidth="1"/>
    <col min="14348" max="14348" width="2.5" style="45" customWidth="1"/>
    <col min="14349" max="14595" width="9" style="45"/>
    <col min="14596" max="14596" width="2.25" style="45" customWidth="1"/>
    <col min="14597" max="14597" width="24.25" style="45" customWidth="1"/>
    <col min="14598" max="14598" width="4" style="45" customWidth="1"/>
    <col min="14599" max="14601" width="20.125" style="45" customWidth="1"/>
    <col min="14602" max="14602" width="3.125" style="45" customWidth="1"/>
    <col min="14603" max="14603" width="4.375" style="45" customWidth="1"/>
    <col min="14604" max="14604" width="2.5" style="45" customWidth="1"/>
    <col min="14605" max="14851" width="9" style="45"/>
    <col min="14852" max="14852" width="2.25" style="45" customWidth="1"/>
    <col min="14853" max="14853" width="24.25" style="45" customWidth="1"/>
    <col min="14854" max="14854" width="4" style="45" customWidth="1"/>
    <col min="14855" max="14857" width="20.125" style="45" customWidth="1"/>
    <col min="14858" max="14858" width="3.125" style="45" customWidth="1"/>
    <col min="14859" max="14859" width="4.375" style="45" customWidth="1"/>
    <col min="14860" max="14860" width="2.5" style="45" customWidth="1"/>
    <col min="14861" max="15107" width="9" style="45"/>
    <col min="15108" max="15108" width="2.25" style="45" customWidth="1"/>
    <col min="15109" max="15109" width="24.25" style="45" customWidth="1"/>
    <col min="15110" max="15110" width="4" style="45" customWidth="1"/>
    <col min="15111" max="15113" width="20.125" style="45" customWidth="1"/>
    <col min="15114" max="15114" width="3.125" style="45" customWidth="1"/>
    <col min="15115" max="15115" width="4.375" style="45" customWidth="1"/>
    <col min="15116" max="15116" width="2.5" style="45" customWidth="1"/>
    <col min="15117" max="15363" width="9" style="45"/>
    <col min="15364" max="15364" width="2.25" style="45" customWidth="1"/>
    <col min="15365" max="15365" width="24.25" style="45" customWidth="1"/>
    <col min="15366" max="15366" width="4" style="45" customWidth="1"/>
    <col min="15367" max="15369" width="20.125" style="45" customWidth="1"/>
    <col min="15370" max="15370" width="3.125" style="45" customWidth="1"/>
    <col min="15371" max="15371" width="4.375" style="45" customWidth="1"/>
    <col min="15372" max="15372" width="2.5" style="45" customWidth="1"/>
    <col min="15373" max="15619" width="9" style="45"/>
    <col min="15620" max="15620" width="2.25" style="45" customWidth="1"/>
    <col min="15621" max="15621" width="24.25" style="45" customWidth="1"/>
    <col min="15622" max="15622" width="4" style="45" customWidth="1"/>
    <col min="15623" max="15625" width="20.125" style="45" customWidth="1"/>
    <col min="15626" max="15626" width="3.125" style="45" customWidth="1"/>
    <col min="15627" max="15627" width="4.375" style="45" customWidth="1"/>
    <col min="15628" max="15628" width="2.5" style="45" customWidth="1"/>
    <col min="15629" max="15875" width="9" style="45"/>
    <col min="15876" max="15876" width="2.25" style="45" customWidth="1"/>
    <col min="15877" max="15877" width="24.25" style="45" customWidth="1"/>
    <col min="15878" max="15878" width="4" style="45" customWidth="1"/>
    <col min="15879" max="15881" width="20.125" style="45" customWidth="1"/>
    <col min="15882" max="15882" width="3.125" style="45" customWidth="1"/>
    <col min="15883" max="15883" width="4.375" style="45" customWidth="1"/>
    <col min="15884" max="15884" width="2.5" style="45" customWidth="1"/>
    <col min="15885" max="16131" width="9" style="45"/>
    <col min="16132" max="16132" width="2.25" style="45" customWidth="1"/>
    <col min="16133" max="16133" width="24.25" style="45" customWidth="1"/>
    <col min="16134" max="16134" width="4" style="45" customWidth="1"/>
    <col min="16135" max="16137" width="20.125" style="45" customWidth="1"/>
    <col min="16138" max="16138" width="3.125" style="45" customWidth="1"/>
    <col min="16139" max="16139" width="4.375" style="45" customWidth="1"/>
    <col min="16140" max="16140" width="2.5" style="45" customWidth="1"/>
    <col min="16141" max="16384" width="9" style="45"/>
  </cols>
  <sheetData>
    <row r="1" spans="1:12" ht="20.100000000000001" customHeight="1">
      <c r="A1" s="536"/>
      <c r="B1" s="491" t="s">
        <v>1127</v>
      </c>
      <c r="C1" s="491"/>
      <c r="D1" s="491"/>
      <c r="E1" s="491"/>
      <c r="F1" s="491"/>
      <c r="G1" s="491"/>
      <c r="H1" s="491"/>
      <c r="I1" s="491"/>
      <c r="J1" s="491"/>
      <c r="K1" s="491"/>
      <c r="L1" s="491"/>
    </row>
    <row r="2" spans="1:12" ht="20.100000000000001" customHeight="1">
      <c r="A2" s="536"/>
      <c r="B2" s="491"/>
      <c r="C2" s="491"/>
      <c r="D2" s="491"/>
      <c r="E2" s="491"/>
      <c r="F2" s="491"/>
      <c r="G2" s="491"/>
      <c r="H2" s="491"/>
      <c r="I2" s="2034" t="s">
        <v>485</v>
      </c>
      <c r="J2" s="2034"/>
      <c r="K2" s="2034"/>
      <c r="L2" s="491"/>
    </row>
    <row r="3" spans="1:12" ht="20.100000000000001" customHeight="1">
      <c r="A3" s="536"/>
      <c r="B3" s="491" t="s">
        <v>1128</v>
      </c>
      <c r="C3" s="491"/>
      <c r="D3" s="491"/>
      <c r="E3" s="491"/>
      <c r="F3" s="491"/>
      <c r="G3" s="491"/>
      <c r="H3" s="491"/>
      <c r="I3" s="898"/>
      <c r="J3" s="898"/>
      <c r="K3" s="898"/>
      <c r="L3" s="491"/>
    </row>
    <row r="4" spans="1:12" ht="20.100000000000001" customHeight="1">
      <c r="A4" s="1781" t="s">
        <v>848</v>
      </c>
      <c r="B4" s="1781"/>
      <c r="C4" s="1781"/>
      <c r="D4" s="1781"/>
      <c r="E4" s="1781"/>
      <c r="F4" s="1781"/>
      <c r="G4" s="1781"/>
      <c r="H4" s="1781"/>
      <c r="I4" s="1781"/>
      <c r="J4" s="1781"/>
      <c r="K4" s="1781"/>
      <c r="L4" s="491"/>
    </row>
    <row r="5" spans="1:12" ht="20.100000000000001" customHeight="1">
      <c r="A5" s="537"/>
      <c r="B5" s="537"/>
      <c r="C5" s="537"/>
      <c r="D5" s="537"/>
      <c r="E5" s="537"/>
      <c r="F5" s="537"/>
      <c r="G5" s="537"/>
      <c r="H5" s="537"/>
      <c r="I5" s="537"/>
      <c r="J5" s="537"/>
      <c r="K5" s="537"/>
      <c r="L5" s="491"/>
    </row>
    <row r="6" spans="1:12" ht="30" customHeight="1">
      <c r="A6" s="537"/>
      <c r="B6" s="538" t="s">
        <v>849</v>
      </c>
      <c r="C6" s="539"/>
      <c r="D6" s="899" t="s">
        <v>1130</v>
      </c>
      <c r="E6" s="540"/>
      <c r="F6" s="540"/>
      <c r="G6" s="540"/>
      <c r="H6" s="540"/>
      <c r="I6" s="540"/>
      <c r="J6" s="540"/>
      <c r="K6" s="541"/>
      <c r="L6" s="491"/>
    </row>
    <row r="7" spans="1:12" ht="30" customHeight="1">
      <c r="A7" s="491"/>
      <c r="B7" s="542" t="s">
        <v>77</v>
      </c>
      <c r="C7" s="2035" t="s">
        <v>850</v>
      </c>
      <c r="D7" s="2035"/>
      <c r="E7" s="2035"/>
      <c r="F7" s="2035"/>
      <c r="G7" s="2035"/>
      <c r="H7" s="2035"/>
      <c r="I7" s="2035"/>
      <c r="J7" s="2035"/>
      <c r="K7" s="2036"/>
      <c r="L7" s="491"/>
    </row>
    <row r="8" spans="1:12" ht="30" customHeight="1">
      <c r="A8" s="491"/>
      <c r="B8" s="543" t="s">
        <v>851</v>
      </c>
      <c r="C8" s="1746" t="s">
        <v>852</v>
      </c>
      <c r="D8" s="1747"/>
      <c r="E8" s="1747"/>
      <c r="F8" s="1747"/>
      <c r="G8" s="1747"/>
      <c r="H8" s="1747"/>
      <c r="I8" s="1747"/>
      <c r="J8" s="1747"/>
      <c r="K8" s="1748"/>
      <c r="L8" s="491"/>
    </row>
    <row r="9" spans="1:12" ht="30" customHeight="1">
      <c r="A9" s="491"/>
      <c r="B9" s="544" t="s">
        <v>853</v>
      </c>
      <c r="C9" s="1746" t="s">
        <v>854</v>
      </c>
      <c r="D9" s="1747"/>
      <c r="E9" s="1747"/>
      <c r="F9" s="1747"/>
      <c r="G9" s="1747"/>
      <c r="H9" s="1747"/>
      <c r="I9" s="1747"/>
      <c r="J9" s="1747"/>
      <c r="K9" s="1748"/>
      <c r="L9" s="491"/>
    </row>
    <row r="10" spans="1:12" ht="18.75" customHeight="1">
      <c r="A10" s="491"/>
      <c r="B10" s="2019" t="s">
        <v>855</v>
      </c>
      <c r="C10" s="895"/>
      <c r="D10" s="491"/>
      <c r="E10" s="491"/>
      <c r="F10" s="491"/>
      <c r="G10" s="491"/>
      <c r="H10" s="491"/>
      <c r="I10" s="491"/>
      <c r="J10" s="491"/>
      <c r="K10" s="545"/>
      <c r="L10" s="491"/>
    </row>
    <row r="11" spans="1:12" ht="32.25" customHeight="1">
      <c r="A11" s="491"/>
      <c r="B11" s="2019"/>
      <c r="C11" s="895"/>
      <c r="D11" s="2021" t="s">
        <v>856</v>
      </c>
      <c r="E11" s="2021"/>
      <c r="F11" s="546"/>
      <c r="G11" s="2538">
        <v>15</v>
      </c>
      <c r="H11" s="548" t="s">
        <v>60</v>
      </c>
      <c r="I11" s="898"/>
      <c r="J11" s="898"/>
      <c r="K11" s="545"/>
      <c r="L11" s="491"/>
    </row>
    <row r="12" spans="1:12" ht="20.25" customHeight="1">
      <c r="A12" s="491"/>
      <c r="B12" s="2020"/>
      <c r="C12" s="896"/>
      <c r="D12" s="549" t="s">
        <v>857</v>
      </c>
      <c r="E12" s="549"/>
      <c r="F12" s="550"/>
      <c r="G12" s="550"/>
      <c r="H12" s="550"/>
      <c r="I12" s="550"/>
      <c r="J12" s="550"/>
      <c r="K12" s="551"/>
      <c r="L12" s="491"/>
    </row>
    <row r="13" spans="1:12" ht="30" customHeight="1">
      <c r="A13" s="491"/>
      <c r="B13" s="475" t="s">
        <v>858</v>
      </c>
      <c r="C13" s="1746" t="s">
        <v>859</v>
      </c>
      <c r="D13" s="1747"/>
      <c r="E13" s="1747"/>
      <c r="F13" s="1747"/>
      <c r="G13" s="1747"/>
      <c r="H13" s="1747"/>
      <c r="I13" s="1747"/>
      <c r="J13" s="1747"/>
      <c r="K13" s="1748"/>
      <c r="L13" s="491"/>
    </row>
    <row r="14" spans="1:12">
      <c r="A14" s="491"/>
      <c r="B14" s="2022" t="s">
        <v>860</v>
      </c>
      <c r="C14" s="552"/>
      <c r="D14" s="553"/>
      <c r="E14" s="553"/>
      <c r="F14" s="553"/>
      <c r="G14" s="553"/>
      <c r="H14" s="553"/>
      <c r="I14" s="553"/>
      <c r="J14" s="553"/>
      <c r="K14" s="554"/>
      <c r="L14" s="491"/>
    </row>
    <row r="15" spans="1:12" ht="24.75" customHeight="1" thickBot="1">
      <c r="A15" s="491"/>
      <c r="B15" s="2019"/>
      <c r="C15" s="895"/>
      <c r="D15" s="476" t="s">
        <v>861</v>
      </c>
      <c r="E15" s="491"/>
      <c r="F15" s="491"/>
      <c r="G15" s="491"/>
      <c r="H15" s="491"/>
      <c r="I15" s="491"/>
      <c r="J15" s="491"/>
      <c r="K15" s="545"/>
      <c r="L15" s="491"/>
    </row>
    <row r="16" spans="1:12" ht="24" customHeight="1">
      <c r="A16" s="491"/>
      <c r="B16" s="2019"/>
      <c r="C16" s="895"/>
      <c r="D16" s="555"/>
      <c r="E16" s="2023" t="s">
        <v>862</v>
      </c>
      <c r="F16" s="2024"/>
      <c r="G16" s="556" t="s">
        <v>863</v>
      </c>
      <c r="H16" s="897"/>
      <c r="I16" s="557" t="s">
        <v>864</v>
      </c>
      <c r="J16" s="558"/>
      <c r="K16" s="545"/>
      <c r="L16" s="491"/>
    </row>
    <row r="17" spans="1:12" ht="24" customHeight="1">
      <c r="A17" s="491"/>
      <c r="B17" s="2019"/>
      <c r="C17" s="895"/>
      <c r="D17" s="559" t="s">
        <v>865</v>
      </c>
      <c r="E17" s="2538">
        <v>2.5</v>
      </c>
      <c r="F17" s="894" t="s">
        <v>60</v>
      </c>
      <c r="G17" s="2538">
        <v>4</v>
      </c>
      <c r="H17" s="893" t="s">
        <v>60</v>
      </c>
      <c r="I17" s="2534">
        <f>E17+G17</f>
        <v>6.5</v>
      </c>
      <c r="J17" s="560" t="s">
        <v>60</v>
      </c>
      <c r="K17" s="545"/>
      <c r="L17" s="491"/>
    </row>
    <row r="18" spans="1:12" ht="24" customHeight="1" thickBot="1">
      <c r="A18" s="491"/>
      <c r="B18" s="2019"/>
      <c r="C18" s="895"/>
      <c r="D18" s="561" t="s">
        <v>866</v>
      </c>
      <c r="E18" s="2538">
        <v>80</v>
      </c>
      <c r="F18" s="548" t="s">
        <v>867</v>
      </c>
      <c r="G18" s="2538">
        <v>128</v>
      </c>
      <c r="H18" s="562" t="s">
        <v>867</v>
      </c>
      <c r="I18" s="2535">
        <f>E18+G18</f>
        <v>208</v>
      </c>
      <c r="J18" s="563" t="s">
        <v>867</v>
      </c>
      <c r="K18" s="545"/>
      <c r="L18" s="491"/>
    </row>
    <row r="19" spans="1:12" ht="24.75" customHeight="1" thickBot="1">
      <c r="A19" s="491"/>
      <c r="B19" s="2019"/>
      <c r="C19" s="895"/>
      <c r="D19" s="476" t="s">
        <v>868</v>
      </c>
      <c r="E19" s="491"/>
      <c r="F19" s="491"/>
      <c r="G19" s="564"/>
      <c r="H19" s="564"/>
      <c r="I19" s="564"/>
      <c r="J19" s="564"/>
      <c r="K19" s="545"/>
      <c r="L19" s="491"/>
    </row>
    <row r="20" spans="1:12" ht="24" customHeight="1">
      <c r="A20" s="491"/>
      <c r="B20" s="2019"/>
      <c r="C20" s="895"/>
      <c r="D20" s="565"/>
      <c r="E20" s="566" t="s">
        <v>869</v>
      </c>
      <c r="F20" s="567"/>
      <c r="G20" s="568"/>
      <c r="H20" s="565"/>
      <c r="I20" s="566" t="s">
        <v>870</v>
      </c>
      <c r="J20" s="567"/>
      <c r="K20" s="545"/>
      <c r="L20" s="491"/>
    </row>
    <row r="21" spans="1:12" ht="24" customHeight="1">
      <c r="A21" s="491"/>
      <c r="B21" s="2019"/>
      <c r="C21" s="895"/>
      <c r="D21" s="569" t="s">
        <v>865</v>
      </c>
      <c r="E21" s="2539">
        <v>1.3</v>
      </c>
      <c r="F21" s="560" t="s">
        <v>60</v>
      </c>
      <c r="G21" s="568"/>
      <c r="H21" s="569" t="s">
        <v>865</v>
      </c>
      <c r="I21" s="2539">
        <v>1.3</v>
      </c>
      <c r="J21" s="560" t="s">
        <v>60</v>
      </c>
      <c r="K21" s="545"/>
      <c r="L21" s="491"/>
    </row>
    <row r="22" spans="1:12" ht="24" customHeight="1" thickBot="1">
      <c r="A22" s="491"/>
      <c r="B22" s="2019"/>
      <c r="C22" s="895"/>
      <c r="D22" s="571" t="s">
        <v>866</v>
      </c>
      <c r="E22" s="2540">
        <v>52</v>
      </c>
      <c r="F22" s="563" t="s">
        <v>867</v>
      </c>
      <c r="G22" s="568"/>
      <c r="H22" s="571" t="s">
        <v>866</v>
      </c>
      <c r="I22" s="2540">
        <v>52</v>
      </c>
      <c r="J22" s="563" t="s">
        <v>867</v>
      </c>
      <c r="K22" s="545"/>
      <c r="L22" s="491"/>
    </row>
    <row r="23" spans="1:12" ht="29.25" customHeight="1" thickBot="1">
      <c r="A23" s="491"/>
      <c r="B23" s="2019"/>
      <c r="C23" s="895"/>
      <c r="D23" s="476" t="s">
        <v>871</v>
      </c>
      <c r="E23" s="564"/>
      <c r="F23" s="564"/>
      <c r="G23" s="564"/>
      <c r="H23" s="564"/>
      <c r="I23" s="564"/>
      <c r="J23" s="564"/>
      <c r="K23" s="545"/>
      <c r="L23" s="491"/>
    </row>
    <row r="24" spans="1:12" ht="24" customHeight="1">
      <c r="A24" s="491"/>
      <c r="B24" s="2019"/>
      <c r="C24" s="895"/>
      <c r="D24" s="564"/>
      <c r="E24" s="564"/>
      <c r="F24" s="564"/>
      <c r="G24" s="564"/>
      <c r="H24" s="565"/>
      <c r="I24" s="566" t="s">
        <v>872</v>
      </c>
      <c r="J24" s="567"/>
      <c r="K24" s="545"/>
      <c r="L24" s="491"/>
    </row>
    <row r="25" spans="1:12" ht="24" customHeight="1">
      <c r="A25" s="491"/>
      <c r="B25" s="2019"/>
      <c r="C25" s="895"/>
      <c r="D25" s="564"/>
      <c r="E25" s="564"/>
      <c r="F25" s="564"/>
      <c r="G25" s="564"/>
      <c r="H25" s="569" t="s">
        <v>865</v>
      </c>
      <c r="I25" s="2536">
        <f>I17+E21+I21</f>
        <v>9.1</v>
      </c>
      <c r="J25" s="560" t="s">
        <v>60</v>
      </c>
      <c r="K25" s="545"/>
      <c r="L25" s="491"/>
    </row>
    <row r="26" spans="1:12" ht="24" customHeight="1" thickBot="1">
      <c r="A26" s="491"/>
      <c r="B26" s="2019"/>
      <c r="C26" s="895"/>
      <c r="D26" s="573"/>
      <c r="E26" s="568"/>
      <c r="F26" s="573"/>
      <c r="G26" s="568"/>
      <c r="H26" s="571" t="s">
        <v>866</v>
      </c>
      <c r="I26" s="2537">
        <f>I18+E22+I22</f>
        <v>312</v>
      </c>
      <c r="J26" s="563" t="s">
        <v>867</v>
      </c>
      <c r="K26" s="545"/>
      <c r="L26" s="491"/>
    </row>
    <row r="27" spans="1:12" ht="15.75" customHeight="1">
      <c r="A27" s="491"/>
      <c r="B27" s="2019"/>
      <c r="C27" s="895"/>
      <c r="D27" s="573"/>
      <c r="E27" s="568"/>
      <c r="F27" s="573"/>
      <c r="G27" s="568"/>
      <c r="H27" s="564"/>
      <c r="I27" s="564"/>
      <c r="J27" s="564"/>
      <c r="K27" s="545"/>
      <c r="L27" s="491"/>
    </row>
    <row r="28" spans="1:12" ht="29.25" customHeight="1" thickBot="1">
      <c r="A28" s="491"/>
      <c r="B28" s="2019"/>
      <c r="C28" s="574"/>
      <c r="D28" s="575" t="s">
        <v>873</v>
      </c>
      <c r="E28" s="576"/>
      <c r="F28" s="576"/>
      <c r="G28" s="576"/>
      <c r="H28" s="576"/>
      <c r="I28" s="576"/>
      <c r="J28" s="576"/>
      <c r="K28" s="577"/>
      <c r="L28" s="491"/>
    </row>
    <row r="29" spans="1:12" ht="29.25" customHeight="1">
      <c r="A29" s="491"/>
      <c r="B29" s="2019"/>
      <c r="C29" s="895"/>
      <c r="D29" s="491"/>
      <c r="E29" s="491"/>
      <c r="F29" s="578"/>
      <c r="G29" s="2025" t="s">
        <v>874</v>
      </c>
      <c r="H29" s="2026"/>
      <c r="I29" s="2027" t="s">
        <v>101</v>
      </c>
      <c r="J29" s="2026"/>
      <c r="K29" s="545"/>
      <c r="L29" s="491"/>
    </row>
    <row r="30" spans="1:12" ht="29.25" customHeight="1">
      <c r="A30" s="491"/>
      <c r="B30" s="2019"/>
      <c r="C30" s="895"/>
      <c r="D30" s="579"/>
      <c r="E30" s="579"/>
      <c r="F30" s="580" t="s">
        <v>865</v>
      </c>
      <c r="G30" s="2541">
        <v>9.4</v>
      </c>
      <c r="H30" s="893" t="s">
        <v>60</v>
      </c>
      <c r="I30" s="2534">
        <f>G30</f>
        <v>9.4</v>
      </c>
      <c r="J30" s="560" t="s">
        <v>60</v>
      </c>
      <c r="K30" s="545"/>
      <c r="L30" s="491"/>
    </row>
    <row r="31" spans="1:12" ht="29.25" customHeight="1" thickBot="1">
      <c r="A31" s="491"/>
      <c r="B31" s="2019"/>
      <c r="C31" s="895"/>
      <c r="D31" s="573"/>
      <c r="E31" s="573"/>
      <c r="F31" s="582" t="s">
        <v>866</v>
      </c>
      <c r="G31" s="2542">
        <v>319</v>
      </c>
      <c r="H31" s="584" t="s">
        <v>867</v>
      </c>
      <c r="I31" s="2535">
        <f>G31</f>
        <v>319</v>
      </c>
      <c r="J31" s="563" t="s">
        <v>867</v>
      </c>
      <c r="K31" s="545"/>
      <c r="L31" s="491"/>
    </row>
    <row r="32" spans="1:12" ht="29.25" customHeight="1">
      <c r="A32" s="491"/>
      <c r="B32" s="2019"/>
      <c r="C32" s="889"/>
      <c r="D32" s="890"/>
      <c r="E32" s="891"/>
      <c r="F32" s="2028" t="s">
        <v>1131</v>
      </c>
      <c r="G32" s="2028"/>
      <c r="H32" s="2028"/>
      <c r="I32" s="2028"/>
      <c r="J32" s="2028"/>
      <c r="K32" s="892"/>
      <c r="L32" s="491"/>
    </row>
    <row r="33" spans="1:12" ht="29.25" customHeight="1">
      <c r="A33" s="491"/>
      <c r="B33" s="2019"/>
      <c r="C33" s="895"/>
      <c r="D33" s="2029" t="s">
        <v>875</v>
      </c>
      <c r="E33" s="2030"/>
      <c r="F33" s="2030"/>
      <c r="G33" s="2030"/>
      <c r="H33" s="2031"/>
      <c r="I33" s="2032" t="str">
        <f>IF(I26&lt;=I31,"可","不可")</f>
        <v>可</v>
      </c>
      <c r="J33" s="2033"/>
      <c r="K33" s="545"/>
      <c r="L33" s="491"/>
    </row>
    <row r="34" spans="1:12">
      <c r="A34" s="491"/>
      <c r="B34" s="2020"/>
      <c r="C34" s="896"/>
      <c r="D34" s="550"/>
      <c r="E34" s="550"/>
      <c r="F34" s="550"/>
      <c r="G34" s="550"/>
      <c r="H34" s="550"/>
      <c r="I34" s="550"/>
      <c r="J34" s="550"/>
      <c r="K34" s="551"/>
      <c r="L34" s="491"/>
    </row>
    <row r="35" spans="1:12">
      <c r="A35" s="491"/>
      <c r="B35" s="553"/>
      <c r="C35" s="553"/>
      <c r="D35" s="553"/>
      <c r="E35" s="553"/>
      <c r="F35" s="553"/>
      <c r="G35" s="553"/>
      <c r="H35" s="553"/>
      <c r="I35" s="553"/>
      <c r="J35" s="553"/>
      <c r="K35" s="553"/>
      <c r="L35" s="491"/>
    </row>
    <row r="36" spans="1:12" ht="17.25" customHeight="1">
      <c r="A36" s="491"/>
      <c r="B36" s="2018" t="s">
        <v>876</v>
      </c>
      <c r="C36" s="2018"/>
      <c r="D36" s="2018"/>
      <c r="E36" s="2018"/>
      <c r="F36" s="2018"/>
      <c r="G36" s="2018"/>
      <c r="H36" s="2018"/>
      <c r="I36" s="2018"/>
      <c r="J36" s="2018"/>
      <c r="K36" s="2018"/>
      <c r="L36" s="491"/>
    </row>
    <row r="37" spans="1:12" ht="17.25" customHeight="1">
      <c r="A37" s="491"/>
      <c r="B37" s="2018"/>
      <c r="C37" s="2018"/>
      <c r="D37" s="2018"/>
      <c r="E37" s="2018"/>
      <c r="F37" s="2018"/>
      <c r="G37" s="2018"/>
      <c r="H37" s="2018"/>
      <c r="I37" s="2018"/>
      <c r="J37" s="2018"/>
      <c r="K37" s="2018"/>
      <c r="L37" s="491"/>
    </row>
    <row r="38" spans="1:12" ht="17.25" customHeight="1">
      <c r="A38" s="491"/>
      <c r="B38" s="2018"/>
      <c r="C38" s="2018"/>
      <c r="D38" s="2018"/>
      <c r="E38" s="2018"/>
      <c r="F38" s="2018"/>
      <c r="G38" s="2018"/>
      <c r="H38" s="2018"/>
      <c r="I38" s="2018"/>
      <c r="J38" s="2018"/>
      <c r="K38" s="2018"/>
      <c r="L38" s="491"/>
    </row>
    <row r="39" spans="1:12" ht="17.25" customHeight="1">
      <c r="A39" s="491"/>
      <c r="B39" s="2018"/>
      <c r="C39" s="2018"/>
      <c r="D39" s="2018"/>
      <c r="E39" s="2018"/>
      <c r="F39" s="2018"/>
      <c r="G39" s="2018"/>
      <c r="H39" s="2018"/>
      <c r="I39" s="2018"/>
      <c r="J39" s="2018"/>
      <c r="K39" s="2018"/>
      <c r="L39" s="491"/>
    </row>
    <row r="40" spans="1:12" ht="17.25" customHeight="1">
      <c r="A40" s="491"/>
      <c r="B40" s="2018"/>
      <c r="C40" s="2018"/>
      <c r="D40" s="2018"/>
      <c r="E40" s="2018"/>
      <c r="F40" s="2018"/>
      <c r="G40" s="2018"/>
      <c r="H40" s="2018"/>
      <c r="I40" s="2018"/>
      <c r="J40" s="2018"/>
      <c r="K40" s="2018"/>
      <c r="L40" s="491"/>
    </row>
    <row r="41" spans="1:12" ht="17.25" customHeight="1">
      <c r="A41" s="491"/>
      <c r="B41" s="585"/>
      <c r="C41" s="585"/>
      <c r="D41" s="585"/>
      <c r="E41" s="585"/>
      <c r="F41" s="585"/>
      <c r="G41" s="585"/>
      <c r="H41" s="585"/>
      <c r="I41" s="585"/>
      <c r="J41" s="585"/>
      <c r="K41" s="585"/>
      <c r="L41" s="491"/>
    </row>
    <row r="45" spans="1:12">
      <c r="B45" s="586"/>
    </row>
    <row r="46" spans="1:12">
      <c r="B46" s="50"/>
    </row>
    <row r="47" spans="1:12">
      <c r="B47" s="50"/>
    </row>
    <row r="48" spans="1:12">
      <c r="B48" s="50"/>
    </row>
    <row r="49" spans="2:2">
      <c r="B49" s="50"/>
    </row>
    <row r="50" spans="2:2">
      <c r="B50" s="50"/>
    </row>
  </sheetData>
  <mergeCells count="16">
    <mergeCell ref="B10:B12"/>
    <mergeCell ref="D11:E11"/>
    <mergeCell ref="I2:K2"/>
    <mergeCell ref="A4:K4"/>
    <mergeCell ref="C7:K7"/>
    <mergeCell ref="C8:K8"/>
    <mergeCell ref="C9:K9"/>
    <mergeCell ref="B36:K40"/>
    <mergeCell ref="F32:J32"/>
    <mergeCell ref="C13:K13"/>
    <mergeCell ref="B14:B34"/>
    <mergeCell ref="E16:F16"/>
    <mergeCell ref="G29:H29"/>
    <mergeCell ref="I29:J29"/>
    <mergeCell ref="D33:H33"/>
    <mergeCell ref="I33:J33"/>
  </mergeCells>
  <phoneticPr fontId="2"/>
  <pageMargins left="0.7" right="0.7" top="0.75" bottom="0.75" header="0.3" footer="0.3"/>
  <pageSetup paperSize="9" scale="80"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A2E7-D387-40C2-A963-B0AC10788086}">
  <sheetPr>
    <pageSetUpPr fitToPage="1"/>
  </sheetPr>
  <dimension ref="B1:DH77"/>
  <sheetViews>
    <sheetView view="pageBreakPreview" topLeftCell="B1" zoomScale="55" zoomScaleNormal="100" zoomScaleSheetLayoutView="55" workbookViewId="0">
      <selection activeCell="W65" sqref="W65:AX70"/>
    </sheetView>
  </sheetViews>
  <sheetFormatPr defaultColWidth="9" defaultRowHeight="21" customHeight="1"/>
  <cols>
    <col min="1" max="1" width="3.75" style="22" customWidth="1"/>
    <col min="2" max="2" width="3" style="22" customWidth="1"/>
    <col min="3" max="3" width="5.375" style="22" customWidth="1"/>
    <col min="4" max="7" width="3.5" style="587" customWidth="1"/>
    <col min="8" max="64" width="3.5" style="22" customWidth="1"/>
    <col min="65" max="65" width="3.375" style="22" customWidth="1"/>
    <col min="66" max="68" width="3.25" style="22" customWidth="1"/>
    <col min="69" max="76" width="3.375" style="22" customWidth="1"/>
    <col min="77" max="78" width="7.625" style="22" customWidth="1"/>
    <col min="79" max="80" width="2.625" style="22" customWidth="1"/>
    <col min="81" max="16384" width="9" style="22"/>
  </cols>
  <sheetData>
    <row r="1" spans="2:112" ht="21" customHeight="1">
      <c r="B1" s="587"/>
      <c r="C1" s="587"/>
      <c r="G1" s="22"/>
      <c r="W1" s="22" t="s">
        <v>50</v>
      </c>
      <c r="AK1" s="521"/>
      <c r="AO1" s="588"/>
      <c r="AZ1" s="588"/>
      <c r="BA1" s="588"/>
      <c r="BB1" s="588"/>
      <c r="BC1" s="588"/>
      <c r="BD1" s="588"/>
      <c r="BE1" s="588"/>
      <c r="BF1" s="588"/>
      <c r="BG1" s="588"/>
      <c r="BH1" s="588"/>
      <c r="BI1" s="588"/>
      <c r="BJ1" s="588"/>
      <c r="BK1" s="588"/>
      <c r="BL1" s="588"/>
      <c r="BM1" s="588"/>
      <c r="BN1" s="588"/>
      <c r="BO1" s="588"/>
      <c r="BP1" s="588"/>
      <c r="BQ1" s="588"/>
      <c r="BR1" s="588"/>
      <c r="BS1" s="521"/>
      <c r="BT1" s="521"/>
      <c r="BU1" s="521"/>
      <c r="BV1" s="521"/>
      <c r="BW1" s="521"/>
      <c r="BX1" s="521"/>
      <c r="BY1" s="521"/>
      <c r="BZ1" s="521"/>
      <c r="CA1" s="521"/>
      <c r="CB1" s="521"/>
      <c r="CC1" s="521"/>
      <c r="CD1" s="521"/>
      <c r="CE1" s="521"/>
    </row>
    <row r="2" spans="2:112" ht="21" customHeight="1">
      <c r="B2" s="587"/>
      <c r="C2" s="587"/>
      <c r="G2" s="22"/>
      <c r="Y2" s="22">
        <v>-1</v>
      </c>
      <c r="AO2" s="2325" t="s">
        <v>877</v>
      </c>
      <c r="AP2" s="2325"/>
      <c r="AQ2" s="2325"/>
      <c r="AR2" s="2325"/>
      <c r="AS2" s="2325"/>
      <c r="AT2" s="2325"/>
      <c r="AU2" s="2325"/>
      <c r="AV2" s="2325"/>
      <c r="AW2" s="2326"/>
      <c r="AX2" s="2327"/>
      <c r="AY2" s="2327"/>
      <c r="AZ2" s="2327"/>
      <c r="BA2" s="2327"/>
      <c r="BB2" s="2327"/>
      <c r="BC2" s="2327"/>
      <c r="BD2" s="2327"/>
      <c r="BE2" s="2327"/>
      <c r="BF2" s="2327"/>
      <c r="BG2" s="2327"/>
      <c r="BH2" s="2327"/>
      <c r="BI2" s="2327"/>
      <c r="BJ2" s="2327"/>
      <c r="BK2" s="2327"/>
      <c r="BL2" s="2327"/>
      <c r="BM2" s="2327"/>
      <c r="BN2" s="2327"/>
      <c r="BO2" s="2327"/>
      <c r="BP2" s="2327"/>
      <c r="BQ2" s="2327"/>
      <c r="BR2" s="2328"/>
      <c r="BS2" s="589"/>
      <c r="BT2" s="589"/>
      <c r="BU2" s="589"/>
      <c r="BV2" s="589"/>
      <c r="BW2" s="589"/>
      <c r="BX2" s="589"/>
      <c r="BY2" s="589"/>
      <c r="CA2" s="589"/>
      <c r="CB2" s="589"/>
      <c r="CC2" s="589"/>
      <c r="CD2" s="589"/>
      <c r="CE2" s="589"/>
    </row>
    <row r="3" spans="2:112" ht="21" customHeight="1">
      <c r="B3" s="587"/>
      <c r="C3" s="587"/>
      <c r="G3" s="22"/>
      <c r="AO3" s="2325" t="s">
        <v>800</v>
      </c>
      <c r="AP3" s="2325"/>
      <c r="AQ3" s="2325"/>
      <c r="AR3" s="2325"/>
      <c r="AS3" s="2325"/>
      <c r="AT3" s="2325"/>
      <c r="AU3" s="2325"/>
      <c r="AV3" s="2325"/>
      <c r="AW3" s="2329"/>
      <c r="AX3" s="2329"/>
      <c r="AY3" s="2329"/>
      <c r="AZ3" s="2329"/>
      <c r="BA3" s="2329"/>
      <c r="BB3" s="2329"/>
      <c r="BC3" s="2329"/>
      <c r="BD3" s="2329"/>
      <c r="BE3" s="2329"/>
      <c r="BF3" s="2329"/>
      <c r="BG3" s="2329"/>
      <c r="BH3" s="2329"/>
      <c r="BI3" s="2329"/>
      <c r="BJ3" s="2329"/>
      <c r="BK3" s="2330" t="s">
        <v>801</v>
      </c>
      <c r="BL3" s="2331"/>
      <c r="BM3" s="2331"/>
      <c r="BN3" s="2332"/>
      <c r="BO3" s="2333"/>
      <c r="BP3" s="2334"/>
      <c r="BQ3" s="2334"/>
      <c r="BR3" s="2335"/>
      <c r="BS3" s="589"/>
      <c r="BT3" s="589"/>
      <c r="BU3" s="589"/>
      <c r="BV3" s="589"/>
      <c r="BW3" s="589"/>
      <c r="BX3" s="589"/>
      <c r="BY3" s="589"/>
      <c r="CA3" s="589"/>
      <c r="CB3" s="589"/>
      <c r="CC3" s="589"/>
      <c r="CD3" s="589"/>
      <c r="CE3" s="589"/>
    </row>
    <row r="4" spans="2:112" ht="21" customHeight="1">
      <c r="B4" s="587"/>
      <c r="C4" s="590"/>
      <c r="D4" s="2336" t="s">
        <v>878</v>
      </c>
      <c r="E4" s="2336"/>
      <c r="F4" s="2336"/>
      <c r="G4" s="2336"/>
      <c r="H4" s="2336"/>
      <c r="I4" s="2336"/>
      <c r="J4" s="2336"/>
      <c r="K4" s="591"/>
      <c r="L4" s="591"/>
      <c r="M4" s="592"/>
      <c r="N4" s="592"/>
      <c r="O4" s="592"/>
      <c r="P4" s="592"/>
      <c r="Q4" s="592"/>
      <c r="R4" s="592"/>
      <c r="S4" s="592"/>
      <c r="T4" s="592"/>
      <c r="U4" s="593"/>
      <c r="V4" s="594"/>
      <c r="W4" s="595"/>
      <c r="X4" s="596"/>
      <c r="Y4" s="596"/>
      <c r="Z4" s="597" t="s">
        <v>879</v>
      </c>
      <c r="AA4" s="598"/>
      <c r="CA4" s="2098"/>
      <c r="CB4" s="2098"/>
      <c r="CC4" s="2098"/>
      <c r="CD4" s="2098"/>
      <c r="CE4" s="2098"/>
      <c r="CF4" s="2098"/>
      <c r="CG4" s="2098"/>
      <c r="CH4" s="2324"/>
      <c r="CI4" s="2324"/>
      <c r="CJ4" s="2324"/>
      <c r="CK4" s="2324"/>
      <c r="CL4" s="2098"/>
      <c r="CM4" s="2098"/>
      <c r="CN4" s="2098"/>
      <c r="CO4" s="2098"/>
      <c r="CP4" s="2098"/>
      <c r="CQ4" s="2098"/>
      <c r="CR4" s="2098"/>
      <c r="CS4" s="2098"/>
      <c r="CT4" s="2098"/>
      <c r="CU4" s="2098"/>
      <c r="CV4" s="2098"/>
      <c r="CW4" s="2098"/>
      <c r="CX4" s="2098"/>
      <c r="CY4" s="2098"/>
      <c r="CZ4" s="2098"/>
      <c r="DA4" s="2098"/>
      <c r="DB4" s="2098"/>
      <c r="DC4" s="2098"/>
      <c r="DD4" s="2098"/>
      <c r="DE4" s="2098"/>
      <c r="DF4" s="2098"/>
      <c r="DG4" s="2098"/>
      <c r="DH4" s="2098"/>
    </row>
    <row r="5" spans="2:112" ht="27.75" customHeight="1">
      <c r="B5" s="587"/>
      <c r="C5" s="590"/>
      <c r="D5" s="2321"/>
      <c r="E5" s="2321"/>
      <c r="F5" s="2321"/>
      <c r="G5" s="2292" t="s">
        <v>880</v>
      </c>
      <c r="H5" s="2292"/>
      <c r="I5" s="2292"/>
      <c r="J5" s="2292"/>
      <c r="K5" s="2292"/>
      <c r="L5" s="2292"/>
      <c r="M5" s="2292"/>
      <c r="N5" s="2292"/>
      <c r="O5" s="2292"/>
      <c r="P5" s="2292"/>
      <c r="Q5" s="2292"/>
      <c r="R5" s="2292"/>
      <c r="S5" s="2292"/>
      <c r="T5" s="2293"/>
      <c r="U5" s="593"/>
      <c r="V5" s="593"/>
      <c r="W5" s="595"/>
      <c r="X5" s="596"/>
      <c r="Y5" s="596"/>
      <c r="Z5" s="2291"/>
      <c r="AA5" s="2292"/>
      <c r="AB5" s="2292"/>
      <c r="AC5" s="2292"/>
      <c r="AD5" s="2292"/>
      <c r="AE5" s="2292"/>
      <c r="AF5" s="2293"/>
      <c r="AG5" s="2165" t="s">
        <v>881</v>
      </c>
      <c r="AH5" s="2166"/>
      <c r="AI5" s="2166"/>
      <c r="AJ5" s="2277"/>
      <c r="AK5" s="2291" t="s">
        <v>882</v>
      </c>
      <c r="AL5" s="2292"/>
      <c r="AM5" s="2292"/>
      <c r="AN5" s="2293"/>
      <c r="AO5" s="2291" t="s">
        <v>883</v>
      </c>
      <c r="AP5" s="2292"/>
      <c r="AQ5" s="2292"/>
      <c r="AR5" s="2293"/>
      <c r="AS5" s="2291" t="s">
        <v>884</v>
      </c>
      <c r="AT5" s="2292"/>
      <c r="AU5" s="2292"/>
      <c r="AV5" s="2293"/>
      <c r="AW5" s="2291" t="s">
        <v>885</v>
      </c>
      <c r="AX5" s="2292"/>
      <c r="AY5" s="2292"/>
      <c r="AZ5" s="2293"/>
      <c r="BA5" s="2291" t="s">
        <v>886</v>
      </c>
      <c r="BB5" s="2292"/>
      <c r="BC5" s="2292"/>
      <c r="BD5" s="2293"/>
      <c r="BE5" s="2291" t="s">
        <v>887</v>
      </c>
      <c r="BF5" s="2292"/>
      <c r="BG5" s="2293"/>
      <c r="BK5" s="599"/>
      <c r="BL5" s="599"/>
      <c r="BM5" s="599"/>
      <c r="BN5" s="599"/>
      <c r="BO5" s="600"/>
      <c r="BP5" s="601"/>
      <c r="BQ5" s="602"/>
      <c r="BR5" s="602"/>
      <c r="BS5" s="602"/>
      <c r="CA5" s="2324"/>
      <c r="CB5" s="2324"/>
      <c r="CC5" s="2324"/>
      <c r="CD5" s="2324"/>
      <c r="CE5" s="2324"/>
      <c r="CF5" s="2324"/>
      <c r="CG5" s="2324"/>
      <c r="CH5" s="2320"/>
      <c r="CI5" s="2320"/>
      <c r="CJ5" s="2320"/>
      <c r="CK5" s="2320"/>
      <c r="CL5" s="2320"/>
      <c r="CM5" s="2320"/>
      <c r="CN5" s="2320"/>
      <c r="CO5" s="2320"/>
      <c r="CP5" s="2320"/>
      <c r="CQ5" s="2320"/>
      <c r="CR5" s="2320"/>
      <c r="CS5" s="2320"/>
      <c r="CT5" s="2320"/>
      <c r="CU5" s="2320"/>
      <c r="CV5" s="2320"/>
      <c r="CW5" s="2320"/>
      <c r="CX5" s="2320"/>
      <c r="CY5" s="2320"/>
      <c r="CZ5" s="2320"/>
      <c r="DA5" s="2320"/>
      <c r="DB5" s="2320"/>
      <c r="DC5" s="2320"/>
      <c r="DD5" s="2320"/>
      <c r="DE5" s="2320"/>
      <c r="DF5" s="2313"/>
      <c r="DG5" s="2313"/>
      <c r="DH5" s="2313"/>
    </row>
    <row r="6" spans="2:112" ht="21" customHeight="1">
      <c r="B6" s="587"/>
      <c r="C6" s="590"/>
      <c r="D6" s="2321"/>
      <c r="E6" s="2321"/>
      <c r="F6" s="2321"/>
      <c r="G6" s="2292" t="s">
        <v>888</v>
      </c>
      <c r="H6" s="2292"/>
      <c r="I6" s="2292"/>
      <c r="J6" s="2292"/>
      <c r="K6" s="2292"/>
      <c r="L6" s="2292"/>
      <c r="M6" s="2292"/>
      <c r="N6" s="2292"/>
      <c r="O6" s="2292"/>
      <c r="P6" s="2292"/>
      <c r="Q6" s="2292"/>
      <c r="R6" s="2292"/>
      <c r="S6" s="2292"/>
      <c r="T6" s="2293"/>
      <c r="U6" s="593"/>
      <c r="V6" s="593"/>
      <c r="W6" s="595"/>
      <c r="X6" s="596"/>
      <c r="Y6" s="596"/>
      <c r="Z6" s="2168" t="s">
        <v>889</v>
      </c>
      <c r="AA6" s="2169"/>
      <c r="AB6" s="2169"/>
      <c r="AC6" s="2169"/>
      <c r="AD6" s="2169"/>
      <c r="AE6" s="2169"/>
      <c r="AF6" s="2323"/>
      <c r="AG6" s="2688"/>
      <c r="AH6" s="2689"/>
      <c r="AI6" s="2689"/>
      <c r="AJ6" s="2690"/>
      <c r="AK6" s="2688"/>
      <c r="AL6" s="2689"/>
      <c r="AM6" s="2689"/>
      <c r="AN6" s="2690"/>
      <c r="AO6" s="2688"/>
      <c r="AP6" s="2689"/>
      <c r="AQ6" s="2689"/>
      <c r="AR6" s="2690"/>
      <c r="AS6" s="2688"/>
      <c r="AT6" s="2689"/>
      <c r="AU6" s="2689"/>
      <c r="AV6" s="2690"/>
      <c r="AW6" s="2688"/>
      <c r="AX6" s="2689"/>
      <c r="AY6" s="2689"/>
      <c r="AZ6" s="2690"/>
      <c r="BA6" s="2688"/>
      <c r="BB6" s="2689"/>
      <c r="BC6" s="2689"/>
      <c r="BD6" s="2690"/>
      <c r="BE6" s="2691">
        <f>SUM(AG6:BD6)</f>
        <v>0</v>
      </c>
      <c r="BF6" s="2692"/>
      <c r="BG6" s="2693"/>
      <c r="BL6" s="603"/>
      <c r="BM6" s="603"/>
      <c r="BN6" s="603"/>
      <c r="BW6" s="604"/>
      <c r="CC6" s="603"/>
      <c r="CD6" s="603"/>
      <c r="CE6" s="603"/>
      <c r="CL6" s="2319"/>
      <c r="CM6" s="2319"/>
      <c r="CN6" s="2319"/>
      <c r="CO6" s="2319"/>
      <c r="CP6" s="2319"/>
      <c r="CQ6" s="2319"/>
      <c r="CR6" s="2319"/>
      <c r="CS6" s="2319"/>
      <c r="CT6" s="2320"/>
      <c r="CU6" s="2320"/>
      <c r="CV6" s="2320"/>
      <c r="CW6" s="2320"/>
      <c r="CX6" s="2320"/>
      <c r="CY6" s="2320"/>
      <c r="CZ6" s="2320"/>
      <c r="DA6" s="2320"/>
      <c r="DB6" s="2320"/>
      <c r="DC6" s="2320"/>
      <c r="DD6" s="2320"/>
      <c r="DE6" s="2320"/>
      <c r="DF6" s="2313"/>
      <c r="DG6" s="2313"/>
      <c r="DH6" s="2313"/>
    </row>
    <row r="7" spans="2:112" ht="21" customHeight="1">
      <c r="B7" s="587"/>
      <c r="C7" s="590"/>
      <c r="D7" s="2321"/>
      <c r="E7" s="2321"/>
      <c r="F7" s="2321"/>
      <c r="G7" s="2292" t="s">
        <v>890</v>
      </c>
      <c r="H7" s="2292"/>
      <c r="I7" s="2292"/>
      <c r="J7" s="2292"/>
      <c r="K7" s="2292"/>
      <c r="L7" s="2292"/>
      <c r="M7" s="2292"/>
      <c r="N7" s="2292"/>
      <c r="O7" s="2292"/>
      <c r="P7" s="2292"/>
      <c r="Q7" s="2292"/>
      <c r="R7" s="2292"/>
      <c r="S7" s="2292"/>
      <c r="T7" s="2293"/>
      <c r="U7" s="605"/>
      <c r="V7" s="593"/>
      <c r="W7" s="595"/>
      <c r="X7" s="596"/>
      <c r="Y7" s="596"/>
      <c r="Z7" s="606" t="s">
        <v>668</v>
      </c>
      <c r="AA7" s="2165" t="s">
        <v>891</v>
      </c>
      <c r="AB7" s="2166"/>
      <c r="AC7" s="2166"/>
      <c r="AD7" s="2166"/>
      <c r="AE7" s="2166"/>
      <c r="AF7" s="2277"/>
      <c r="AG7" s="2315"/>
      <c r="AH7" s="2316"/>
      <c r="AI7" s="2316"/>
      <c r="AJ7" s="2317"/>
      <c r="AK7" s="2315"/>
      <c r="AL7" s="2316"/>
      <c r="AM7" s="2316"/>
      <c r="AN7" s="2317"/>
      <c r="AO7" s="2315"/>
      <c r="AP7" s="2316"/>
      <c r="AQ7" s="2316"/>
      <c r="AR7" s="2317"/>
      <c r="AS7" s="2688"/>
      <c r="AT7" s="2689"/>
      <c r="AU7" s="2689"/>
      <c r="AV7" s="2690"/>
      <c r="AW7" s="2688"/>
      <c r="AX7" s="2689"/>
      <c r="AY7" s="2689"/>
      <c r="AZ7" s="2690"/>
      <c r="BA7" s="2688"/>
      <c r="BB7" s="2689"/>
      <c r="BC7" s="2689"/>
      <c r="BD7" s="2690"/>
      <c r="BE7" s="2691">
        <f>SUM(AG7:BD7)</f>
        <v>0</v>
      </c>
      <c r="BF7" s="2692"/>
      <c r="BG7" s="2693"/>
      <c r="CB7" s="2098"/>
      <c r="CC7" s="2098"/>
      <c r="CD7" s="2098"/>
      <c r="CE7" s="2098"/>
      <c r="CF7" s="2098"/>
      <c r="CG7" s="2098"/>
      <c r="CH7" s="2098"/>
      <c r="CI7" s="2322"/>
      <c r="CJ7" s="2322"/>
      <c r="CK7" s="2322"/>
      <c r="CL7" s="2320"/>
      <c r="CM7" s="2320"/>
      <c r="CN7" s="2320"/>
      <c r="CO7" s="2320"/>
      <c r="CP7" s="2320"/>
      <c r="CQ7" s="2320"/>
      <c r="CR7" s="2320"/>
      <c r="CS7" s="2320"/>
      <c r="CT7" s="2320"/>
      <c r="CU7" s="2320"/>
      <c r="CV7" s="2320"/>
      <c r="CW7" s="2320"/>
      <c r="CX7" s="2320"/>
      <c r="CY7" s="2320"/>
      <c r="CZ7" s="2320"/>
      <c r="DA7" s="2320"/>
      <c r="DB7" s="2320"/>
      <c r="DC7" s="2320"/>
      <c r="DD7" s="2320"/>
      <c r="DE7" s="2320"/>
      <c r="DF7" s="2313"/>
      <c r="DG7" s="2313"/>
      <c r="DH7" s="2313"/>
    </row>
    <row r="8" spans="2:112" ht="21" customHeight="1">
      <c r="B8" s="596"/>
      <c r="C8" s="607"/>
      <c r="D8" s="592"/>
      <c r="E8" s="592"/>
      <c r="F8" s="592"/>
      <c r="G8" s="592"/>
      <c r="H8" s="592"/>
      <c r="I8" s="592"/>
      <c r="J8" s="592"/>
      <c r="K8" s="592"/>
      <c r="L8" s="608" t="str">
        <f>IF(COUNTIF(D5:F7,"○")&gt;1,"いずれか１つを選択してください。","")</f>
        <v/>
      </c>
      <c r="M8" s="592"/>
      <c r="N8" s="592"/>
      <c r="O8" s="592"/>
      <c r="P8" s="592"/>
      <c r="Q8" s="592"/>
      <c r="R8" s="592"/>
      <c r="S8" s="592"/>
      <c r="T8" s="592"/>
      <c r="U8" s="609"/>
      <c r="V8" s="609"/>
      <c r="W8" s="595"/>
      <c r="X8" s="596"/>
      <c r="Y8" s="596"/>
      <c r="Z8" s="2165" t="s">
        <v>892</v>
      </c>
      <c r="AA8" s="2166"/>
      <c r="AB8" s="2166"/>
      <c r="AC8" s="2166"/>
      <c r="AD8" s="2166"/>
      <c r="AE8" s="2166"/>
      <c r="AF8" s="2277"/>
      <c r="AG8" s="2688"/>
      <c r="AH8" s="2689"/>
      <c r="AI8" s="2689"/>
      <c r="AJ8" s="2690"/>
      <c r="AK8" s="2688"/>
      <c r="AL8" s="2689"/>
      <c r="AM8" s="2689"/>
      <c r="AN8" s="2690"/>
      <c r="AO8" s="2688"/>
      <c r="AP8" s="2689"/>
      <c r="AQ8" s="2689"/>
      <c r="AR8" s="2690"/>
      <c r="AS8" s="2688"/>
      <c r="AT8" s="2689"/>
      <c r="AU8" s="2689"/>
      <c r="AV8" s="2690"/>
      <c r="AW8" s="2688"/>
      <c r="AX8" s="2689"/>
      <c r="AY8" s="2689"/>
      <c r="AZ8" s="2690"/>
      <c r="BA8" s="2688"/>
      <c r="BB8" s="2689"/>
      <c r="BC8" s="2689"/>
      <c r="BD8" s="2690"/>
      <c r="BE8" s="2691">
        <f>SUM(AG8:BD8)</f>
        <v>0</v>
      </c>
      <c r="BF8" s="2692"/>
      <c r="BG8" s="2693"/>
      <c r="BU8" s="604"/>
      <c r="BW8" s="2318"/>
      <c r="BX8" s="2318"/>
      <c r="BY8" s="2318"/>
      <c r="BZ8" s="2318"/>
      <c r="CA8" s="2318"/>
      <c r="CB8" s="2314"/>
      <c r="CC8" s="2314"/>
      <c r="CD8" s="2314"/>
      <c r="CE8" s="2314"/>
      <c r="CF8" s="2314"/>
      <c r="CG8" s="2314"/>
      <c r="CH8" s="2314"/>
      <c r="CI8" s="2322"/>
      <c r="CJ8" s="2322"/>
      <c r="CK8" s="2322"/>
      <c r="CL8" s="2313"/>
      <c r="CM8" s="2313"/>
      <c r="CN8" s="2313"/>
      <c r="CO8" s="2313"/>
      <c r="CP8" s="2313"/>
      <c r="CQ8" s="2313"/>
      <c r="CR8" s="2313"/>
      <c r="CS8" s="2313"/>
      <c r="CT8" s="2313"/>
      <c r="CU8" s="2313"/>
      <c r="CV8" s="2313"/>
      <c r="CW8" s="2313"/>
      <c r="CX8" s="2313"/>
      <c r="CY8" s="2313"/>
      <c r="CZ8" s="2313"/>
      <c r="DA8" s="2313"/>
      <c r="DB8" s="2313"/>
      <c r="DC8" s="2313"/>
      <c r="DD8" s="2313"/>
      <c r="DE8" s="2313"/>
      <c r="DF8" s="2313"/>
      <c r="DG8" s="2313"/>
      <c r="DH8" s="2313"/>
    </row>
    <row r="9" spans="2:112" ht="21" customHeight="1">
      <c r="B9" s="596"/>
      <c r="C9" s="607"/>
      <c r="D9" s="592"/>
      <c r="E9" s="609"/>
      <c r="F9" s="593"/>
      <c r="G9" s="593"/>
      <c r="H9" s="593"/>
      <c r="I9" s="593"/>
      <c r="J9" s="593"/>
      <c r="K9" s="593"/>
      <c r="L9" s="593"/>
      <c r="M9" s="593"/>
      <c r="N9" s="593"/>
      <c r="O9" s="593"/>
      <c r="P9" s="593"/>
      <c r="Q9" s="593"/>
      <c r="R9" s="593"/>
      <c r="S9" s="593"/>
      <c r="T9" s="593"/>
      <c r="U9" s="593"/>
      <c r="V9" s="609"/>
      <c r="W9" s="595"/>
      <c r="X9" s="596"/>
      <c r="Y9" s="596"/>
      <c r="Z9" s="2165" t="s">
        <v>887</v>
      </c>
      <c r="AA9" s="2166"/>
      <c r="AB9" s="2166"/>
      <c r="AC9" s="2166"/>
      <c r="AD9" s="2166"/>
      <c r="AE9" s="2166"/>
      <c r="AF9" s="2277"/>
      <c r="AG9" s="2691">
        <f>AG6+AG8</f>
        <v>0</v>
      </c>
      <c r="AH9" s="2692"/>
      <c r="AI9" s="2692"/>
      <c r="AJ9" s="2693"/>
      <c r="AK9" s="2691">
        <f t="shared" ref="AK9" si="0">AK6+AK8</f>
        <v>0</v>
      </c>
      <c r="AL9" s="2692"/>
      <c r="AM9" s="2692"/>
      <c r="AN9" s="2693"/>
      <c r="AO9" s="2691">
        <f t="shared" ref="AO9" si="1">AO6+AO8</f>
        <v>0</v>
      </c>
      <c r="AP9" s="2692"/>
      <c r="AQ9" s="2692"/>
      <c r="AR9" s="2693"/>
      <c r="AS9" s="2691">
        <f>AS6+AS8</f>
        <v>0</v>
      </c>
      <c r="AT9" s="2692"/>
      <c r="AU9" s="2692"/>
      <c r="AV9" s="2693"/>
      <c r="AW9" s="2691">
        <f t="shared" ref="AW9" si="2">AW6+AW8</f>
        <v>0</v>
      </c>
      <c r="AX9" s="2692"/>
      <c r="AY9" s="2692"/>
      <c r="AZ9" s="2693"/>
      <c r="BA9" s="2691">
        <f t="shared" ref="BA9" si="3">BA6+BA8</f>
        <v>0</v>
      </c>
      <c r="BB9" s="2692"/>
      <c r="BC9" s="2692"/>
      <c r="BD9" s="2693"/>
      <c r="BE9" s="2691">
        <f>BE6+BE8</f>
        <v>0</v>
      </c>
      <c r="BF9" s="2692"/>
      <c r="BG9" s="2693"/>
      <c r="BW9" s="2098"/>
      <c r="BX9" s="2098"/>
      <c r="BY9" s="2098"/>
      <c r="BZ9" s="2098"/>
      <c r="CA9" s="2098"/>
      <c r="CB9" s="2289"/>
      <c r="CC9" s="2289"/>
      <c r="CD9" s="2289"/>
      <c r="CE9" s="2289"/>
      <c r="CF9" s="2290"/>
      <c r="CG9" s="2290"/>
      <c r="CH9" s="2290"/>
      <c r="CI9" s="2290"/>
      <c r="CJ9" s="2290"/>
      <c r="CK9" s="2290"/>
    </row>
    <row r="10" spans="2:112" ht="21" customHeight="1">
      <c r="B10" s="596"/>
      <c r="C10" s="607"/>
      <c r="D10" s="592"/>
      <c r="E10" s="609"/>
      <c r="F10" s="593"/>
      <c r="G10" s="593"/>
      <c r="H10" s="593"/>
      <c r="I10" s="593"/>
      <c r="J10" s="593"/>
      <c r="K10" s="593"/>
      <c r="L10" s="593"/>
      <c r="M10" s="593"/>
      <c r="N10" s="593"/>
      <c r="O10" s="593"/>
      <c r="P10" s="593"/>
      <c r="Q10" s="593"/>
      <c r="R10" s="593"/>
      <c r="S10" s="593"/>
      <c r="T10" s="593"/>
      <c r="U10" s="593"/>
      <c r="V10" s="609"/>
      <c r="W10" s="610"/>
      <c r="X10" s="596"/>
      <c r="Y10" s="596"/>
      <c r="Z10" s="596"/>
      <c r="AA10" s="596"/>
      <c r="BG10" s="611" t="str">
        <f>IF(AND(BE9&lt;&gt;BO3,D12="○"),"「事業者名簿」の定員数と想定される利用者数が一致しません。","")</f>
        <v/>
      </c>
      <c r="BK10" s="599"/>
      <c r="BL10" s="599"/>
      <c r="BM10" s="599"/>
      <c r="BN10" s="599"/>
      <c r="BO10" s="600"/>
      <c r="BP10" s="601"/>
      <c r="BQ10" s="602"/>
      <c r="BR10" s="602"/>
      <c r="BS10" s="602"/>
      <c r="BW10" s="2098"/>
      <c r="BX10" s="2098"/>
      <c r="BY10" s="2098"/>
      <c r="BZ10" s="2098"/>
      <c r="CA10" s="2098"/>
      <c r="CB10" s="2289"/>
      <c r="CC10" s="2289"/>
      <c r="CD10" s="2289"/>
      <c r="CE10" s="2289"/>
      <c r="CF10" s="2290"/>
      <c r="CG10" s="2290"/>
      <c r="CH10" s="2290"/>
      <c r="CI10" s="2290"/>
      <c r="CJ10" s="2290"/>
      <c r="CK10" s="2290"/>
    </row>
    <row r="11" spans="2:112" ht="21" customHeight="1">
      <c r="B11" s="596"/>
      <c r="C11" s="607"/>
      <c r="D11" s="612" t="s">
        <v>893</v>
      </c>
      <c r="E11" s="613"/>
      <c r="F11" s="613"/>
      <c r="G11" s="613"/>
      <c r="H11" s="613"/>
      <c r="I11" s="613"/>
      <c r="J11" s="593"/>
      <c r="K11" s="593"/>
      <c r="L11" s="593"/>
      <c r="M11" s="593"/>
      <c r="N11" s="593"/>
      <c r="O11" s="593"/>
      <c r="P11" s="593"/>
      <c r="Q11" s="593"/>
      <c r="R11" s="593"/>
      <c r="S11" s="593"/>
      <c r="T11" s="593"/>
      <c r="U11" s="593"/>
      <c r="V11" s="609"/>
      <c r="W11" s="614"/>
      <c r="Z11" s="604" t="s">
        <v>894</v>
      </c>
      <c r="AP11" s="604" t="s">
        <v>895</v>
      </c>
      <c r="AQ11" s="604"/>
      <c r="AW11" s="603"/>
      <c r="AX11" s="603"/>
      <c r="AY11" s="603"/>
      <c r="BG11" s="615"/>
      <c r="BH11" s="604" t="s">
        <v>896</v>
      </c>
      <c r="BN11" s="603"/>
      <c r="BO11" s="603"/>
      <c r="BP11" s="603"/>
      <c r="BW11" s="596"/>
      <c r="BX11" s="596"/>
      <c r="BY11" s="596"/>
      <c r="BZ11" s="596"/>
      <c r="CA11" s="596"/>
      <c r="CB11" s="2289"/>
      <c r="CC11" s="2289"/>
      <c r="CD11" s="2289"/>
      <c r="CE11" s="2289"/>
      <c r="CF11" s="2290"/>
      <c r="CG11" s="2290"/>
      <c r="CH11" s="2290"/>
      <c r="CI11" s="2290"/>
      <c r="CJ11" s="2290"/>
      <c r="CK11" s="2290"/>
    </row>
    <row r="12" spans="2:112" ht="21" customHeight="1">
      <c r="B12" s="596"/>
      <c r="C12" s="607"/>
      <c r="D12" s="2299"/>
      <c r="E12" s="2304"/>
      <c r="F12" s="2301" t="s">
        <v>897</v>
      </c>
      <c r="G12" s="2302"/>
      <c r="H12" s="2302"/>
      <c r="I12" s="2302"/>
      <c r="J12" s="2302"/>
      <c r="K12" s="2302"/>
      <c r="L12" s="2302"/>
      <c r="M12" s="2302"/>
      <c r="N12" s="2302"/>
      <c r="O12" s="2302"/>
      <c r="P12" s="2302"/>
      <c r="Q12" s="2302"/>
      <c r="R12" s="2302"/>
      <c r="S12" s="2302"/>
      <c r="T12" s="2302"/>
      <c r="U12" s="2302"/>
      <c r="V12" s="2303"/>
      <c r="W12" s="610"/>
      <c r="AE12" s="2291" t="s">
        <v>898</v>
      </c>
      <c r="AF12" s="2292"/>
      <c r="AG12" s="2292"/>
      <c r="AH12" s="2292"/>
      <c r="AI12" s="2292"/>
      <c r="AJ12" s="2292"/>
      <c r="AK12" s="2293"/>
      <c r="AL12" s="2305" t="s">
        <v>899</v>
      </c>
      <c r="AM12" s="2306"/>
      <c r="AN12" s="2307"/>
      <c r="AV12" s="2291" t="s">
        <v>898</v>
      </c>
      <c r="AW12" s="2292"/>
      <c r="AX12" s="2292"/>
      <c r="AY12" s="2292"/>
      <c r="AZ12" s="2292"/>
      <c r="BA12" s="2292"/>
      <c r="BB12" s="2293"/>
      <c r="BC12" s="2305" t="s">
        <v>899</v>
      </c>
      <c r="BD12" s="2306"/>
      <c r="BE12" s="2307"/>
      <c r="BF12" s="616"/>
      <c r="BG12" s="615"/>
      <c r="BM12" s="2291" t="s">
        <v>900</v>
      </c>
      <c r="BN12" s="2292"/>
      <c r="BO12" s="2292"/>
      <c r="BP12" s="2292"/>
      <c r="BQ12" s="2292"/>
      <c r="BR12" s="2292"/>
      <c r="BS12" s="2293"/>
      <c r="BW12" s="2311"/>
      <c r="BX12" s="2311"/>
      <c r="BY12" s="2311"/>
      <c r="BZ12" s="2311"/>
      <c r="CA12" s="2311"/>
      <c r="CB12" s="2297"/>
      <c r="CC12" s="2297"/>
      <c r="CD12" s="2297"/>
      <c r="CE12" s="2297"/>
      <c r="CF12" s="2312"/>
      <c r="CG12" s="2312"/>
      <c r="CH12" s="2312"/>
      <c r="CI12" s="2311"/>
      <c r="CJ12" s="2311"/>
      <c r="CK12" s="2311"/>
    </row>
    <row r="13" spans="2:112" ht="26.25" customHeight="1">
      <c r="B13" s="596"/>
      <c r="C13" s="607"/>
      <c r="D13" s="2299"/>
      <c r="E13" s="2300"/>
      <c r="F13" s="2301" t="s">
        <v>901</v>
      </c>
      <c r="G13" s="2302"/>
      <c r="H13" s="2302"/>
      <c r="I13" s="2302"/>
      <c r="J13" s="2302"/>
      <c r="K13" s="2302"/>
      <c r="L13" s="2302"/>
      <c r="M13" s="2302"/>
      <c r="N13" s="2302"/>
      <c r="O13" s="2302"/>
      <c r="P13" s="2302"/>
      <c r="Q13" s="2302"/>
      <c r="R13" s="2302"/>
      <c r="S13" s="2302"/>
      <c r="T13" s="2302"/>
      <c r="U13" s="2302"/>
      <c r="V13" s="2303"/>
      <c r="W13" s="617"/>
      <c r="AE13" s="2286" t="s">
        <v>902</v>
      </c>
      <c r="AF13" s="2287"/>
      <c r="AG13" s="2287"/>
      <c r="AH13" s="2288"/>
      <c r="AI13" s="2286" t="s">
        <v>903</v>
      </c>
      <c r="AJ13" s="2287"/>
      <c r="AK13" s="2288"/>
      <c r="AL13" s="2308"/>
      <c r="AM13" s="2309"/>
      <c r="AN13" s="2310"/>
      <c r="AQ13" s="2301"/>
      <c r="AR13" s="2302"/>
      <c r="AS13" s="2302"/>
      <c r="AT13" s="2302"/>
      <c r="AU13" s="2303"/>
      <c r="AV13" s="2286" t="s">
        <v>902</v>
      </c>
      <c r="AW13" s="2287"/>
      <c r="AX13" s="2287"/>
      <c r="AY13" s="2288"/>
      <c r="AZ13" s="2286" t="s">
        <v>903</v>
      </c>
      <c r="BA13" s="2287"/>
      <c r="BB13" s="2288"/>
      <c r="BC13" s="2308"/>
      <c r="BD13" s="2309"/>
      <c r="BE13" s="2310"/>
      <c r="BF13" s="616"/>
      <c r="BG13" s="618"/>
      <c r="BH13" s="2301"/>
      <c r="BI13" s="2302"/>
      <c r="BJ13" s="2302"/>
      <c r="BK13" s="2302"/>
      <c r="BL13" s="2303"/>
      <c r="BM13" s="2286" t="s">
        <v>904</v>
      </c>
      <c r="BN13" s="2287"/>
      <c r="BO13" s="2287"/>
      <c r="BP13" s="2288"/>
      <c r="BQ13" s="2286" t="s">
        <v>903</v>
      </c>
      <c r="BR13" s="2287"/>
      <c r="BS13" s="2288"/>
      <c r="BW13" s="596"/>
      <c r="BX13" s="596"/>
      <c r="BY13" s="596"/>
      <c r="BZ13" s="2289"/>
      <c r="CA13" s="2289"/>
      <c r="CB13" s="2289"/>
      <c r="CC13" s="2289"/>
      <c r="CD13" s="2290"/>
      <c r="CE13" s="2290"/>
      <c r="CF13" s="2290"/>
      <c r="CG13" s="2290"/>
      <c r="CH13" s="2290"/>
      <c r="CI13" s="2290"/>
    </row>
    <row r="14" spans="2:112" ht="21" customHeight="1">
      <c r="B14" s="596"/>
      <c r="C14" s="607"/>
      <c r="D14" s="2299"/>
      <c r="E14" s="2300"/>
      <c r="F14" s="2301" t="s">
        <v>905</v>
      </c>
      <c r="G14" s="2302"/>
      <c r="H14" s="2302"/>
      <c r="I14" s="2302"/>
      <c r="J14" s="2302"/>
      <c r="K14" s="2302"/>
      <c r="L14" s="2302"/>
      <c r="M14" s="2302"/>
      <c r="N14" s="2302"/>
      <c r="O14" s="2302"/>
      <c r="P14" s="2302"/>
      <c r="Q14" s="2302"/>
      <c r="R14" s="2302"/>
      <c r="S14" s="2302"/>
      <c r="T14" s="2302"/>
      <c r="U14" s="2302"/>
      <c r="V14" s="2303"/>
      <c r="W14" s="617"/>
      <c r="Z14" s="2291" t="s">
        <v>906</v>
      </c>
      <c r="AA14" s="2292"/>
      <c r="AB14" s="2292"/>
      <c r="AC14" s="2292"/>
      <c r="AD14" s="2293"/>
      <c r="AE14" s="2543" t="b">
        <f>IF((OR($D$5="○",$D$6="○")),ROUNDUP(((BE$6+BE$8*0.9))/6,2))</f>
        <v>0</v>
      </c>
      <c r="AF14" s="2544"/>
      <c r="AG14" s="2544"/>
      <c r="AH14" s="2545"/>
      <c r="AI14" s="2546">
        <f>AE14*$AY$60</f>
        <v>0</v>
      </c>
      <c r="AJ14" s="2547"/>
      <c r="AK14" s="2548"/>
      <c r="AL14" s="2546">
        <f>AE14*40</f>
        <v>0</v>
      </c>
      <c r="AM14" s="2547"/>
      <c r="AN14" s="2548"/>
      <c r="AQ14" s="2291" t="s">
        <v>906</v>
      </c>
      <c r="AR14" s="2292"/>
      <c r="AS14" s="2292"/>
      <c r="AT14" s="2292"/>
      <c r="AU14" s="2293"/>
      <c r="AV14" s="2546" t="b">
        <f>IF((OR($D$5="○",$D$6="○")),$BE$43)</f>
        <v>0</v>
      </c>
      <c r="AW14" s="2547"/>
      <c r="AX14" s="2547"/>
      <c r="AY14" s="2548"/>
      <c r="AZ14" s="2553">
        <f>AV14*$AY$60</f>
        <v>0</v>
      </c>
      <c r="BA14" s="2553"/>
      <c r="BB14" s="2553"/>
      <c r="BC14" s="2546">
        <f>AV14*40</f>
        <v>0</v>
      </c>
      <c r="BD14" s="2547"/>
      <c r="BE14" s="2548"/>
      <c r="BF14" s="619"/>
      <c r="BG14" s="615"/>
      <c r="BH14" s="2291" t="s">
        <v>907</v>
      </c>
      <c r="BI14" s="2292"/>
      <c r="BJ14" s="2292"/>
      <c r="BK14" s="2292"/>
      <c r="BL14" s="2293"/>
      <c r="BM14" s="2278">
        <f>(ROUNDUP(BQ14/40,1))</f>
        <v>0</v>
      </c>
      <c r="BN14" s="2279"/>
      <c r="BO14" s="2279"/>
      <c r="BP14" s="2280"/>
      <c r="BQ14" s="2284">
        <f>$BB$73</f>
        <v>0</v>
      </c>
      <c r="BR14" s="2284"/>
      <c r="BS14" s="2284"/>
      <c r="BU14" s="604"/>
      <c r="BW14" s="604"/>
      <c r="BX14" s="604"/>
      <c r="BY14" s="604"/>
      <c r="BZ14" s="2297"/>
      <c r="CA14" s="2297"/>
      <c r="CB14" s="2297"/>
      <c r="CC14" s="2297"/>
      <c r="CD14" s="2298"/>
      <c r="CE14" s="2298"/>
      <c r="CF14" s="2298"/>
      <c r="CG14" s="2098"/>
      <c r="CH14" s="2098"/>
      <c r="CI14" s="2098"/>
    </row>
    <row r="15" spans="2:112" ht="21" customHeight="1">
      <c r="B15" s="596"/>
      <c r="C15" s="620"/>
      <c r="D15" s="621"/>
      <c r="E15" s="621"/>
      <c r="F15" s="621"/>
      <c r="G15" s="621"/>
      <c r="H15" s="621"/>
      <c r="I15" s="621"/>
      <c r="J15" s="621"/>
      <c r="K15" s="621"/>
      <c r="L15" s="622" t="str">
        <f>IF(COUNTIF(D12:E14,"○")&gt;1,"いずれか１つを選択してください。","")</f>
        <v/>
      </c>
      <c r="M15" s="621"/>
      <c r="N15" s="621"/>
      <c r="O15" s="621"/>
      <c r="P15" s="621"/>
      <c r="Q15" s="621"/>
      <c r="R15" s="621"/>
      <c r="S15" s="621"/>
      <c r="T15" s="621"/>
      <c r="U15" s="621"/>
      <c r="V15" s="623"/>
      <c r="W15" s="624"/>
      <c r="Z15" s="2291" t="s">
        <v>908</v>
      </c>
      <c r="AA15" s="2292"/>
      <c r="AB15" s="2292"/>
      <c r="AC15" s="2292"/>
      <c r="AD15" s="2293"/>
      <c r="AE15" s="2543" t="b">
        <f>IF((OR($D$7="○")),ROUNDUP((BE$6+BE$8*0.9)/5,2))</f>
        <v>0</v>
      </c>
      <c r="AF15" s="2544"/>
      <c r="AG15" s="2544"/>
      <c r="AH15" s="2545"/>
      <c r="AI15" s="2546">
        <f>AE15*$AY$60</f>
        <v>0</v>
      </c>
      <c r="AJ15" s="2547"/>
      <c r="AK15" s="2548"/>
      <c r="AL15" s="2546">
        <f>AE15*40</f>
        <v>0</v>
      </c>
      <c r="AM15" s="2547"/>
      <c r="AN15" s="2548"/>
      <c r="AQ15" s="2291" t="s">
        <v>908</v>
      </c>
      <c r="AR15" s="2292"/>
      <c r="AS15" s="2292"/>
      <c r="AT15" s="2292"/>
      <c r="AU15" s="2293"/>
      <c r="AV15" s="2546" t="b">
        <f>IF(($D$7="○"),$BE$43)</f>
        <v>0</v>
      </c>
      <c r="AW15" s="2547"/>
      <c r="AX15" s="2547"/>
      <c r="AY15" s="2548"/>
      <c r="AZ15" s="2553">
        <f>AV15*$AY$60</f>
        <v>0</v>
      </c>
      <c r="BA15" s="2553"/>
      <c r="BB15" s="2553"/>
      <c r="BC15" s="2546">
        <f>AV15*40</f>
        <v>0</v>
      </c>
      <c r="BD15" s="2547"/>
      <c r="BE15" s="2548"/>
      <c r="BF15" s="619"/>
      <c r="BG15" s="615"/>
      <c r="BH15" s="2270" t="s">
        <v>101</v>
      </c>
      <c r="BI15" s="2271"/>
      <c r="BJ15" s="2271"/>
      <c r="BK15" s="2271"/>
      <c r="BL15" s="2272"/>
      <c r="BM15" s="2273">
        <f>SUM(BM12:BP14)</f>
        <v>0</v>
      </c>
      <c r="BN15" s="2274"/>
      <c r="BO15" s="2274"/>
      <c r="BP15" s="2275"/>
      <c r="BQ15" s="2285">
        <f>SUMIF(BQ12:BS14,"&lt;&gt;#VALUE!")</f>
        <v>0</v>
      </c>
      <c r="BR15" s="2285"/>
      <c r="BS15" s="2285"/>
      <c r="BW15" s="625"/>
    </row>
    <row r="16" spans="2:112" ht="21" customHeight="1">
      <c r="B16" s="596"/>
      <c r="C16" s="596"/>
      <c r="D16" s="596"/>
      <c r="E16" s="599"/>
      <c r="F16" s="599"/>
      <c r="G16" s="599"/>
      <c r="H16" s="599"/>
      <c r="I16" s="599"/>
      <c r="J16" s="599"/>
      <c r="K16" s="599"/>
      <c r="L16" s="599"/>
      <c r="M16" s="599"/>
      <c r="N16" s="599"/>
      <c r="O16" s="599"/>
      <c r="P16" s="599"/>
      <c r="Q16" s="599"/>
      <c r="R16" s="599"/>
      <c r="S16" s="599"/>
      <c r="T16" s="599"/>
      <c r="U16" s="599"/>
      <c r="V16" s="596"/>
      <c r="W16" s="596"/>
      <c r="X16" s="596"/>
      <c r="Y16" s="596"/>
      <c r="Z16" s="2165" t="s">
        <v>909</v>
      </c>
      <c r="AA16" s="2166"/>
      <c r="AB16" s="2166"/>
      <c r="AC16" s="2166"/>
      <c r="AD16" s="2277"/>
      <c r="AE16" s="2546">
        <f>IF($D$6="○","",ROUNDUP(($AO$6+$AO$8*0.9)/9,2)+ROUNDUP(($AS$6-$AS$7+$AS$8*0.9)/6,2)+ROUNDUP($AS$7/12,2)+ROUNDUP(($AW$6-$AW$7+$AW$8*0.9)/4,2)+ROUNDUP($AW$7/8,2)+ROUNDUP(($BA$6-$BA$7+$BA$8*0.9)/2.5,2)+ROUNDUP($BA$7/5,2))</f>
        <v>0</v>
      </c>
      <c r="AF16" s="2547"/>
      <c r="AG16" s="2547"/>
      <c r="AH16" s="2548"/>
      <c r="AI16" s="2546">
        <f>AE16*$AY$60</f>
        <v>0</v>
      </c>
      <c r="AJ16" s="2547"/>
      <c r="AK16" s="2548"/>
      <c r="AL16" s="2546">
        <f>AE16*40</f>
        <v>0</v>
      </c>
      <c r="AM16" s="2547"/>
      <c r="AN16" s="2548"/>
      <c r="AO16" s="596"/>
      <c r="AP16" s="596"/>
      <c r="AQ16" s="2165" t="s">
        <v>909</v>
      </c>
      <c r="AR16" s="2166"/>
      <c r="AS16" s="2166"/>
      <c r="AT16" s="2166"/>
      <c r="AU16" s="2277"/>
      <c r="AV16" s="2546">
        <f>IF(($D$6="○"),"",$BE$51)</f>
        <v>0</v>
      </c>
      <c r="AW16" s="2547"/>
      <c r="AX16" s="2547"/>
      <c r="AY16" s="2548"/>
      <c r="AZ16" s="2553">
        <f>AV16*$AY$60</f>
        <v>0</v>
      </c>
      <c r="BA16" s="2553"/>
      <c r="BB16" s="2553"/>
      <c r="BC16" s="2546">
        <f>AV16*40</f>
        <v>0</v>
      </c>
      <c r="BD16" s="2547"/>
      <c r="BE16" s="2548"/>
      <c r="BF16" s="619"/>
      <c r="BG16" s="615"/>
      <c r="BH16" s="596"/>
      <c r="BI16" s="596"/>
      <c r="BJ16" s="596"/>
      <c r="BK16" s="596"/>
      <c r="BL16" s="596"/>
      <c r="BM16" s="603"/>
      <c r="BN16" s="603"/>
      <c r="BO16" s="603"/>
      <c r="BP16" s="603"/>
      <c r="BQ16" s="619"/>
      <c r="BR16" s="619"/>
      <c r="BS16" s="619"/>
    </row>
    <row r="17" spans="2:92" ht="21" customHeight="1">
      <c r="B17" s="596"/>
      <c r="C17" s="596"/>
      <c r="D17" s="596"/>
      <c r="E17" s="599"/>
      <c r="F17" s="599"/>
      <c r="G17" s="599"/>
      <c r="H17" s="599"/>
      <c r="I17" s="599"/>
      <c r="J17" s="599"/>
      <c r="K17" s="599"/>
      <c r="L17" s="599"/>
      <c r="M17" s="599"/>
      <c r="N17" s="599"/>
      <c r="O17" s="599"/>
      <c r="P17" s="599"/>
      <c r="Q17" s="599"/>
      <c r="R17" s="599"/>
      <c r="S17" s="599"/>
      <c r="T17" s="599"/>
      <c r="U17" s="599"/>
      <c r="V17" s="596"/>
      <c r="W17" s="604"/>
      <c r="X17" s="604"/>
      <c r="Y17" s="604"/>
      <c r="Z17" s="2270" t="s">
        <v>101</v>
      </c>
      <c r="AA17" s="2271"/>
      <c r="AB17" s="2271"/>
      <c r="AC17" s="2271"/>
      <c r="AD17" s="2272"/>
      <c r="AE17" s="2549">
        <f>SUM(AE14:AH16)</f>
        <v>0</v>
      </c>
      <c r="AF17" s="2550"/>
      <c r="AG17" s="2550"/>
      <c r="AH17" s="2551"/>
      <c r="AI17" s="2552">
        <f>SUMIF(AI14:AK16,"&lt;&gt;#VALUE!")</f>
        <v>0</v>
      </c>
      <c r="AJ17" s="2552"/>
      <c r="AK17" s="2552"/>
      <c r="AL17" s="2552">
        <f>SUMIF(AL14:AN16,"&lt;&gt;#VALUE!")</f>
        <v>0</v>
      </c>
      <c r="AM17" s="2552"/>
      <c r="AN17" s="2552"/>
      <c r="AO17" s="604"/>
      <c r="AP17" s="604"/>
      <c r="AQ17" s="2270" t="s">
        <v>101</v>
      </c>
      <c r="AR17" s="2271"/>
      <c r="AS17" s="2271"/>
      <c r="AT17" s="2271"/>
      <c r="AU17" s="2272"/>
      <c r="AV17" s="2549">
        <f>SUM(AV14:AY16)</f>
        <v>0</v>
      </c>
      <c r="AW17" s="2550"/>
      <c r="AX17" s="2550"/>
      <c r="AY17" s="2551"/>
      <c r="AZ17" s="2552">
        <f>SUMIF(AZ14:BB16,"&lt;&gt;#VALUE!")</f>
        <v>0</v>
      </c>
      <c r="BA17" s="2552"/>
      <c r="BB17" s="2552"/>
      <c r="BC17" s="2549">
        <f>SUMIF(BC14:BE16,"&lt;&gt;#VALUE!")</f>
        <v>0</v>
      </c>
      <c r="BD17" s="2550"/>
      <c r="BE17" s="2551"/>
      <c r="BF17" s="604"/>
      <c r="BG17" s="626"/>
      <c r="BH17" s="604"/>
      <c r="BI17" s="604"/>
      <c r="BJ17" s="604"/>
      <c r="BK17" s="604"/>
      <c r="BL17" s="604"/>
      <c r="BM17" s="627"/>
      <c r="BN17" s="627"/>
      <c r="BO17" s="627"/>
      <c r="BP17" s="627"/>
      <c r="BQ17" s="628"/>
      <c r="BR17" s="628"/>
      <c r="BS17" s="628"/>
      <c r="BT17" s="604"/>
      <c r="BU17" s="604"/>
      <c r="BV17" s="604"/>
      <c r="BW17" s="629"/>
      <c r="BX17" s="630"/>
    </row>
    <row r="18" spans="2:92" ht="21" customHeight="1" thickBot="1">
      <c r="B18" s="596"/>
      <c r="C18" s="596"/>
      <c r="D18" s="596"/>
      <c r="E18" s="599"/>
      <c r="F18" s="599"/>
      <c r="G18" s="599"/>
      <c r="H18" s="599"/>
      <c r="I18" s="599"/>
      <c r="J18" s="599"/>
      <c r="K18" s="599"/>
      <c r="L18" s="599"/>
      <c r="M18" s="599"/>
      <c r="N18" s="599"/>
      <c r="O18" s="599"/>
      <c r="P18" s="599"/>
      <c r="Q18" s="599"/>
      <c r="R18" s="599"/>
      <c r="S18" s="599"/>
      <c r="T18" s="599"/>
      <c r="U18" s="599"/>
      <c r="V18" s="596"/>
      <c r="W18" s="631"/>
      <c r="X18" s="631"/>
      <c r="Y18" s="631"/>
      <c r="Z18" s="631"/>
      <c r="AA18" s="631"/>
      <c r="AB18" s="632"/>
      <c r="AC18" s="632"/>
      <c r="AD18" s="632"/>
      <c r="AE18" s="632"/>
      <c r="AF18" s="599"/>
      <c r="AG18" s="599"/>
      <c r="AH18" s="599"/>
      <c r="AI18" s="599"/>
      <c r="AJ18" s="599"/>
      <c r="AK18" s="599"/>
      <c r="AM18" s="631"/>
      <c r="AN18" s="631"/>
      <c r="AO18" s="631"/>
      <c r="AP18" s="631"/>
      <c r="AQ18" s="631"/>
      <c r="AR18" s="632"/>
      <c r="AS18" s="632"/>
      <c r="AT18" s="632"/>
      <c r="AU18" s="632"/>
      <c r="AV18" s="633"/>
      <c r="AW18" s="633"/>
      <c r="AX18" s="633"/>
      <c r="AY18" s="599"/>
      <c r="AZ18" s="599"/>
      <c r="BA18" s="599"/>
      <c r="BD18" s="626"/>
      <c r="BE18" s="626"/>
      <c r="BF18" s="626"/>
      <c r="BG18" s="626"/>
      <c r="BH18" s="626"/>
      <c r="BI18" s="634"/>
      <c r="BJ18" s="634"/>
      <c r="BK18" s="634"/>
      <c r="BL18" s="634"/>
      <c r="BM18" s="635"/>
      <c r="BN18" s="635"/>
      <c r="BO18" s="635"/>
      <c r="BP18" s="635"/>
      <c r="BQ18" s="598"/>
      <c r="BR18" s="629"/>
      <c r="BS18" s="629"/>
      <c r="BT18" s="629"/>
      <c r="BU18" s="625"/>
      <c r="BV18" s="625"/>
      <c r="BW18" s="625"/>
      <c r="BX18" s="630"/>
    </row>
    <row r="19" spans="2:92" ht="8.25" customHeight="1">
      <c r="B19" s="636"/>
      <c r="C19" s="637"/>
      <c r="D19" s="637"/>
      <c r="E19" s="638"/>
      <c r="F19" s="638"/>
      <c r="G19" s="638"/>
      <c r="H19" s="638"/>
      <c r="I19" s="638"/>
      <c r="J19" s="638"/>
      <c r="K19" s="638"/>
      <c r="L19" s="638"/>
      <c r="M19" s="638"/>
      <c r="N19" s="638"/>
      <c r="O19" s="638"/>
      <c r="P19" s="638"/>
      <c r="Q19" s="638"/>
      <c r="R19" s="638"/>
      <c r="S19" s="638"/>
      <c r="T19" s="638"/>
      <c r="U19" s="638"/>
      <c r="V19" s="637"/>
      <c r="W19" s="639"/>
      <c r="X19" s="639"/>
      <c r="Y19" s="639"/>
      <c r="Z19" s="639"/>
      <c r="AA19" s="639"/>
      <c r="AB19" s="640"/>
      <c r="AC19" s="640"/>
      <c r="AD19" s="640"/>
      <c r="AE19" s="640"/>
      <c r="AF19" s="638"/>
      <c r="AG19" s="638"/>
      <c r="AH19" s="638"/>
      <c r="AI19" s="638"/>
      <c r="AJ19" s="638"/>
      <c r="AK19" s="638"/>
      <c r="AL19" s="641"/>
      <c r="AM19" s="639"/>
      <c r="AN19" s="639"/>
      <c r="AO19" s="639"/>
      <c r="AP19" s="639"/>
      <c r="AQ19" s="639"/>
      <c r="AR19" s="640"/>
      <c r="AS19" s="640"/>
      <c r="AT19" s="640"/>
      <c r="AU19" s="640"/>
      <c r="AV19" s="642"/>
      <c r="AW19" s="642"/>
      <c r="AX19" s="642"/>
      <c r="AY19" s="638"/>
      <c r="AZ19" s="638"/>
      <c r="BA19" s="638"/>
      <c r="BB19" s="641"/>
      <c r="BC19" s="641"/>
      <c r="BD19" s="643"/>
      <c r="BE19" s="643"/>
      <c r="BF19" s="643"/>
      <c r="BG19" s="643"/>
      <c r="BH19" s="643"/>
      <c r="BI19" s="644"/>
      <c r="BJ19" s="644"/>
      <c r="BK19" s="644"/>
      <c r="BL19" s="644"/>
      <c r="BM19" s="645"/>
      <c r="BN19" s="646"/>
      <c r="BO19" s="635"/>
      <c r="BP19" s="635"/>
      <c r="BQ19" s="598"/>
      <c r="BR19" s="629"/>
      <c r="BS19" s="629"/>
      <c r="BT19" s="629"/>
      <c r="BU19" s="625"/>
      <c r="BV19" s="625"/>
      <c r="BW19" s="625"/>
      <c r="BX19" s="630"/>
    </row>
    <row r="20" spans="2:92" ht="21" customHeight="1">
      <c r="B20" s="647"/>
      <c r="D20" s="604" t="s">
        <v>910</v>
      </c>
      <c r="E20" s="648"/>
      <c r="F20" s="648"/>
      <c r="G20" s="648"/>
      <c r="H20" s="648"/>
      <c r="I20" s="649"/>
      <c r="J20" s="634"/>
      <c r="K20" s="634"/>
      <c r="L20" s="634"/>
      <c r="M20" s="635"/>
      <c r="N20" s="635"/>
      <c r="O20" s="649"/>
      <c r="P20" s="635"/>
      <c r="Q20" s="599"/>
      <c r="R20" s="599"/>
      <c r="S20" s="599"/>
      <c r="T20" s="599"/>
      <c r="U20" s="599"/>
      <c r="V20" s="596"/>
      <c r="W20" s="650"/>
      <c r="X20" s="651"/>
      <c r="Y20" s="651"/>
      <c r="Z20" s="2262" t="s">
        <v>911</v>
      </c>
      <c r="AA20" s="2262"/>
      <c r="AB20" s="2262"/>
      <c r="AC20" s="2262"/>
      <c r="AD20" s="2262"/>
      <c r="AE20" s="2262"/>
      <c r="AF20" s="2262"/>
      <c r="AG20" s="2262"/>
      <c r="AH20" s="2262"/>
      <c r="AI20" s="2262"/>
      <c r="AJ20" s="2262"/>
      <c r="AK20" s="2262"/>
      <c r="AL20" s="2262"/>
      <c r="AM20" s="2262"/>
      <c r="AN20" s="2262"/>
      <c r="AO20" s="2262"/>
      <c r="AP20" s="2262"/>
      <c r="AQ20" s="2262"/>
      <c r="AR20" s="2262"/>
      <c r="AS20" s="2262"/>
      <c r="AT20" s="2262"/>
      <c r="AU20" s="2262"/>
      <c r="AV20" s="2262"/>
      <c r="AW20" s="2262"/>
      <c r="AX20" s="2262"/>
      <c r="AY20" s="2262"/>
      <c r="AZ20" s="2262"/>
      <c r="BA20" s="2262"/>
      <c r="BB20" s="2262"/>
      <c r="BC20" s="2262"/>
      <c r="BD20" s="2262"/>
      <c r="BE20" s="2262"/>
      <c r="BF20" s="2262"/>
      <c r="BG20" s="2262"/>
      <c r="BH20" s="2262"/>
      <c r="BI20" s="2262"/>
      <c r="BJ20" s="2262"/>
      <c r="BK20" s="2262"/>
      <c r="BL20" s="2262"/>
      <c r="BM20" s="2263"/>
      <c r="BN20" s="652"/>
      <c r="BO20" s="635"/>
      <c r="BP20" s="635"/>
      <c r="BQ20" s="598"/>
      <c r="BR20" s="629"/>
      <c r="BS20" s="629"/>
      <c r="BT20" s="629"/>
      <c r="BU20" s="625"/>
      <c r="BV20" s="625"/>
      <c r="BW20" s="625"/>
      <c r="BX20" s="635"/>
    </row>
    <row r="21" spans="2:92" ht="16.5" customHeight="1">
      <c r="B21" s="647"/>
      <c r="C21" s="596"/>
      <c r="D21" s="596"/>
      <c r="E21" s="22"/>
      <c r="F21" s="634"/>
      <c r="G21" s="634"/>
      <c r="H21" s="634"/>
      <c r="I21" s="635"/>
      <c r="J21" s="635"/>
      <c r="L21" s="635"/>
      <c r="M21" s="599"/>
      <c r="N21" s="599"/>
      <c r="Q21" s="599"/>
      <c r="S21" s="634"/>
      <c r="T21" s="634"/>
      <c r="U21" s="634"/>
      <c r="V21" s="635"/>
      <c r="W21" s="653" t="s">
        <v>912</v>
      </c>
      <c r="X21" s="654"/>
      <c r="Y21" s="655"/>
      <c r="Z21" s="2264"/>
      <c r="AA21" s="2264"/>
      <c r="AB21" s="2264"/>
      <c r="AC21" s="2264"/>
      <c r="AD21" s="2264"/>
      <c r="AE21" s="2264"/>
      <c r="AF21" s="2264"/>
      <c r="AG21" s="2264"/>
      <c r="AH21" s="2264"/>
      <c r="AI21" s="2264"/>
      <c r="AJ21" s="2264"/>
      <c r="AK21" s="2264"/>
      <c r="AL21" s="2264"/>
      <c r="AM21" s="2264"/>
      <c r="AN21" s="2264"/>
      <c r="AO21" s="2264"/>
      <c r="AP21" s="2264"/>
      <c r="AQ21" s="2264"/>
      <c r="AR21" s="2264"/>
      <c r="AS21" s="2264"/>
      <c r="AT21" s="2264"/>
      <c r="AU21" s="2264"/>
      <c r="AV21" s="2264"/>
      <c r="AW21" s="2264"/>
      <c r="AX21" s="2264"/>
      <c r="AY21" s="2264"/>
      <c r="AZ21" s="2264"/>
      <c r="BA21" s="2264"/>
      <c r="BB21" s="2264"/>
      <c r="BC21" s="2264"/>
      <c r="BD21" s="2264"/>
      <c r="BE21" s="2264"/>
      <c r="BF21" s="2264"/>
      <c r="BG21" s="2264"/>
      <c r="BH21" s="2264"/>
      <c r="BI21" s="2264"/>
      <c r="BJ21" s="2264"/>
      <c r="BK21" s="2264"/>
      <c r="BL21" s="2264"/>
      <c r="BM21" s="2265"/>
      <c r="BN21" s="652"/>
      <c r="BO21" s="635"/>
      <c r="BQ21" s="648"/>
      <c r="BR21" s="656"/>
      <c r="BS21" s="656"/>
      <c r="BT21" s="657"/>
      <c r="BU21" s="657"/>
      <c r="BX21" s="635"/>
    </row>
    <row r="22" spans="2:92" ht="16.5" customHeight="1">
      <c r="B22" s="647"/>
      <c r="C22" s="596"/>
      <c r="D22" s="596"/>
      <c r="E22" s="22"/>
      <c r="F22" s="634"/>
      <c r="G22" s="634"/>
      <c r="H22" s="634"/>
      <c r="I22" s="635"/>
      <c r="J22" s="635"/>
      <c r="L22" s="635"/>
      <c r="M22" s="599"/>
      <c r="N22" s="599"/>
      <c r="Q22" s="599"/>
      <c r="S22" s="634"/>
      <c r="T22" s="634"/>
      <c r="U22" s="634"/>
      <c r="V22" s="635"/>
      <c r="W22" s="658"/>
      <c r="X22" s="659"/>
      <c r="Y22" s="659"/>
      <c r="Z22" s="2266"/>
      <c r="AA22" s="2266"/>
      <c r="AB22" s="2266"/>
      <c r="AC22" s="2266"/>
      <c r="AD22" s="2266"/>
      <c r="AE22" s="2266"/>
      <c r="AF22" s="2266"/>
      <c r="AG22" s="2266"/>
      <c r="AH22" s="2266"/>
      <c r="AI22" s="2266"/>
      <c r="AJ22" s="2266"/>
      <c r="AK22" s="2266"/>
      <c r="AL22" s="2266"/>
      <c r="AM22" s="2266"/>
      <c r="AN22" s="2266"/>
      <c r="AO22" s="2266"/>
      <c r="AP22" s="2266"/>
      <c r="AQ22" s="2266"/>
      <c r="AR22" s="2266"/>
      <c r="AS22" s="2266"/>
      <c r="AT22" s="2266"/>
      <c r="AU22" s="2266"/>
      <c r="AV22" s="2266"/>
      <c r="AW22" s="2266"/>
      <c r="AX22" s="2266"/>
      <c r="AY22" s="2266"/>
      <c r="AZ22" s="2266"/>
      <c r="BA22" s="2266"/>
      <c r="BB22" s="2266"/>
      <c r="BC22" s="2266"/>
      <c r="BD22" s="2266"/>
      <c r="BE22" s="2266"/>
      <c r="BF22" s="2266"/>
      <c r="BG22" s="2266"/>
      <c r="BH22" s="2266"/>
      <c r="BI22" s="2266"/>
      <c r="BJ22" s="2266"/>
      <c r="BK22" s="2266"/>
      <c r="BL22" s="2266"/>
      <c r="BM22" s="2267"/>
      <c r="BN22" s="652"/>
      <c r="BO22" s="629"/>
      <c r="BQ22" s="648"/>
      <c r="BR22" s="656"/>
      <c r="BS22" s="656"/>
      <c r="BT22" s="657"/>
      <c r="BU22" s="657"/>
      <c r="BX22" s="635"/>
    </row>
    <row r="23" spans="2:92" ht="12" customHeight="1">
      <c r="B23" s="647"/>
      <c r="C23" s="596"/>
      <c r="D23" s="596"/>
      <c r="E23" s="22"/>
      <c r="F23" s="634"/>
      <c r="G23" s="634"/>
      <c r="H23" s="634"/>
      <c r="I23" s="635"/>
      <c r="J23" s="635"/>
      <c r="L23" s="635"/>
      <c r="M23" s="599"/>
      <c r="N23" s="599"/>
      <c r="Q23" s="599"/>
      <c r="S23" s="634"/>
      <c r="T23" s="634"/>
      <c r="U23" s="634"/>
      <c r="V23" s="635"/>
      <c r="W23" s="660"/>
      <c r="X23" s="661"/>
      <c r="Y23" s="661"/>
      <c r="Z23" s="384"/>
      <c r="AA23" s="662"/>
      <c r="AB23" s="662"/>
      <c r="AC23" s="662"/>
      <c r="AD23" s="662"/>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2"/>
      <c r="BA23" s="662"/>
      <c r="BB23" s="662"/>
      <c r="BC23" s="662"/>
      <c r="BD23" s="662"/>
      <c r="BE23" s="662"/>
      <c r="BF23" s="662"/>
      <c r="BG23" s="662"/>
      <c r="BH23" s="662"/>
      <c r="BI23" s="662"/>
      <c r="BJ23" s="662"/>
      <c r="BK23" s="662"/>
      <c r="BL23" s="662"/>
      <c r="BM23" s="662"/>
      <c r="BN23" s="652"/>
      <c r="BO23" s="629"/>
      <c r="BQ23" s="648"/>
      <c r="BR23" s="656"/>
      <c r="BS23" s="656"/>
      <c r="BT23" s="657"/>
      <c r="BU23" s="657"/>
      <c r="BX23" s="635"/>
    </row>
    <row r="24" spans="2:92" ht="21" customHeight="1">
      <c r="B24" s="647"/>
      <c r="C24" s="663"/>
      <c r="D24" s="2268" t="s">
        <v>913</v>
      </c>
      <c r="E24" s="2268"/>
      <c r="F24" s="2268"/>
      <c r="G24" s="2268"/>
      <c r="H24" s="2268"/>
      <c r="I24" s="2268"/>
      <c r="J24" s="2268"/>
      <c r="K24" s="2268"/>
      <c r="L24" s="2268"/>
      <c r="M24" s="2268"/>
      <c r="N24" s="2268"/>
      <c r="O24" s="2268"/>
      <c r="P24" s="2268"/>
      <c r="Q24" s="2268"/>
      <c r="R24" s="2268"/>
      <c r="S24" s="2268"/>
      <c r="T24" s="2268"/>
      <c r="U24" s="2268"/>
      <c r="V24" s="2268"/>
      <c r="W24" s="2268"/>
      <c r="X24" s="2268"/>
      <c r="Y24" s="2268"/>
      <c r="Z24" s="2268"/>
      <c r="AA24" s="2268"/>
      <c r="AB24" s="2268"/>
      <c r="AC24" s="2268"/>
      <c r="AD24" s="2268"/>
      <c r="AE24" s="2268"/>
      <c r="AF24" s="2268"/>
      <c r="AG24" s="664"/>
      <c r="AH24" s="635"/>
      <c r="AI24" s="665"/>
      <c r="AJ24" s="2269" t="s">
        <v>914</v>
      </c>
      <c r="AK24" s="2269"/>
      <c r="AL24" s="2269"/>
      <c r="AM24" s="2269"/>
      <c r="AN24" s="2269"/>
      <c r="AO24" s="2269"/>
      <c r="AP24" s="2269"/>
      <c r="AQ24" s="2269"/>
      <c r="AR24" s="2269"/>
      <c r="AS24" s="2269"/>
      <c r="AT24" s="2269"/>
      <c r="AU24" s="2269"/>
      <c r="AV24" s="2269"/>
      <c r="AW24" s="2269"/>
      <c r="AX24" s="2269"/>
      <c r="AY24" s="2269"/>
      <c r="AZ24" s="2269"/>
      <c r="BA24" s="2269"/>
      <c r="BB24" s="2269"/>
      <c r="BC24" s="2269"/>
      <c r="BD24" s="2269"/>
      <c r="BE24" s="2269"/>
      <c r="BF24" s="2269"/>
      <c r="BG24" s="2269"/>
      <c r="BH24" s="2269"/>
      <c r="BI24" s="2269"/>
      <c r="BJ24" s="2269"/>
      <c r="BK24" s="2269"/>
      <c r="BL24" s="2269"/>
      <c r="BM24" s="666"/>
      <c r="BN24" s="652"/>
      <c r="BO24" s="629"/>
      <c r="BQ24" s="648"/>
      <c r="BR24" s="656"/>
      <c r="BS24" s="656"/>
      <c r="BT24" s="657"/>
      <c r="BU24" s="657"/>
    </row>
    <row r="25" spans="2:92" ht="21" customHeight="1">
      <c r="B25" s="647"/>
      <c r="C25" s="667"/>
      <c r="D25" s="2261" t="s">
        <v>915</v>
      </c>
      <c r="E25" s="2261"/>
      <c r="F25" s="2261"/>
      <c r="G25" s="2261"/>
      <c r="H25" s="2261"/>
      <c r="I25" s="668" t="s">
        <v>916</v>
      </c>
      <c r="J25" s="668"/>
      <c r="K25" s="668"/>
      <c r="L25" s="668"/>
      <c r="M25" s="668" t="s">
        <v>917</v>
      </c>
      <c r="N25" s="668"/>
      <c r="O25" s="668"/>
      <c r="P25" s="668"/>
      <c r="Q25" s="23"/>
      <c r="R25" s="669"/>
      <c r="S25" s="669"/>
      <c r="T25" s="2261" t="s">
        <v>918</v>
      </c>
      <c r="U25" s="2261"/>
      <c r="V25" s="2261"/>
      <c r="W25" s="2261"/>
      <c r="X25" s="2261"/>
      <c r="Y25" s="668" t="s">
        <v>916</v>
      </c>
      <c r="Z25" s="668"/>
      <c r="AA25" s="668"/>
      <c r="AB25" s="668"/>
      <c r="AC25" s="668" t="s">
        <v>917</v>
      </c>
      <c r="AD25" s="668"/>
      <c r="AE25" s="668"/>
      <c r="AF25" s="668"/>
      <c r="AG25" s="670"/>
      <c r="AH25" s="669"/>
      <c r="AI25" s="671"/>
      <c r="AJ25" s="2261" t="s">
        <v>919</v>
      </c>
      <c r="AK25" s="2261"/>
      <c r="AL25" s="2261"/>
      <c r="AM25" s="2261"/>
      <c r="AN25" s="2261"/>
      <c r="AO25" s="668" t="s">
        <v>916</v>
      </c>
      <c r="AP25" s="668"/>
      <c r="AQ25" s="668"/>
      <c r="AR25" s="668"/>
      <c r="AS25" s="668" t="s">
        <v>917</v>
      </c>
      <c r="AT25" s="668"/>
      <c r="AU25" s="668"/>
      <c r="AV25" s="668"/>
      <c r="AW25" s="672"/>
      <c r="AX25" s="669"/>
      <c r="AY25" s="673"/>
      <c r="AZ25" s="2261" t="s">
        <v>920</v>
      </c>
      <c r="BA25" s="2261"/>
      <c r="BB25" s="2261"/>
      <c r="BC25" s="2261"/>
      <c r="BD25" s="2261"/>
      <c r="BE25" s="668" t="s">
        <v>916</v>
      </c>
      <c r="BF25" s="668"/>
      <c r="BG25" s="668"/>
      <c r="BH25" s="668"/>
      <c r="BI25" s="668" t="s">
        <v>917</v>
      </c>
      <c r="BJ25" s="668"/>
      <c r="BK25" s="668"/>
      <c r="BL25" s="668"/>
      <c r="BM25" s="674"/>
      <c r="BN25" s="675"/>
      <c r="BO25" s="635"/>
      <c r="BQ25" s="648"/>
      <c r="BR25" s="656"/>
      <c r="BS25" s="656"/>
      <c r="BT25" s="657"/>
      <c r="BU25" s="657"/>
      <c r="BV25" s="672"/>
      <c r="BW25" s="672"/>
      <c r="BX25" s="672"/>
      <c r="BY25" s="672"/>
      <c r="CA25" s="672"/>
      <c r="CB25" s="672"/>
      <c r="CC25" s="672"/>
      <c r="CD25" s="672"/>
      <c r="CF25" s="672"/>
      <c r="CG25" s="672"/>
      <c r="CH25" s="672"/>
      <c r="CI25" s="672"/>
      <c r="CK25" s="672"/>
      <c r="CL25" s="672"/>
      <c r="CM25" s="672"/>
      <c r="CN25" s="672"/>
    </row>
    <row r="26" spans="2:92" ht="21" customHeight="1">
      <c r="B26" s="647"/>
      <c r="C26" s="667"/>
      <c r="D26" s="2261" t="s">
        <v>921</v>
      </c>
      <c r="E26" s="2261"/>
      <c r="F26" s="2261"/>
      <c r="G26" s="2261"/>
      <c r="H26" s="2261"/>
      <c r="I26" s="2554">
        <f>(ROUNDUP(M26/40,2))</f>
        <v>0</v>
      </c>
      <c r="J26" s="2554"/>
      <c r="K26" s="2554"/>
      <c r="L26" s="2554"/>
      <c r="M26" s="2554">
        <f>((((ROUNDUP($BE$9/12,1))*40)))*-1</f>
        <v>0</v>
      </c>
      <c r="N26" s="2554"/>
      <c r="O26" s="2554"/>
      <c r="P26" s="2554"/>
      <c r="Q26" s="23"/>
      <c r="R26" s="669"/>
      <c r="S26" s="669"/>
      <c r="T26" s="2261" t="s">
        <v>921</v>
      </c>
      <c r="U26" s="2261"/>
      <c r="V26" s="2261"/>
      <c r="W26" s="2261"/>
      <c r="X26" s="2261"/>
      <c r="Y26" s="2554">
        <f>(ROUNDUP(AC26/40,2))</f>
        <v>0</v>
      </c>
      <c r="Z26" s="2554"/>
      <c r="AA26" s="2554"/>
      <c r="AB26" s="2554"/>
      <c r="AC26" s="2554">
        <f>((((ROUNDUP($BE$9/30,1))*40)))*-1</f>
        <v>0</v>
      </c>
      <c r="AD26" s="2554"/>
      <c r="AE26" s="2554"/>
      <c r="AF26" s="2554"/>
      <c r="AG26" s="670"/>
      <c r="AH26" s="669"/>
      <c r="AI26" s="671"/>
      <c r="AJ26" s="2261" t="s">
        <v>921</v>
      </c>
      <c r="AK26" s="2261"/>
      <c r="AL26" s="2261"/>
      <c r="AM26" s="2261"/>
      <c r="AN26" s="2261"/>
      <c r="AO26" s="2554">
        <f>(ROUNDUP(AS26/40,2))</f>
        <v>0</v>
      </c>
      <c r="AP26" s="2554"/>
      <c r="AQ26" s="2554"/>
      <c r="AR26" s="2554"/>
      <c r="AS26" s="2554">
        <f>((((ROUNDUP($BE$9/7.5,1))*40)))*-1</f>
        <v>0</v>
      </c>
      <c r="AT26" s="2554"/>
      <c r="AU26" s="2554"/>
      <c r="AV26" s="2554"/>
      <c r="AW26" s="676"/>
      <c r="AX26" s="669"/>
      <c r="AY26" s="673"/>
      <c r="AZ26" s="2261" t="s">
        <v>921</v>
      </c>
      <c r="BA26" s="2261"/>
      <c r="BB26" s="2261"/>
      <c r="BC26" s="2261"/>
      <c r="BD26" s="2261"/>
      <c r="BE26" s="2554">
        <f>(ROUNDUP(BI26/40,2))</f>
        <v>0</v>
      </c>
      <c r="BF26" s="2554"/>
      <c r="BG26" s="2554"/>
      <c r="BH26" s="2554"/>
      <c r="BI26" s="2555">
        <f>((((ROUNDUP($BE$9/20,1))*40)))*-1</f>
        <v>0</v>
      </c>
      <c r="BJ26" s="2556"/>
      <c r="BK26" s="2556"/>
      <c r="BL26" s="2557"/>
      <c r="BM26" s="674"/>
      <c r="BN26" s="675"/>
      <c r="BO26" s="635"/>
      <c r="BQ26" s="648"/>
      <c r="BR26" s="656"/>
      <c r="BS26" s="656"/>
      <c r="BT26" s="657"/>
      <c r="BU26" s="657"/>
      <c r="BV26" s="677"/>
      <c r="BW26" s="677"/>
      <c r="BX26" s="677"/>
      <c r="BY26" s="677"/>
      <c r="CA26" s="677"/>
      <c r="CB26" s="677"/>
      <c r="CC26" s="677"/>
      <c r="CD26" s="677"/>
      <c r="CF26" s="677"/>
      <c r="CG26" s="677"/>
      <c r="CH26" s="677"/>
      <c r="CI26" s="677"/>
      <c r="CK26" s="677"/>
      <c r="CL26" s="677"/>
      <c r="CM26" s="677"/>
      <c r="CN26" s="677"/>
    </row>
    <row r="27" spans="2:92" ht="21" customHeight="1">
      <c r="B27" s="647"/>
      <c r="C27" s="667"/>
      <c r="D27" s="2254" t="s">
        <v>922</v>
      </c>
      <c r="E27" s="2255"/>
      <c r="F27" s="2255"/>
      <c r="G27" s="2255"/>
      <c r="H27" s="2256"/>
      <c r="I27" s="2554">
        <f>(ROUNDUP(M27/40,2))</f>
        <v>0</v>
      </c>
      <c r="J27" s="2554"/>
      <c r="K27" s="2554"/>
      <c r="L27" s="2554"/>
      <c r="M27" s="2555">
        <f>($AL$17-$AI$17)*-1</f>
        <v>0</v>
      </c>
      <c r="N27" s="2556"/>
      <c r="O27" s="2556"/>
      <c r="P27" s="2557"/>
      <c r="Q27" s="23"/>
      <c r="R27" s="669"/>
      <c r="S27" s="669"/>
      <c r="T27" s="2254" t="s">
        <v>922</v>
      </c>
      <c r="U27" s="2255"/>
      <c r="V27" s="2255"/>
      <c r="W27" s="2255"/>
      <c r="X27" s="2256"/>
      <c r="Y27" s="2554">
        <f>(ROUNDUP(AC27/40,2))</f>
        <v>0</v>
      </c>
      <c r="Z27" s="2554"/>
      <c r="AA27" s="2554"/>
      <c r="AB27" s="2554"/>
      <c r="AC27" s="2555">
        <f>($AL$17-$AI$17)*-1</f>
        <v>0</v>
      </c>
      <c r="AD27" s="2556"/>
      <c r="AE27" s="2556"/>
      <c r="AF27" s="2557"/>
      <c r="AG27" s="670"/>
      <c r="AH27" s="669"/>
      <c r="AI27" s="671"/>
      <c r="AJ27" s="2254" t="s">
        <v>922</v>
      </c>
      <c r="AK27" s="2255"/>
      <c r="AL27" s="2255"/>
      <c r="AM27" s="2255"/>
      <c r="AN27" s="2256"/>
      <c r="AO27" s="2554">
        <f>(ROUNDUP(AS27/40,2))</f>
        <v>0</v>
      </c>
      <c r="AP27" s="2554"/>
      <c r="AQ27" s="2554"/>
      <c r="AR27" s="2554"/>
      <c r="AS27" s="2555">
        <f>($AL$17-$AI$17)*-1</f>
        <v>0</v>
      </c>
      <c r="AT27" s="2556"/>
      <c r="AU27" s="2556"/>
      <c r="AV27" s="2557"/>
      <c r="AW27" s="676"/>
      <c r="AX27" s="669"/>
      <c r="AY27" s="673"/>
      <c r="AZ27" s="2254" t="s">
        <v>922</v>
      </c>
      <c r="BA27" s="2255"/>
      <c r="BB27" s="2255"/>
      <c r="BC27" s="2255"/>
      <c r="BD27" s="2256"/>
      <c r="BE27" s="2554">
        <f>(ROUNDUP(BI27/40,2))</f>
        <v>0</v>
      </c>
      <c r="BF27" s="2554"/>
      <c r="BG27" s="2554"/>
      <c r="BH27" s="2554"/>
      <c r="BI27" s="2555">
        <f>($AL$17-$AI$17)*-1</f>
        <v>0</v>
      </c>
      <c r="BJ27" s="2556"/>
      <c r="BK27" s="2556"/>
      <c r="BL27" s="2557"/>
      <c r="BM27" s="674"/>
      <c r="BN27" s="675"/>
      <c r="BO27" s="635"/>
      <c r="BQ27" s="648"/>
      <c r="BR27" s="656"/>
      <c r="BS27" s="656"/>
      <c r="BT27" s="657"/>
      <c r="BU27" s="657"/>
      <c r="BV27" s="677"/>
      <c r="BW27" s="677"/>
      <c r="BX27" s="677"/>
      <c r="BY27" s="677"/>
      <c r="CA27" s="677"/>
      <c r="CB27" s="677"/>
      <c r="CC27" s="677"/>
      <c r="CD27" s="677"/>
      <c r="CF27" s="677"/>
      <c r="CG27" s="677"/>
      <c r="CH27" s="677"/>
      <c r="CI27" s="677"/>
      <c r="CK27" s="677"/>
      <c r="CL27" s="677"/>
      <c r="CM27" s="677"/>
      <c r="CN27" s="677"/>
    </row>
    <row r="28" spans="2:92" ht="21" customHeight="1" thickBot="1">
      <c r="B28" s="647"/>
      <c r="C28" s="667"/>
      <c r="D28" s="2248" t="s">
        <v>923</v>
      </c>
      <c r="E28" s="2248"/>
      <c r="F28" s="2248"/>
      <c r="G28" s="2248"/>
      <c r="H28" s="2248"/>
      <c r="I28" s="2558">
        <f>(ROUNDUP(M28/40,2))</f>
        <v>0</v>
      </c>
      <c r="J28" s="2558"/>
      <c r="K28" s="2558"/>
      <c r="L28" s="2558"/>
      <c r="M28" s="2559">
        <f>$BB$73</f>
        <v>0</v>
      </c>
      <c r="N28" s="2560"/>
      <c r="O28" s="2560"/>
      <c r="P28" s="2561"/>
      <c r="Q28" s="23"/>
      <c r="R28" s="669"/>
      <c r="S28" s="669"/>
      <c r="T28" s="2248" t="s">
        <v>923</v>
      </c>
      <c r="U28" s="2248"/>
      <c r="V28" s="2248"/>
      <c r="W28" s="2248"/>
      <c r="X28" s="2248"/>
      <c r="Y28" s="2558">
        <f>(ROUNDUP(AC28/40,2))</f>
        <v>0</v>
      </c>
      <c r="Z28" s="2558"/>
      <c r="AA28" s="2558"/>
      <c r="AB28" s="2558"/>
      <c r="AC28" s="2559">
        <f>$BB$73</f>
        <v>0</v>
      </c>
      <c r="AD28" s="2560"/>
      <c r="AE28" s="2560"/>
      <c r="AF28" s="2561"/>
      <c r="AG28" s="670"/>
      <c r="AH28" s="669"/>
      <c r="AI28" s="671"/>
      <c r="AJ28" s="2248" t="s">
        <v>923</v>
      </c>
      <c r="AK28" s="2248"/>
      <c r="AL28" s="2248"/>
      <c r="AM28" s="2248"/>
      <c r="AN28" s="2248"/>
      <c r="AO28" s="2558">
        <f>(ROUNDUP(AS28/40,2))</f>
        <v>0</v>
      </c>
      <c r="AP28" s="2558"/>
      <c r="AQ28" s="2558"/>
      <c r="AR28" s="2558"/>
      <c r="AS28" s="2559">
        <f>$BB$73</f>
        <v>0</v>
      </c>
      <c r="AT28" s="2560"/>
      <c r="AU28" s="2560"/>
      <c r="AV28" s="2561"/>
      <c r="AW28" s="676"/>
      <c r="AX28" s="669"/>
      <c r="AY28" s="673"/>
      <c r="AZ28" s="2248" t="s">
        <v>923</v>
      </c>
      <c r="BA28" s="2248"/>
      <c r="BB28" s="2248"/>
      <c r="BC28" s="2248"/>
      <c r="BD28" s="2248"/>
      <c r="BE28" s="2558">
        <f>(ROUNDUP(BI28/40,2))</f>
        <v>0</v>
      </c>
      <c r="BF28" s="2558"/>
      <c r="BG28" s="2558"/>
      <c r="BH28" s="2558"/>
      <c r="BI28" s="2559">
        <f>$BB$73</f>
        <v>0</v>
      </c>
      <c r="BJ28" s="2560"/>
      <c r="BK28" s="2560"/>
      <c r="BL28" s="2561"/>
      <c r="BM28" s="674"/>
      <c r="BN28" s="675"/>
      <c r="BO28" s="635"/>
      <c r="BV28" s="676"/>
      <c r="BW28" s="676"/>
      <c r="BX28" s="676"/>
      <c r="BY28" s="676"/>
      <c r="CA28" s="676"/>
      <c r="CB28" s="676"/>
      <c r="CC28" s="676"/>
      <c r="CD28" s="676"/>
      <c r="CF28" s="676"/>
      <c r="CG28" s="676"/>
      <c r="CH28" s="676"/>
      <c r="CI28" s="676"/>
      <c r="CK28" s="676"/>
      <c r="CL28" s="676"/>
      <c r="CM28" s="676"/>
      <c r="CN28" s="676"/>
    </row>
    <row r="29" spans="2:92" ht="30.75" customHeight="1" thickTop="1">
      <c r="B29" s="647"/>
      <c r="C29" s="667"/>
      <c r="D29" s="2244" t="s">
        <v>924</v>
      </c>
      <c r="E29" s="2245"/>
      <c r="F29" s="2245"/>
      <c r="G29" s="2245"/>
      <c r="H29" s="2245"/>
      <c r="I29" s="2562">
        <f>SUM(I26:L28)</f>
        <v>0</v>
      </c>
      <c r="J29" s="2562"/>
      <c r="K29" s="2562"/>
      <c r="L29" s="2562"/>
      <c r="M29" s="2562">
        <f>SUM(M26:P28)</f>
        <v>0</v>
      </c>
      <c r="N29" s="2562"/>
      <c r="O29" s="2562"/>
      <c r="P29" s="2562"/>
      <c r="Q29" s="669"/>
      <c r="R29" s="669"/>
      <c r="S29" s="669"/>
      <c r="T29" s="2244" t="s">
        <v>924</v>
      </c>
      <c r="U29" s="2245"/>
      <c r="V29" s="2245"/>
      <c r="W29" s="2245"/>
      <c r="X29" s="2245"/>
      <c r="Y29" s="2562">
        <f>SUM(Y26:AB28)</f>
        <v>0</v>
      </c>
      <c r="Z29" s="2562"/>
      <c r="AA29" s="2562"/>
      <c r="AB29" s="2562"/>
      <c r="AC29" s="2562">
        <f>SUM(AC26:AF28)</f>
        <v>0</v>
      </c>
      <c r="AD29" s="2562"/>
      <c r="AE29" s="2562"/>
      <c r="AF29" s="2562"/>
      <c r="AG29" s="670"/>
      <c r="AH29" s="669"/>
      <c r="AI29" s="671"/>
      <c r="AJ29" s="2244" t="s">
        <v>925</v>
      </c>
      <c r="AK29" s="2245"/>
      <c r="AL29" s="2245"/>
      <c r="AM29" s="2245"/>
      <c r="AN29" s="2245"/>
      <c r="AO29" s="2562">
        <f>SUM(AO26:AR28)</f>
        <v>0</v>
      </c>
      <c r="AP29" s="2562"/>
      <c r="AQ29" s="2562"/>
      <c r="AR29" s="2562"/>
      <c r="AS29" s="2562">
        <f>SUM(AS26:AV28)</f>
        <v>0</v>
      </c>
      <c r="AT29" s="2562"/>
      <c r="AU29" s="2562"/>
      <c r="AV29" s="2562"/>
      <c r="AW29" s="676"/>
      <c r="AX29" s="669"/>
      <c r="AY29" s="673"/>
      <c r="AZ29" s="2244" t="s">
        <v>925</v>
      </c>
      <c r="BA29" s="2245"/>
      <c r="BB29" s="2245"/>
      <c r="BC29" s="2245"/>
      <c r="BD29" s="2245"/>
      <c r="BE29" s="2562">
        <f>SUM(BE26:BH28)</f>
        <v>0</v>
      </c>
      <c r="BF29" s="2562"/>
      <c r="BG29" s="2562"/>
      <c r="BH29" s="2562"/>
      <c r="BI29" s="2562">
        <f>SUM(BI26:BL28)</f>
        <v>0</v>
      </c>
      <c r="BJ29" s="2562"/>
      <c r="BK29" s="2562"/>
      <c r="BL29" s="2562"/>
      <c r="BM29" s="674"/>
      <c r="BN29" s="675"/>
      <c r="BO29" s="635"/>
      <c r="BQ29" s="648"/>
      <c r="BR29" s="656"/>
      <c r="BS29" s="656"/>
      <c r="BT29" s="657"/>
      <c r="BU29" s="657"/>
      <c r="BV29" s="678"/>
      <c r="BW29" s="678"/>
      <c r="BX29" s="678"/>
      <c r="BY29" s="678"/>
      <c r="CA29" s="678"/>
      <c r="CB29" s="678"/>
      <c r="CC29" s="678"/>
      <c r="CD29" s="678"/>
      <c r="CF29" s="678"/>
      <c r="CG29" s="678"/>
      <c r="CH29" s="678"/>
      <c r="CI29" s="678"/>
      <c r="CK29" s="678"/>
      <c r="CL29" s="678"/>
      <c r="CM29" s="678"/>
      <c r="CN29" s="678"/>
    </row>
    <row r="30" spans="2:92" ht="20.25" customHeight="1">
      <c r="B30" s="647"/>
      <c r="C30" s="667"/>
      <c r="D30" s="679"/>
      <c r="E30" s="679"/>
      <c r="F30" s="679"/>
      <c r="G30" s="679"/>
      <c r="H30" s="679"/>
      <c r="I30" s="680"/>
      <c r="J30" s="680"/>
      <c r="K30" s="680"/>
      <c r="L30" s="680"/>
      <c r="M30" s="680"/>
      <c r="N30" s="680"/>
      <c r="O30" s="680"/>
      <c r="P30" s="680"/>
      <c r="Q30" s="599"/>
      <c r="R30" s="599"/>
      <c r="S30" s="599"/>
      <c r="T30" s="679"/>
      <c r="U30" s="679"/>
      <c r="V30" s="679"/>
      <c r="W30" s="679"/>
      <c r="X30" s="679"/>
      <c r="Y30" s="680"/>
      <c r="Z30" s="680"/>
      <c r="AA30" s="680"/>
      <c r="AB30" s="680"/>
      <c r="AC30" s="680"/>
      <c r="AD30" s="680"/>
      <c r="AE30" s="680"/>
      <c r="AF30" s="680"/>
      <c r="AG30" s="681"/>
      <c r="AH30" s="599"/>
      <c r="AI30" s="682"/>
      <c r="AJ30" s="679"/>
      <c r="AK30" s="679"/>
      <c r="AL30" s="679"/>
      <c r="AM30" s="679"/>
      <c r="AN30" s="679"/>
      <c r="AO30" s="680"/>
      <c r="AP30" s="680"/>
      <c r="AQ30" s="680"/>
      <c r="AR30" s="680"/>
      <c r="AS30" s="680"/>
      <c r="AT30" s="680"/>
      <c r="AU30" s="680"/>
      <c r="AV30" s="680"/>
      <c r="AW30" s="634"/>
      <c r="AX30" s="599"/>
      <c r="AY30" s="615"/>
      <c r="AZ30" s="679"/>
      <c r="BA30" s="679"/>
      <c r="BB30" s="679"/>
      <c r="BC30" s="679"/>
      <c r="BD30" s="679"/>
      <c r="BE30" s="680"/>
      <c r="BF30" s="680"/>
      <c r="BG30" s="680"/>
      <c r="BH30" s="680"/>
      <c r="BI30" s="680"/>
      <c r="BJ30" s="680"/>
      <c r="BK30" s="680"/>
      <c r="BL30" s="680"/>
      <c r="BM30" s="674"/>
      <c r="BN30" s="675"/>
      <c r="BO30" s="635"/>
      <c r="BQ30" s="648"/>
      <c r="BR30" s="656"/>
      <c r="BS30" s="656"/>
      <c r="BT30" s="657"/>
      <c r="BU30" s="657"/>
      <c r="BX30" s="635"/>
    </row>
    <row r="31" spans="2:92" ht="20.25" customHeight="1">
      <c r="B31" s="647"/>
      <c r="C31" s="667"/>
      <c r="D31" s="679"/>
      <c r="E31" s="679"/>
      <c r="F31" s="679"/>
      <c r="G31" s="679"/>
      <c r="H31" s="679"/>
      <c r="I31" s="680"/>
      <c r="J31" s="680"/>
      <c r="K31" s="2235" t="s">
        <v>926</v>
      </c>
      <c r="L31" s="2236"/>
      <c r="M31" s="2236"/>
      <c r="N31" s="2238" t="str">
        <f>IF(OR($BE$9&gt;0,),IF(AND(OR($D$5="○",$D$6="○"),$I$29&gt;=0),"可",IF(AND(OR($D$5="○",$D$6="○"),$I$29&lt;0),"不可","")),"")</f>
        <v/>
      </c>
      <c r="O31" s="2239"/>
      <c r="P31" s="2240"/>
      <c r="Q31" s="599"/>
      <c r="R31" s="599"/>
      <c r="S31" s="599"/>
      <c r="T31" s="679"/>
      <c r="U31" s="679"/>
      <c r="V31" s="679"/>
      <c r="W31" s="679"/>
      <c r="X31" s="679"/>
      <c r="Y31" s="680"/>
      <c r="Z31" s="680"/>
      <c r="AA31" s="2235" t="s">
        <v>927</v>
      </c>
      <c r="AB31" s="2236"/>
      <c r="AC31" s="2237"/>
      <c r="AD31" s="2238" t="str">
        <f>IF(OR($BE$9&gt;0,),IF(AND(OR($D$5="○",$D$6="○"),$Y$29&gt;=0),"可",IF(AND(OR($D$5="○",$D$6="○"),$Y$29&lt;0),"不可","")),"")</f>
        <v/>
      </c>
      <c r="AE31" s="2239"/>
      <c r="AF31" s="2240"/>
      <c r="AG31" s="681"/>
      <c r="AH31" s="599"/>
      <c r="AI31" s="682"/>
      <c r="AJ31" s="679"/>
      <c r="AK31" s="679"/>
      <c r="AL31" s="679"/>
      <c r="AM31" s="679"/>
      <c r="AN31" s="679"/>
      <c r="AO31" s="680"/>
      <c r="AP31" s="680"/>
      <c r="AQ31" s="2235" t="s">
        <v>928</v>
      </c>
      <c r="AR31" s="2236"/>
      <c r="AS31" s="2237"/>
      <c r="AT31" s="2238" t="str">
        <f>IF(OR($BE$9&gt;0,),IF(AND(OR($D$7="○"),$AO$29&gt;=0),"可",IF(AND(OR($D$7="○"),$AO$29&lt;0),"不可","")),"")</f>
        <v/>
      </c>
      <c r="AU31" s="2239"/>
      <c r="AV31" s="2240"/>
      <c r="AW31" s="634"/>
      <c r="AX31" s="599"/>
      <c r="AY31" s="615"/>
      <c r="AZ31" s="679"/>
      <c r="BA31" s="679"/>
      <c r="BB31" s="679"/>
      <c r="BC31" s="679"/>
      <c r="BD31" s="679"/>
      <c r="BE31" s="680"/>
      <c r="BF31" s="680"/>
      <c r="BG31" s="2235" t="s">
        <v>929</v>
      </c>
      <c r="BH31" s="2236"/>
      <c r="BI31" s="2237"/>
      <c r="BJ31" s="2238" t="str">
        <f>IF(OR($BE$9&gt;0,),IF(AND(OR($D$7="○"),$BE$29&gt;=0),"可",IF(AND(OR($D$7="○"),$BE$29&lt;0),"不可","")),"")</f>
        <v/>
      </c>
      <c r="BK31" s="2239"/>
      <c r="BL31" s="2240"/>
      <c r="BM31" s="674"/>
      <c r="BN31" s="675"/>
      <c r="BO31" s="635"/>
      <c r="BQ31" s="648"/>
      <c r="BR31" s="656"/>
      <c r="BS31" s="656"/>
      <c r="BT31" s="657"/>
      <c r="BU31" s="657"/>
      <c r="BX31" s="635"/>
    </row>
    <row r="32" spans="2:92" ht="20.25" customHeight="1">
      <c r="B32" s="647"/>
      <c r="C32" s="683"/>
      <c r="D32" s="684"/>
      <c r="E32" s="684"/>
      <c r="F32" s="684"/>
      <c r="G32" s="684"/>
      <c r="H32" s="684"/>
      <c r="I32" s="685"/>
      <c r="J32" s="685"/>
      <c r="K32" s="685"/>
      <c r="L32" s="685"/>
      <c r="M32" s="685"/>
      <c r="N32" s="685"/>
      <c r="O32" s="685"/>
      <c r="P32" s="685"/>
      <c r="Q32" s="686"/>
      <c r="R32" s="686"/>
      <c r="S32" s="686"/>
      <c r="T32" s="684"/>
      <c r="U32" s="684"/>
      <c r="V32" s="684"/>
      <c r="W32" s="684"/>
      <c r="X32" s="684"/>
      <c r="Y32" s="685"/>
      <c r="Z32" s="685"/>
      <c r="AA32" s="685"/>
      <c r="AB32" s="685"/>
      <c r="AC32" s="685"/>
      <c r="AD32" s="685"/>
      <c r="AE32" s="685"/>
      <c r="AF32" s="685"/>
      <c r="AG32" s="687"/>
      <c r="AH32" s="599"/>
      <c r="AI32" s="688"/>
      <c r="AJ32" s="684"/>
      <c r="AK32" s="684"/>
      <c r="AL32" s="684"/>
      <c r="AM32" s="684"/>
      <c r="AN32" s="684"/>
      <c r="AO32" s="685"/>
      <c r="AP32" s="685"/>
      <c r="AQ32" s="685"/>
      <c r="AR32" s="685"/>
      <c r="AS32" s="685"/>
      <c r="AT32" s="685"/>
      <c r="AU32" s="685"/>
      <c r="AV32" s="685"/>
      <c r="AW32" s="689"/>
      <c r="AX32" s="686"/>
      <c r="AY32" s="690"/>
      <c r="AZ32" s="684"/>
      <c r="BA32" s="684"/>
      <c r="BB32" s="684"/>
      <c r="BC32" s="684"/>
      <c r="BD32" s="684"/>
      <c r="BE32" s="685"/>
      <c r="BF32" s="685"/>
      <c r="BG32" s="685"/>
      <c r="BH32" s="685"/>
      <c r="BI32" s="685"/>
      <c r="BJ32" s="685"/>
      <c r="BK32" s="685"/>
      <c r="BL32" s="685"/>
      <c r="BM32" s="691"/>
      <c r="BN32" s="675"/>
      <c r="BO32" s="635"/>
      <c r="BQ32" s="648"/>
      <c r="BR32" s="656"/>
      <c r="BS32" s="656"/>
      <c r="BT32" s="657"/>
      <c r="BU32" s="657"/>
      <c r="BX32" s="635"/>
    </row>
    <row r="33" spans="2:96" ht="20.25" customHeight="1" thickBot="1">
      <c r="B33" s="692"/>
      <c r="C33" s="693"/>
      <c r="D33" s="694"/>
      <c r="E33" s="694"/>
      <c r="F33" s="694"/>
      <c r="G33" s="694"/>
      <c r="H33" s="694"/>
      <c r="I33" s="695"/>
      <c r="J33" s="695"/>
      <c r="K33" s="695"/>
      <c r="L33" s="695"/>
      <c r="M33" s="695"/>
      <c r="N33" s="695"/>
      <c r="O33" s="695"/>
      <c r="P33" s="695"/>
      <c r="Q33" s="696"/>
      <c r="R33" s="696"/>
      <c r="S33" s="696"/>
      <c r="T33" s="694"/>
      <c r="U33" s="694"/>
      <c r="V33" s="694"/>
      <c r="W33" s="694"/>
      <c r="X33" s="694"/>
      <c r="Y33" s="695"/>
      <c r="Z33" s="695"/>
      <c r="AA33" s="695"/>
      <c r="AB33" s="695"/>
      <c r="AC33" s="695"/>
      <c r="AD33" s="695"/>
      <c r="AE33" s="695"/>
      <c r="AF33" s="695"/>
      <c r="AG33" s="696"/>
      <c r="AH33" s="696"/>
      <c r="AI33" s="696"/>
      <c r="AJ33" s="694"/>
      <c r="AK33" s="694"/>
      <c r="AL33" s="694"/>
      <c r="AM33" s="694"/>
      <c r="AN33" s="694"/>
      <c r="AO33" s="695"/>
      <c r="AP33" s="695"/>
      <c r="AQ33" s="695"/>
      <c r="AR33" s="695"/>
      <c r="AS33" s="695"/>
      <c r="AT33" s="695"/>
      <c r="AU33" s="695"/>
      <c r="AV33" s="695"/>
      <c r="AW33" s="697"/>
      <c r="AX33" s="696"/>
      <c r="AY33" s="698"/>
      <c r="AZ33" s="694"/>
      <c r="BA33" s="694"/>
      <c r="BB33" s="694"/>
      <c r="BC33" s="694"/>
      <c r="BD33" s="694"/>
      <c r="BE33" s="695"/>
      <c r="BF33" s="695"/>
      <c r="BG33" s="695"/>
      <c r="BH33" s="695"/>
      <c r="BI33" s="695"/>
      <c r="BJ33" s="695"/>
      <c r="BK33" s="695"/>
      <c r="BL33" s="695"/>
      <c r="BM33" s="699"/>
      <c r="BN33" s="700"/>
      <c r="BO33" s="629"/>
      <c r="BQ33" s="648"/>
      <c r="BR33" s="656"/>
      <c r="BS33" s="656"/>
      <c r="BT33" s="657"/>
      <c r="BU33" s="657"/>
      <c r="BX33" s="635"/>
    </row>
    <row r="34" spans="2:96" ht="21" customHeight="1" thickBot="1">
      <c r="B34" s="604" t="s">
        <v>930</v>
      </c>
      <c r="D34" s="660"/>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c r="BA34" s="649"/>
      <c r="BB34" s="660"/>
      <c r="BC34" s="649"/>
      <c r="BD34" s="649"/>
      <c r="BE34" s="660"/>
      <c r="BF34" s="649"/>
      <c r="BG34" s="660"/>
      <c r="BH34" s="660"/>
      <c r="BI34" s="660"/>
      <c r="BJ34" s="660"/>
      <c r="BK34" s="660"/>
      <c r="BL34" s="660"/>
      <c r="BM34" s="660"/>
      <c r="BN34" s="660"/>
      <c r="BO34" s="629"/>
      <c r="BQ34" s="648"/>
      <c r="BR34" s="656"/>
      <c r="BS34" s="656"/>
      <c r="BT34" s="657"/>
      <c r="BU34" s="657"/>
    </row>
    <row r="35" spans="2:96" ht="32.25" customHeight="1" thickBot="1">
      <c r="B35" s="2094"/>
      <c r="C35" s="701"/>
      <c r="D35" s="2096" t="s">
        <v>59</v>
      </c>
      <c r="E35" s="2096"/>
      <c r="F35" s="2096"/>
      <c r="G35" s="2096"/>
      <c r="H35" s="2096"/>
      <c r="I35" s="2097"/>
      <c r="J35" s="2100" t="s">
        <v>931</v>
      </c>
      <c r="K35" s="2101"/>
      <c r="L35" s="2101"/>
      <c r="M35" s="2101"/>
      <c r="N35" s="2101"/>
      <c r="O35" s="2102"/>
      <c r="P35" s="2106" t="s">
        <v>16</v>
      </c>
      <c r="Q35" s="2096"/>
      <c r="R35" s="2096"/>
      <c r="S35" s="2096"/>
      <c r="T35" s="2096"/>
      <c r="U35" s="2096"/>
      <c r="V35" s="2107"/>
      <c r="W35" s="2110" t="s">
        <v>932</v>
      </c>
      <c r="X35" s="2111"/>
      <c r="Y35" s="2111"/>
      <c r="Z35" s="2111"/>
      <c r="AA35" s="2111"/>
      <c r="AB35" s="2111"/>
      <c r="AC35" s="2112"/>
      <c r="AD35" s="2110" t="s">
        <v>933</v>
      </c>
      <c r="AE35" s="2111"/>
      <c r="AF35" s="2111"/>
      <c r="AG35" s="2111"/>
      <c r="AH35" s="2111"/>
      <c r="AI35" s="2111"/>
      <c r="AJ35" s="2112"/>
      <c r="AK35" s="2110" t="s">
        <v>934</v>
      </c>
      <c r="AL35" s="2111"/>
      <c r="AM35" s="2111"/>
      <c r="AN35" s="2111"/>
      <c r="AO35" s="2111"/>
      <c r="AP35" s="2111"/>
      <c r="AQ35" s="2112"/>
      <c r="AR35" s="2094" t="s">
        <v>935</v>
      </c>
      <c r="AS35" s="2096"/>
      <c r="AT35" s="2096"/>
      <c r="AU35" s="2096"/>
      <c r="AV35" s="2096"/>
      <c r="AW35" s="2096"/>
      <c r="AX35" s="2107"/>
      <c r="AY35" s="2101" t="s">
        <v>936</v>
      </c>
      <c r="AZ35" s="2101"/>
      <c r="BA35" s="2102"/>
      <c r="BB35" s="2100" t="s">
        <v>937</v>
      </c>
      <c r="BC35" s="2101"/>
      <c r="BD35" s="2102"/>
      <c r="BE35" s="2100" t="s">
        <v>938</v>
      </c>
      <c r="BF35" s="2101"/>
      <c r="BG35" s="2101"/>
      <c r="BH35" s="2100" t="s">
        <v>939</v>
      </c>
      <c r="BI35" s="2101"/>
      <c r="BJ35" s="2101"/>
      <c r="BK35" s="2106" t="s">
        <v>940</v>
      </c>
      <c r="BL35" s="2096"/>
      <c r="BM35" s="2096"/>
      <c r="BN35" s="2107"/>
      <c r="BQ35" s="648"/>
      <c r="BR35" s="656"/>
      <c r="BS35" s="656"/>
      <c r="BT35" s="657"/>
      <c r="BU35" s="657"/>
    </row>
    <row r="36" spans="2:96" ht="32.25" customHeight="1" thickBot="1">
      <c r="B36" s="2095"/>
      <c r="C36" s="702"/>
      <c r="D36" s="2098"/>
      <c r="E36" s="2098"/>
      <c r="F36" s="2098"/>
      <c r="G36" s="2098"/>
      <c r="H36" s="2098"/>
      <c r="I36" s="2099"/>
      <c r="J36" s="2103"/>
      <c r="K36" s="2104"/>
      <c r="L36" s="2104"/>
      <c r="M36" s="2104"/>
      <c r="N36" s="2104"/>
      <c r="O36" s="2105"/>
      <c r="P36" s="2241"/>
      <c r="Q36" s="2242"/>
      <c r="R36" s="2242"/>
      <c r="S36" s="2242"/>
      <c r="T36" s="2242"/>
      <c r="U36" s="2242"/>
      <c r="V36" s="2243"/>
      <c r="W36" s="703" t="s">
        <v>941</v>
      </c>
      <c r="X36" s="704" t="s">
        <v>942</v>
      </c>
      <c r="Y36" s="704" t="s">
        <v>943</v>
      </c>
      <c r="Z36" s="704" t="s">
        <v>944</v>
      </c>
      <c r="AA36" s="704" t="s">
        <v>945</v>
      </c>
      <c r="AB36" s="704" t="s">
        <v>946</v>
      </c>
      <c r="AC36" s="705" t="s">
        <v>58</v>
      </c>
      <c r="AD36" s="703" t="s">
        <v>941</v>
      </c>
      <c r="AE36" s="704" t="s">
        <v>942</v>
      </c>
      <c r="AF36" s="704" t="s">
        <v>943</v>
      </c>
      <c r="AG36" s="704" t="s">
        <v>944</v>
      </c>
      <c r="AH36" s="704" t="s">
        <v>945</v>
      </c>
      <c r="AI36" s="704" t="s">
        <v>946</v>
      </c>
      <c r="AJ36" s="705" t="s">
        <v>58</v>
      </c>
      <c r="AK36" s="703" t="s">
        <v>941</v>
      </c>
      <c r="AL36" s="704" t="s">
        <v>942</v>
      </c>
      <c r="AM36" s="704" t="s">
        <v>943</v>
      </c>
      <c r="AN36" s="704" t="s">
        <v>944</v>
      </c>
      <c r="AO36" s="704" t="s">
        <v>945</v>
      </c>
      <c r="AP36" s="704" t="s">
        <v>946</v>
      </c>
      <c r="AQ36" s="705" t="s">
        <v>58</v>
      </c>
      <c r="AR36" s="706" t="s">
        <v>941</v>
      </c>
      <c r="AS36" s="707" t="s">
        <v>942</v>
      </c>
      <c r="AT36" s="707" t="s">
        <v>943</v>
      </c>
      <c r="AU36" s="707" t="s">
        <v>944</v>
      </c>
      <c r="AV36" s="707" t="s">
        <v>945</v>
      </c>
      <c r="AW36" s="707" t="s">
        <v>946</v>
      </c>
      <c r="AX36" s="708" t="s">
        <v>58</v>
      </c>
      <c r="AY36" s="2104"/>
      <c r="AZ36" s="2104"/>
      <c r="BA36" s="2105"/>
      <c r="BB36" s="2103"/>
      <c r="BC36" s="2104"/>
      <c r="BD36" s="2105"/>
      <c r="BE36" s="2103"/>
      <c r="BF36" s="2104"/>
      <c r="BG36" s="2104"/>
      <c r="BH36" s="2103"/>
      <c r="BI36" s="2104"/>
      <c r="BJ36" s="2104"/>
      <c r="BK36" s="2108"/>
      <c r="BL36" s="2098"/>
      <c r="BM36" s="2098"/>
      <c r="BN36" s="2109"/>
      <c r="BQ36" s="648"/>
      <c r="BR36" s="656"/>
      <c r="BS36" s="656"/>
      <c r="BT36" s="657"/>
      <c r="BU36" s="657"/>
    </row>
    <row r="37" spans="2:96" ht="21" customHeight="1" thickBot="1">
      <c r="B37" s="2215" t="s">
        <v>947</v>
      </c>
      <c r="C37" s="709"/>
      <c r="D37" s="2217"/>
      <c r="E37" s="2217"/>
      <c r="F37" s="2217"/>
      <c r="G37" s="2217"/>
      <c r="H37" s="2217"/>
      <c r="I37" s="2218"/>
      <c r="J37" s="2219"/>
      <c r="K37" s="2217"/>
      <c r="L37" s="2218"/>
      <c r="M37" s="2219"/>
      <c r="N37" s="2217"/>
      <c r="O37" s="2218"/>
      <c r="P37" s="2220"/>
      <c r="Q37" s="2092"/>
      <c r="R37" s="2092"/>
      <c r="S37" s="2092"/>
      <c r="T37" s="2092"/>
      <c r="U37" s="2092"/>
      <c r="V37" s="2093"/>
      <c r="W37" s="2563"/>
      <c r="X37" s="2564"/>
      <c r="Y37" s="2564"/>
      <c r="Z37" s="2564"/>
      <c r="AA37" s="2564"/>
      <c r="AB37" s="2564"/>
      <c r="AC37" s="2565"/>
      <c r="AD37" s="2563"/>
      <c r="AE37" s="2564"/>
      <c r="AF37" s="2564"/>
      <c r="AG37" s="2564"/>
      <c r="AH37" s="2564"/>
      <c r="AI37" s="2564"/>
      <c r="AJ37" s="2565"/>
      <c r="AK37" s="2563"/>
      <c r="AL37" s="2564"/>
      <c r="AM37" s="2564"/>
      <c r="AN37" s="2564"/>
      <c r="AO37" s="2564"/>
      <c r="AP37" s="2564"/>
      <c r="AQ37" s="2565"/>
      <c r="AR37" s="2563"/>
      <c r="AS37" s="2564"/>
      <c r="AT37" s="2564"/>
      <c r="AU37" s="2564"/>
      <c r="AV37" s="2564"/>
      <c r="AW37" s="2564"/>
      <c r="AX37" s="2565"/>
      <c r="AY37" s="2566">
        <f t="shared" ref="AY37:AY56" si="4">SUM(W37:AX37)</f>
        <v>0</v>
      </c>
      <c r="AZ37" s="2566"/>
      <c r="BA37" s="2567"/>
      <c r="BB37" s="2568">
        <f t="shared" ref="BB37:BB57" si="5">AY37/4</f>
        <v>0</v>
      </c>
      <c r="BC37" s="2566"/>
      <c r="BD37" s="2567"/>
      <c r="BE37" s="2569"/>
      <c r="BF37" s="2570"/>
      <c r="BG37" s="2570"/>
      <c r="BH37" s="2569"/>
      <c r="BI37" s="2570"/>
      <c r="BJ37" s="2570"/>
      <c r="BK37" s="2571"/>
      <c r="BL37" s="2572"/>
      <c r="BM37" s="2572"/>
      <c r="BN37" s="2573"/>
      <c r="BQ37" s="648"/>
      <c r="BR37" s="656"/>
      <c r="BS37" s="656"/>
      <c r="BT37" s="657"/>
      <c r="BU37" s="657"/>
    </row>
    <row r="38" spans="2:96" ht="21" customHeight="1">
      <c r="B38" s="2068"/>
      <c r="C38" s="2204" t="s">
        <v>948</v>
      </c>
      <c r="D38" s="2206"/>
      <c r="E38" s="2206"/>
      <c r="F38" s="2206"/>
      <c r="G38" s="2206"/>
      <c r="H38" s="2206"/>
      <c r="I38" s="2146"/>
      <c r="J38" s="2207"/>
      <c r="K38" s="2206"/>
      <c r="L38" s="2146"/>
      <c r="M38" s="2207"/>
      <c r="N38" s="2206"/>
      <c r="O38" s="2146"/>
      <c r="P38" s="2147"/>
      <c r="Q38" s="2148"/>
      <c r="R38" s="2148"/>
      <c r="S38" s="2148"/>
      <c r="T38" s="2148"/>
      <c r="U38" s="2148"/>
      <c r="V38" s="2149"/>
      <c r="W38" s="2574"/>
      <c r="X38" s="2575"/>
      <c r="Y38" s="2575"/>
      <c r="Z38" s="2575"/>
      <c r="AA38" s="2575"/>
      <c r="AB38" s="2575"/>
      <c r="AC38" s="2576"/>
      <c r="AD38" s="2574"/>
      <c r="AE38" s="2575"/>
      <c r="AF38" s="2575"/>
      <c r="AG38" s="2575"/>
      <c r="AH38" s="2575"/>
      <c r="AI38" s="2575"/>
      <c r="AJ38" s="2576"/>
      <c r="AK38" s="2574"/>
      <c r="AL38" s="2575"/>
      <c r="AM38" s="2575"/>
      <c r="AN38" s="2575"/>
      <c r="AO38" s="2575"/>
      <c r="AP38" s="2575"/>
      <c r="AQ38" s="2576"/>
      <c r="AR38" s="2574"/>
      <c r="AS38" s="2575"/>
      <c r="AT38" s="2575"/>
      <c r="AU38" s="2575"/>
      <c r="AV38" s="2575"/>
      <c r="AW38" s="2575"/>
      <c r="AX38" s="2576"/>
      <c r="AY38" s="2577">
        <f t="shared" si="4"/>
        <v>0</v>
      </c>
      <c r="AZ38" s="2577"/>
      <c r="BA38" s="2578"/>
      <c r="BB38" s="2579">
        <f t="shared" si="5"/>
        <v>0</v>
      </c>
      <c r="BC38" s="2577"/>
      <c r="BD38" s="2578"/>
      <c r="BE38" s="2580"/>
      <c r="BF38" s="2581"/>
      <c r="BG38" s="2582"/>
      <c r="BH38" s="2580"/>
      <c r="BI38" s="2581"/>
      <c r="BJ38" s="2582"/>
      <c r="BK38" s="2583"/>
      <c r="BL38" s="2584"/>
      <c r="BM38" s="2584"/>
      <c r="BN38" s="2585"/>
      <c r="BO38" s="713"/>
    </row>
    <row r="39" spans="2:96" ht="21" customHeight="1">
      <c r="B39" s="2068"/>
      <c r="C39" s="2205"/>
      <c r="D39" s="2193"/>
      <c r="E39" s="2193"/>
      <c r="F39" s="2193"/>
      <c r="G39" s="2193"/>
      <c r="H39" s="2193"/>
      <c r="I39" s="2138"/>
      <c r="J39" s="2194"/>
      <c r="K39" s="2193"/>
      <c r="L39" s="2138"/>
      <c r="M39" s="2194"/>
      <c r="N39" s="2193"/>
      <c r="O39" s="2138"/>
      <c r="P39" s="2057"/>
      <c r="Q39" s="2058"/>
      <c r="R39" s="2058"/>
      <c r="S39" s="2058"/>
      <c r="T39" s="2058"/>
      <c r="U39" s="2058"/>
      <c r="V39" s="2059"/>
      <c r="W39" s="2586"/>
      <c r="X39" s="2587"/>
      <c r="Y39" s="2587"/>
      <c r="Z39" s="2587"/>
      <c r="AA39" s="2587"/>
      <c r="AB39" s="2587"/>
      <c r="AC39" s="2588"/>
      <c r="AD39" s="2586"/>
      <c r="AE39" s="2587"/>
      <c r="AF39" s="2587"/>
      <c r="AG39" s="2587"/>
      <c r="AH39" s="2587"/>
      <c r="AI39" s="2587"/>
      <c r="AJ39" s="2588"/>
      <c r="AK39" s="2586"/>
      <c r="AL39" s="2587"/>
      <c r="AM39" s="2587"/>
      <c r="AN39" s="2587"/>
      <c r="AO39" s="2587"/>
      <c r="AP39" s="2587"/>
      <c r="AQ39" s="2588"/>
      <c r="AR39" s="2586"/>
      <c r="AS39" s="2587"/>
      <c r="AT39" s="2587"/>
      <c r="AU39" s="2587"/>
      <c r="AV39" s="2587"/>
      <c r="AW39" s="2587"/>
      <c r="AX39" s="2588"/>
      <c r="AY39" s="2589">
        <f t="shared" si="4"/>
        <v>0</v>
      </c>
      <c r="AZ39" s="2589"/>
      <c r="BA39" s="2590"/>
      <c r="BB39" s="2591">
        <f t="shared" si="5"/>
        <v>0</v>
      </c>
      <c r="BC39" s="2589"/>
      <c r="BD39" s="2590"/>
      <c r="BE39" s="2592"/>
      <c r="BF39" s="2593"/>
      <c r="BG39" s="2594"/>
      <c r="BH39" s="2592"/>
      <c r="BI39" s="2593"/>
      <c r="BJ39" s="2594"/>
      <c r="BK39" s="2595"/>
      <c r="BL39" s="2596"/>
      <c r="BM39" s="2596"/>
      <c r="BN39" s="2597"/>
      <c r="BO39" s="713"/>
    </row>
    <row r="40" spans="2:96" ht="21" customHeight="1">
      <c r="B40" s="2068"/>
      <c r="C40" s="2205"/>
      <c r="D40" s="2193"/>
      <c r="E40" s="2193"/>
      <c r="F40" s="2193"/>
      <c r="G40" s="2193"/>
      <c r="H40" s="2193"/>
      <c r="I40" s="2138"/>
      <c r="J40" s="2194"/>
      <c r="K40" s="2193"/>
      <c r="L40" s="2138"/>
      <c r="M40" s="2194"/>
      <c r="N40" s="2193"/>
      <c r="O40" s="2138"/>
      <c r="P40" s="2057"/>
      <c r="Q40" s="2058"/>
      <c r="R40" s="2058"/>
      <c r="S40" s="2058"/>
      <c r="T40" s="2058"/>
      <c r="U40" s="2058"/>
      <c r="V40" s="2059"/>
      <c r="W40" s="2586"/>
      <c r="X40" s="2587"/>
      <c r="Y40" s="2587"/>
      <c r="Z40" s="2587"/>
      <c r="AA40" s="2587"/>
      <c r="AB40" s="2587"/>
      <c r="AC40" s="2588"/>
      <c r="AD40" s="2586"/>
      <c r="AE40" s="2587"/>
      <c r="AF40" s="2587"/>
      <c r="AG40" s="2587"/>
      <c r="AH40" s="2587"/>
      <c r="AI40" s="2587"/>
      <c r="AJ40" s="2588"/>
      <c r="AK40" s="2586"/>
      <c r="AL40" s="2587"/>
      <c r="AM40" s="2587"/>
      <c r="AN40" s="2587"/>
      <c r="AO40" s="2587"/>
      <c r="AP40" s="2587"/>
      <c r="AQ40" s="2588"/>
      <c r="AR40" s="2586"/>
      <c r="AS40" s="2587"/>
      <c r="AT40" s="2587"/>
      <c r="AU40" s="2587"/>
      <c r="AV40" s="2587"/>
      <c r="AW40" s="2587"/>
      <c r="AX40" s="2588"/>
      <c r="AY40" s="2589">
        <f t="shared" si="4"/>
        <v>0</v>
      </c>
      <c r="AZ40" s="2589"/>
      <c r="BA40" s="2590"/>
      <c r="BB40" s="2591">
        <f t="shared" si="5"/>
        <v>0</v>
      </c>
      <c r="BC40" s="2589"/>
      <c r="BD40" s="2590"/>
      <c r="BE40" s="2592"/>
      <c r="BF40" s="2593"/>
      <c r="BG40" s="2594"/>
      <c r="BH40" s="2592"/>
      <c r="BI40" s="2593"/>
      <c r="BJ40" s="2594"/>
      <c r="BK40" s="2595"/>
      <c r="BL40" s="2596"/>
      <c r="BM40" s="2596"/>
      <c r="BN40" s="2597"/>
      <c r="BO40" s="713"/>
    </row>
    <row r="41" spans="2:96" ht="21" customHeight="1">
      <c r="B41" s="2068"/>
      <c r="C41" s="2205"/>
      <c r="D41" s="2193"/>
      <c r="E41" s="2193"/>
      <c r="F41" s="2193"/>
      <c r="G41" s="2193"/>
      <c r="H41" s="2193"/>
      <c r="I41" s="2138"/>
      <c r="J41" s="2194"/>
      <c r="K41" s="2193"/>
      <c r="L41" s="2138"/>
      <c r="M41" s="2194"/>
      <c r="N41" s="2193"/>
      <c r="O41" s="2138"/>
      <c r="P41" s="2057"/>
      <c r="Q41" s="2058"/>
      <c r="R41" s="2058"/>
      <c r="S41" s="2058"/>
      <c r="T41" s="2058"/>
      <c r="U41" s="2058"/>
      <c r="V41" s="2059"/>
      <c r="W41" s="2586"/>
      <c r="X41" s="2587"/>
      <c r="Y41" s="2587"/>
      <c r="Z41" s="2587"/>
      <c r="AA41" s="2587"/>
      <c r="AB41" s="2587"/>
      <c r="AC41" s="2588"/>
      <c r="AD41" s="2586"/>
      <c r="AE41" s="2587"/>
      <c r="AF41" s="2587"/>
      <c r="AG41" s="2587"/>
      <c r="AH41" s="2587"/>
      <c r="AI41" s="2587"/>
      <c r="AJ41" s="2588"/>
      <c r="AK41" s="2586"/>
      <c r="AL41" s="2587"/>
      <c r="AM41" s="2587"/>
      <c r="AN41" s="2587"/>
      <c r="AO41" s="2587"/>
      <c r="AP41" s="2587"/>
      <c r="AQ41" s="2588"/>
      <c r="AR41" s="2586"/>
      <c r="AS41" s="2587"/>
      <c r="AT41" s="2587"/>
      <c r="AU41" s="2587"/>
      <c r="AV41" s="2587"/>
      <c r="AW41" s="2587"/>
      <c r="AX41" s="2588"/>
      <c r="AY41" s="2589">
        <f t="shared" si="4"/>
        <v>0</v>
      </c>
      <c r="AZ41" s="2589"/>
      <c r="BA41" s="2590"/>
      <c r="BB41" s="2591">
        <f t="shared" si="5"/>
        <v>0</v>
      </c>
      <c r="BC41" s="2589"/>
      <c r="BD41" s="2590"/>
      <c r="BE41" s="2592"/>
      <c r="BF41" s="2593"/>
      <c r="BG41" s="2594"/>
      <c r="BH41" s="2592"/>
      <c r="BI41" s="2593"/>
      <c r="BJ41" s="2594"/>
      <c r="BK41" s="2595"/>
      <c r="BL41" s="2596"/>
      <c r="BM41" s="2596"/>
      <c r="BN41" s="2597"/>
      <c r="BO41" s="713"/>
      <c r="CC41" s="529"/>
      <c r="CD41" s="521"/>
      <c r="CE41" s="521"/>
      <c r="CF41" s="521"/>
      <c r="CG41" s="521"/>
      <c r="CH41" s="521"/>
      <c r="CI41" s="521"/>
      <c r="CJ41" s="521"/>
      <c r="CK41" s="521"/>
      <c r="CL41" s="521"/>
      <c r="CM41" s="521"/>
      <c r="CN41" s="521"/>
      <c r="CO41" s="521"/>
      <c r="CP41" s="521"/>
      <c r="CQ41" s="521"/>
      <c r="CR41" s="521"/>
    </row>
    <row r="42" spans="2:96" ht="21" customHeight="1" thickBot="1">
      <c r="B42" s="2068"/>
      <c r="C42" s="2205"/>
      <c r="D42" s="2226"/>
      <c r="E42" s="2226"/>
      <c r="F42" s="2226"/>
      <c r="G42" s="2226"/>
      <c r="H42" s="2226"/>
      <c r="I42" s="2227"/>
      <c r="J42" s="2228"/>
      <c r="K42" s="2226"/>
      <c r="L42" s="2227"/>
      <c r="M42" s="2228"/>
      <c r="N42" s="2226"/>
      <c r="O42" s="2227"/>
      <c r="P42" s="2057"/>
      <c r="Q42" s="2058"/>
      <c r="R42" s="2058"/>
      <c r="S42" s="2058"/>
      <c r="T42" s="2058"/>
      <c r="U42" s="2058"/>
      <c r="V42" s="2059"/>
      <c r="W42" s="2598"/>
      <c r="X42" s="2599"/>
      <c r="Y42" s="2599"/>
      <c r="Z42" s="2599"/>
      <c r="AA42" s="2599"/>
      <c r="AB42" s="2599"/>
      <c r="AC42" s="2600"/>
      <c r="AD42" s="2598"/>
      <c r="AE42" s="2599"/>
      <c r="AF42" s="2599"/>
      <c r="AG42" s="2599"/>
      <c r="AH42" s="2599"/>
      <c r="AI42" s="2599"/>
      <c r="AJ42" s="2600"/>
      <c r="AK42" s="2598"/>
      <c r="AL42" s="2599"/>
      <c r="AM42" s="2599"/>
      <c r="AN42" s="2599"/>
      <c r="AO42" s="2599"/>
      <c r="AP42" s="2599"/>
      <c r="AQ42" s="2600"/>
      <c r="AR42" s="2598"/>
      <c r="AS42" s="2599"/>
      <c r="AT42" s="2599"/>
      <c r="AU42" s="2599"/>
      <c r="AV42" s="2599"/>
      <c r="AW42" s="2599"/>
      <c r="AX42" s="2600"/>
      <c r="AY42" s="2601">
        <f t="shared" si="4"/>
        <v>0</v>
      </c>
      <c r="AZ42" s="2601"/>
      <c r="BA42" s="2602"/>
      <c r="BB42" s="2603">
        <f t="shared" si="5"/>
        <v>0</v>
      </c>
      <c r="BC42" s="2601"/>
      <c r="BD42" s="2602"/>
      <c r="BE42" s="2604"/>
      <c r="BF42" s="2605"/>
      <c r="BG42" s="2606"/>
      <c r="BH42" s="2604"/>
      <c r="BI42" s="2605"/>
      <c r="BJ42" s="2606"/>
      <c r="BK42" s="2607"/>
      <c r="BL42" s="2608"/>
      <c r="BM42" s="2608"/>
      <c r="BN42" s="2609"/>
      <c r="BO42" s="713"/>
      <c r="CC42" s="521"/>
      <c r="CD42" s="521"/>
      <c r="CE42" s="2010"/>
      <c r="CF42" s="2010"/>
      <c r="CG42" s="2010"/>
      <c r="CH42" s="2010"/>
      <c r="CI42" s="2010"/>
      <c r="CJ42" s="2010"/>
      <c r="CK42" s="2171"/>
      <c r="CL42" s="2171"/>
      <c r="CM42" s="2171"/>
      <c r="CN42" s="2171"/>
      <c r="CO42" s="2171"/>
      <c r="CP42" s="657"/>
      <c r="CQ42" s="657"/>
      <c r="CR42" s="657"/>
    </row>
    <row r="43" spans="2:96" ht="21" customHeight="1">
      <c r="B43" s="2068"/>
      <c r="C43" s="2069" t="s">
        <v>862</v>
      </c>
      <c r="D43" s="2070"/>
      <c r="E43" s="2071"/>
      <c r="F43" s="2071"/>
      <c r="G43" s="2071"/>
      <c r="H43" s="2071"/>
      <c r="I43" s="2071"/>
      <c r="J43" s="2071"/>
      <c r="K43" s="2071"/>
      <c r="L43" s="2071"/>
      <c r="M43" s="2071"/>
      <c r="N43" s="2071"/>
      <c r="O43" s="2071"/>
      <c r="P43" s="2147"/>
      <c r="Q43" s="2148"/>
      <c r="R43" s="2148"/>
      <c r="S43" s="2148"/>
      <c r="T43" s="2148"/>
      <c r="U43" s="2148"/>
      <c r="V43" s="2149"/>
      <c r="W43" s="2610"/>
      <c r="X43" s="2611"/>
      <c r="Y43" s="2611"/>
      <c r="Z43" s="2612"/>
      <c r="AA43" s="2611"/>
      <c r="AB43" s="2611"/>
      <c r="AC43" s="2613"/>
      <c r="AD43" s="2610"/>
      <c r="AE43" s="2611"/>
      <c r="AF43" s="2611"/>
      <c r="AG43" s="2611"/>
      <c r="AH43" s="2611"/>
      <c r="AI43" s="2611"/>
      <c r="AJ43" s="2613"/>
      <c r="AK43" s="2610"/>
      <c r="AL43" s="2611"/>
      <c r="AM43" s="2611"/>
      <c r="AN43" s="2611"/>
      <c r="AO43" s="2611"/>
      <c r="AP43" s="2611"/>
      <c r="AQ43" s="2613"/>
      <c r="AR43" s="2610"/>
      <c r="AS43" s="2611"/>
      <c r="AT43" s="2611"/>
      <c r="AU43" s="2611"/>
      <c r="AV43" s="2611"/>
      <c r="AW43" s="2611"/>
      <c r="AX43" s="2613"/>
      <c r="AY43" s="2578">
        <f t="shared" si="4"/>
        <v>0</v>
      </c>
      <c r="AZ43" s="2614"/>
      <c r="BA43" s="2614"/>
      <c r="BB43" s="2614">
        <f>AY43/4</f>
        <v>0</v>
      </c>
      <c r="BC43" s="2614"/>
      <c r="BD43" s="2614"/>
      <c r="BE43" s="2615">
        <f>ROUNDUP(SUM(BB43:BD50)/AY60,2)</f>
        <v>0</v>
      </c>
      <c r="BF43" s="2616"/>
      <c r="BG43" s="2617"/>
      <c r="BH43" s="2618">
        <f>ROUNDUP(SUM(BB43:BD50)/40,2)</f>
        <v>0</v>
      </c>
      <c r="BI43" s="2619"/>
      <c r="BJ43" s="2620"/>
      <c r="BK43" s="2583"/>
      <c r="BL43" s="2584"/>
      <c r="BM43" s="2584"/>
      <c r="BN43" s="2585"/>
      <c r="BO43" s="713"/>
      <c r="BP43" s="718"/>
      <c r="CC43" s="521"/>
      <c r="CD43" s="521"/>
      <c r="CE43" s="2010"/>
      <c r="CF43" s="2010"/>
      <c r="CG43" s="2010"/>
      <c r="CH43" s="2010"/>
      <c r="CI43" s="2010"/>
      <c r="CJ43" s="2010"/>
      <c r="CK43" s="2171"/>
      <c r="CL43" s="2171"/>
      <c r="CM43" s="2171"/>
      <c r="CN43" s="2171"/>
      <c r="CO43" s="2171"/>
      <c r="CP43" s="657"/>
      <c r="CQ43" s="657"/>
      <c r="CR43" s="657"/>
    </row>
    <row r="44" spans="2:96" ht="21" customHeight="1">
      <c r="B44" s="2068"/>
      <c r="C44" s="2068"/>
      <c r="D44" s="2055"/>
      <c r="E44" s="2056"/>
      <c r="F44" s="2056"/>
      <c r="G44" s="2056"/>
      <c r="H44" s="2056"/>
      <c r="I44" s="2056"/>
      <c r="J44" s="2056"/>
      <c r="K44" s="2056"/>
      <c r="L44" s="2056"/>
      <c r="M44" s="2056"/>
      <c r="N44" s="2056"/>
      <c r="O44" s="2056"/>
      <c r="P44" s="2057"/>
      <c r="Q44" s="2058"/>
      <c r="R44" s="2058"/>
      <c r="S44" s="2058"/>
      <c r="T44" s="2058"/>
      <c r="U44" s="2058"/>
      <c r="V44" s="2059"/>
      <c r="W44" s="2621"/>
      <c r="X44" s="2622"/>
      <c r="Y44" s="2622"/>
      <c r="Z44" s="2622"/>
      <c r="AA44" s="2622"/>
      <c r="AB44" s="2623"/>
      <c r="AC44" s="2624"/>
      <c r="AD44" s="2621"/>
      <c r="AE44" s="2623"/>
      <c r="AF44" s="2623"/>
      <c r="AG44" s="2622"/>
      <c r="AH44" s="2622"/>
      <c r="AI44" s="2623"/>
      <c r="AJ44" s="2625"/>
      <c r="AK44" s="2621"/>
      <c r="AL44" s="2622"/>
      <c r="AM44" s="2622"/>
      <c r="AN44" s="2623"/>
      <c r="AO44" s="2622"/>
      <c r="AP44" s="2622"/>
      <c r="AQ44" s="2625"/>
      <c r="AR44" s="2621"/>
      <c r="AS44" s="2623"/>
      <c r="AT44" s="2622"/>
      <c r="AU44" s="2622"/>
      <c r="AV44" s="2622"/>
      <c r="AW44" s="2622"/>
      <c r="AX44" s="2625"/>
      <c r="AY44" s="2590">
        <f t="shared" si="4"/>
        <v>0</v>
      </c>
      <c r="AZ44" s="2626"/>
      <c r="BA44" s="2626"/>
      <c r="BB44" s="2626">
        <f>AY44/4</f>
        <v>0</v>
      </c>
      <c r="BC44" s="2626"/>
      <c r="BD44" s="2626"/>
      <c r="BE44" s="2627"/>
      <c r="BF44" s="2628"/>
      <c r="BG44" s="2629"/>
      <c r="BH44" s="2630"/>
      <c r="BI44" s="2631"/>
      <c r="BJ44" s="2632"/>
      <c r="BK44" s="2595"/>
      <c r="BL44" s="2596"/>
      <c r="BM44" s="2596"/>
      <c r="BN44" s="2597"/>
      <c r="BO44" s="713"/>
      <c r="CC44" s="521"/>
      <c r="CD44" s="521"/>
      <c r="CE44" s="2010"/>
      <c r="CF44" s="2010"/>
      <c r="CG44" s="2010"/>
      <c r="CH44" s="2010"/>
      <c r="CI44" s="2010"/>
      <c r="CJ44" s="2010"/>
      <c r="CK44" s="2171"/>
      <c r="CL44" s="2171"/>
      <c r="CM44" s="2171"/>
      <c r="CN44" s="2171"/>
      <c r="CO44" s="2171"/>
      <c r="CP44" s="657"/>
      <c r="CQ44" s="657"/>
      <c r="CR44" s="657"/>
    </row>
    <row r="45" spans="2:96" ht="21" customHeight="1">
      <c r="B45" s="2068"/>
      <c r="C45" s="2068"/>
      <c r="D45" s="2055"/>
      <c r="E45" s="2056"/>
      <c r="F45" s="2056"/>
      <c r="G45" s="2056"/>
      <c r="H45" s="2056"/>
      <c r="I45" s="2056"/>
      <c r="J45" s="2056"/>
      <c r="K45" s="2056"/>
      <c r="L45" s="2056"/>
      <c r="M45" s="2056"/>
      <c r="N45" s="2056"/>
      <c r="O45" s="2056"/>
      <c r="P45" s="2057"/>
      <c r="Q45" s="2058"/>
      <c r="R45" s="2058"/>
      <c r="S45" s="2058"/>
      <c r="T45" s="2058"/>
      <c r="U45" s="2058"/>
      <c r="V45" s="2059"/>
      <c r="W45" s="2621"/>
      <c r="X45" s="2622"/>
      <c r="Y45" s="2622"/>
      <c r="Z45" s="2622"/>
      <c r="AA45" s="2622"/>
      <c r="AB45" s="2622"/>
      <c r="AC45" s="2625"/>
      <c r="AD45" s="2621"/>
      <c r="AE45" s="2622"/>
      <c r="AF45" s="2622"/>
      <c r="AG45" s="2622"/>
      <c r="AH45" s="2622"/>
      <c r="AI45" s="2622"/>
      <c r="AJ45" s="2625"/>
      <c r="AK45" s="2621"/>
      <c r="AL45" s="2622"/>
      <c r="AM45" s="2622"/>
      <c r="AN45" s="2622"/>
      <c r="AO45" s="2622"/>
      <c r="AP45" s="2622"/>
      <c r="AQ45" s="2625"/>
      <c r="AR45" s="2621"/>
      <c r="AS45" s="2622"/>
      <c r="AT45" s="2622"/>
      <c r="AU45" s="2622"/>
      <c r="AV45" s="2622"/>
      <c r="AW45" s="2622"/>
      <c r="AX45" s="2625"/>
      <c r="AY45" s="2590">
        <f t="shared" si="4"/>
        <v>0</v>
      </c>
      <c r="AZ45" s="2626"/>
      <c r="BA45" s="2626"/>
      <c r="BB45" s="2626">
        <f t="shared" si="5"/>
        <v>0</v>
      </c>
      <c r="BC45" s="2626"/>
      <c r="BD45" s="2626"/>
      <c r="BE45" s="2627"/>
      <c r="BF45" s="2628"/>
      <c r="BG45" s="2629"/>
      <c r="BH45" s="2630"/>
      <c r="BI45" s="2631"/>
      <c r="BJ45" s="2632"/>
      <c r="BK45" s="2595"/>
      <c r="BL45" s="2596"/>
      <c r="BM45" s="2596"/>
      <c r="BN45" s="2597"/>
      <c r="BO45" s="713"/>
      <c r="CC45" s="533"/>
      <c r="CD45" s="521"/>
      <c r="CE45" s="2010"/>
      <c r="CF45" s="2010"/>
      <c r="CG45" s="2010"/>
      <c r="CH45" s="2010"/>
      <c r="CI45" s="2010"/>
      <c r="CJ45" s="2010"/>
      <c r="CK45" s="2171"/>
      <c r="CL45" s="2171"/>
      <c r="CM45" s="2171"/>
      <c r="CN45" s="2171"/>
      <c r="CO45" s="2171"/>
      <c r="CP45" s="657"/>
      <c r="CQ45" s="657"/>
      <c r="CR45" s="657"/>
    </row>
    <row r="46" spans="2:96" ht="21" customHeight="1">
      <c r="B46" s="2068"/>
      <c r="C46" s="2068"/>
      <c r="D46" s="2055"/>
      <c r="E46" s="2056"/>
      <c r="F46" s="2056"/>
      <c r="G46" s="2056"/>
      <c r="H46" s="2056"/>
      <c r="I46" s="2056"/>
      <c r="J46" s="2056"/>
      <c r="K46" s="2056"/>
      <c r="L46" s="2056"/>
      <c r="M46" s="2056"/>
      <c r="N46" s="2056"/>
      <c r="O46" s="2056"/>
      <c r="P46" s="2057"/>
      <c r="Q46" s="2058"/>
      <c r="R46" s="2058"/>
      <c r="S46" s="2058"/>
      <c r="T46" s="2058"/>
      <c r="U46" s="2058"/>
      <c r="V46" s="2059"/>
      <c r="W46" s="2586"/>
      <c r="X46" s="2587"/>
      <c r="Y46" s="2587"/>
      <c r="Z46" s="2587"/>
      <c r="AA46" s="2587"/>
      <c r="AB46" s="2587"/>
      <c r="AC46" s="2588"/>
      <c r="AD46" s="2586"/>
      <c r="AE46" s="2587"/>
      <c r="AF46" s="2587"/>
      <c r="AG46" s="2587"/>
      <c r="AH46" s="2587"/>
      <c r="AI46" s="2587"/>
      <c r="AJ46" s="2588"/>
      <c r="AK46" s="2586"/>
      <c r="AL46" s="2587"/>
      <c r="AM46" s="2587"/>
      <c r="AN46" s="2587"/>
      <c r="AO46" s="2587"/>
      <c r="AP46" s="2587"/>
      <c r="AQ46" s="2588"/>
      <c r="AR46" s="2586"/>
      <c r="AS46" s="2587"/>
      <c r="AT46" s="2587"/>
      <c r="AU46" s="2587"/>
      <c r="AV46" s="2587"/>
      <c r="AW46" s="2587"/>
      <c r="AX46" s="2588"/>
      <c r="AY46" s="2590">
        <f t="shared" si="4"/>
        <v>0</v>
      </c>
      <c r="AZ46" s="2626"/>
      <c r="BA46" s="2626"/>
      <c r="BB46" s="2626">
        <f t="shared" si="5"/>
        <v>0</v>
      </c>
      <c r="BC46" s="2626"/>
      <c r="BD46" s="2626"/>
      <c r="BE46" s="2627"/>
      <c r="BF46" s="2628"/>
      <c r="BG46" s="2629"/>
      <c r="BH46" s="2630"/>
      <c r="BI46" s="2631"/>
      <c r="BJ46" s="2632"/>
      <c r="BK46" s="2607"/>
      <c r="BL46" s="2608"/>
      <c r="BM46" s="2608"/>
      <c r="BN46" s="2609"/>
      <c r="BO46" s="713"/>
    </row>
    <row r="47" spans="2:96" ht="21" customHeight="1">
      <c r="B47" s="2068"/>
      <c r="C47" s="2068"/>
      <c r="D47" s="2055"/>
      <c r="E47" s="2056"/>
      <c r="F47" s="2056"/>
      <c r="G47" s="2056"/>
      <c r="H47" s="2056"/>
      <c r="I47" s="2056"/>
      <c r="J47" s="2056"/>
      <c r="K47" s="2056"/>
      <c r="L47" s="2056"/>
      <c r="M47" s="2056"/>
      <c r="N47" s="2056"/>
      <c r="O47" s="2056"/>
      <c r="P47" s="2057"/>
      <c r="Q47" s="2058"/>
      <c r="R47" s="2058"/>
      <c r="S47" s="2058"/>
      <c r="T47" s="2058"/>
      <c r="U47" s="2058"/>
      <c r="V47" s="2059"/>
      <c r="W47" s="2586"/>
      <c r="X47" s="2587"/>
      <c r="Y47" s="2587"/>
      <c r="Z47" s="2587"/>
      <c r="AA47" s="2587"/>
      <c r="AB47" s="2587"/>
      <c r="AC47" s="2588"/>
      <c r="AD47" s="2586"/>
      <c r="AE47" s="2587"/>
      <c r="AF47" s="2587"/>
      <c r="AG47" s="2587"/>
      <c r="AH47" s="2587"/>
      <c r="AI47" s="2587"/>
      <c r="AJ47" s="2588"/>
      <c r="AK47" s="2586"/>
      <c r="AL47" s="2587"/>
      <c r="AM47" s="2587"/>
      <c r="AN47" s="2587"/>
      <c r="AO47" s="2587"/>
      <c r="AP47" s="2587"/>
      <c r="AQ47" s="2588"/>
      <c r="AR47" s="2586"/>
      <c r="AS47" s="2587"/>
      <c r="AT47" s="2587"/>
      <c r="AU47" s="2587"/>
      <c r="AV47" s="2587"/>
      <c r="AW47" s="2587"/>
      <c r="AX47" s="2588"/>
      <c r="AY47" s="2590">
        <f t="shared" si="4"/>
        <v>0</v>
      </c>
      <c r="AZ47" s="2626"/>
      <c r="BA47" s="2626"/>
      <c r="BB47" s="2626">
        <f t="shared" si="5"/>
        <v>0</v>
      </c>
      <c r="BC47" s="2626"/>
      <c r="BD47" s="2626"/>
      <c r="BE47" s="2627"/>
      <c r="BF47" s="2628"/>
      <c r="BG47" s="2629"/>
      <c r="BH47" s="2630"/>
      <c r="BI47" s="2631"/>
      <c r="BJ47" s="2632"/>
      <c r="BK47" s="2595"/>
      <c r="BL47" s="2596"/>
      <c r="BM47" s="2596"/>
      <c r="BN47" s="2597"/>
      <c r="BO47" s="713"/>
    </row>
    <row r="48" spans="2:96" ht="21" customHeight="1">
      <c r="B48" s="2068"/>
      <c r="C48" s="2068"/>
      <c r="D48" s="2055"/>
      <c r="E48" s="2056"/>
      <c r="F48" s="2056"/>
      <c r="G48" s="2056"/>
      <c r="H48" s="2056"/>
      <c r="I48" s="2056"/>
      <c r="J48" s="2056"/>
      <c r="K48" s="2056"/>
      <c r="L48" s="2056"/>
      <c r="M48" s="2056"/>
      <c r="N48" s="2056"/>
      <c r="O48" s="2056"/>
      <c r="P48" s="2057"/>
      <c r="Q48" s="2058"/>
      <c r="R48" s="2058"/>
      <c r="S48" s="2058"/>
      <c r="T48" s="2058"/>
      <c r="U48" s="2058"/>
      <c r="V48" s="2059"/>
      <c r="W48" s="2586"/>
      <c r="X48" s="2587"/>
      <c r="Y48" s="2587"/>
      <c r="Z48" s="2587"/>
      <c r="AA48" s="2587"/>
      <c r="AB48" s="2587"/>
      <c r="AC48" s="2588"/>
      <c r="AD48" s="2586"/>
      <c r="AE48" s="2587"/>
      <c r="AF48" s="2587"/>
      <c r="AG48" s="2587"/>
      <c r="AH48" s="2587"/>
      <c r="AI48" s="2587"/>
      <c r="AJ48" s="2588"/>
      <c r="AK48" s="2586"/>
      <c r="AL48" s="2587"/>
      <c r="AM48" s="2587"/>
      <c r="AN48" s="2587"/>
      <c r="AO48" s="2587"/>
      <c r="AP48" s="2587"/>
      <c r="AQ48" s="2588"/>
      <c r="AR48" s="2586"/>
      <c r="AS48" s="2587"/>
      <c r="AT48" s="2587"/>
      <c r="AU48" s="2587"/>
      <c r="AV48" s="2587"/>
      <c r="AW48" s="2587"/>
      <c r="AX48" s="2588"/>
      <c r="AY48" s="2590">
        <f t="shared" si="4"/>
        <v>0</v>
      </c>
      <c r="AZ48" s="2626"/>
      <c r="BA48" s="2626"/>
      <c r="BB48" s="2626">
        <f t="shared" si="5"/>
        <v>0</v>
      </c>
      <c r="BC48" s="2626"/>
      <c r="BD48" s="2626"/>
      <c r="BE48" s="2627"/>
      <c r="BF48" s="2628"/>
      <c r="BG48" s="2629"/>
      <c r="BH48" s="2630"/>
      <c r="BI48" s="2631"/>
      <c r="BJ48" s="2632"/>
      <c r="BK48" s="2595"/>
      <c r="BL48" s="2596"/>
      <c r="BM48" s="2596"/>
      <c r="BN48" s="2597"/>
      <c r="BO48" s="713"/>
    </row>
    <row r="49" spans="2:85" ht="21" customHeight="1">
      <c r="B49" s="2068"/>
      <c r="C49" s="2068"/>
      <c r="D49" s="2055"/>
      <c r="E49" s="2056"/>
      <c r="F49" s="2056"/>
      <c r="G49" s="2056"/>
      <c r="H49" s="2056"/>
      <c r="I49" s="2056"/>
      <c r="J49" s="2056"/>
      <c r="K49" s="2056"/>
      <c r="L49" s="2056"/>
      <c r="M49" s="2056"/>
      <c r="N49" s="2056"/>
      <c r="O49" s="2056"/>
      <c r="P49" s="2057"/>
      <c r="Q49" s="2058"/>
      <c r="R49" s="2058"/>
      <c r="S49" s="2058"/>
      <c r="T49" s="2058"/>
      <c r="U49" s="2058"/>
      <c r="V49" s="2059"/>
      <c r="W49" s="2586"/>
      <c r="X49" s="2587"/>
      <c r="Y49" s="2587"/>
      <c r="Z49" s="2587"/>
      <c r="AA49" s="2587"/>
      <c r="AB49" s="2587"/>
      <c r="AC49" s="2588"/>
      <c r="AD49" s="2586"/>
      <c r="AE49" s="2587"/>
      <c r="AF49" s="2587"/>
      <c r="AG49" s="2587"/>
      <c r="AH49" s="2587"/>
      <c r="AI49" s="2587"/>
      <c r="AJ49" s="2588"/>
      <c r="AK49" s="2586"/>
      <c r="AL49" s="2587"/>
      <c r="AM49" s="2587"/>
      <c r="AN49" s="2587"/>
      <c r="AO49" s="2587"/>
      <c r="AP49" s="2587"/>
      <c r="AQ49" s="2588"/>
      <c r="AR49" s="2586"/>
      <c r="AS49" s="2587"/>
      <c r="AT49" s="2587"/>
      <c r="AU49" s="2587"/>
      <c r="AV49" s="2587"/>
      <c r="AW49" s="2587"/>
      <c r="AX49" s="2588"/>
      <c r="AY49" s="2590">
        <f t="shared" si="4"/>
        <v>0</v>
      </c>
      <c r="AZ49" s="2626"/>
      <c r="BA49" s="2626"/>
      <c r="BB49" s="2626">
        <f t="shared" si="5"/>
        <v>0</v>
      </c>
      <c r="BC49" s="2626"/>
      <c r="BD49" s="2626"/>
      <c r="BE49" s="2627"/>
      <c r="BF49" s="2628"/>
      <c r="BG49" s="2629"/>
      <c r="BH49" s="2630"/>
      <c r="BI49" s="2631"/>
      <c r="BJ49" s="2632"/>
      <c r="BK49" s="2595"/>
      <c r="BL49" s="2596"/>
      <c r="BM49" s="2596"/>
      <c r="BN49" s="2597"/>
      <c r="BO49" s="713"/>
    </row>
    <row r="50" spans="2:85" ht="21" customHeight="1" thickBot="1">
      <c r="B50" s="2068"/>
      <c r="C50" s="2068"/>
      <c r="D50" s="2157"/>
      <c r="E50" s="2158"/>
      <c r="F50" s="2158"/>
      <c r="G50" s="2158"/>
      <c r="H50" s="2158"/>
      <c r="I50" s="2158"/>
      <c r="J50" s="2158"/>
      <c r="K50" s="2158"/>
      <c r="L50" s="2158"/>
      <c r="M50" s="2158"/>
      <c r="N50" s="2158"/>
      <c r="O50" s="2158"/>
      <c r="P50" s="2159"/>
      <c r="Q50" s="2160"/>
      <c r="R50" s="2160"/>
      <c r="S50" s="2160"/>
      <c r="T50" s="2160"/>
      <c r="U50" s="2160"/>
      <c r="V50" s="2161"/>
      <c r="W50" s="2633"/>
      <c r="X50" s="2634"/>
      <c r="Y50" s="2634"/>
      <c r="Z50" s="2634"/>
      <c r="AA50" s="2634"/>
      <c r="AB50" s="2634"/>
      <c r="AC50" s="2635"/>
      <c r="AD50" s="2633"/>
      <c r="AE50" s="2634"/>
      <c r="AF50" s="2634"/>
      <c r="AG50" s="2634"/>
      <c r="AH50" s="2634"/>
      <c r="AI50" s="2634"/>
      <c r="AJ50" s="2635"/>
      <c r="AK50" s="2633"/>
      <c r="AL50" s="2634"/>
      <c r="AM50" s="2634"/>
      <c r="AN50" s="2634"/>
      <c r="AO50" s="2634"/>
      <c r="AP50" s="2634"/>
      <c r="AQ50" s="2635"/>
      <c r="AR50" s="2633"/>
      <c r="AS50" s="2634"/>
      <c r="AT50" s="2634"/>
      <c r="AU50" s="2634"/>
      <c r="AV50" s="2634"/>
      <c r="AW50" s="2634"/>
      <c r="AX50" s="2635"/>
      <c r="AY50" s="2636">
        <f t="shared" si="4"/>
        <v>0</v>
      </c>
      <c r="AZ50" s="2637"/>
      <c r="BA50" s="2637"/>
      <c r="BB50" s="2637">
        <f t="shared" si="5"/>
        <v>0</v>
      </c>
      <c r="BC50" s="2637"/>
      <c r="BD50" s="2637"/>
      <c r="BE50" s="2638"/>
      <c r="BF50" s="2639"/>
      <c r="BG50" s="2640"/>
      <c r="BH50" s="2641"/>
      <c r="BI50" s="2642"/>
      <c r="BJ50" s="2643"/>
      <c r="BK50" s="2644"/>
      <c r="BL50" s="2645"/>
      <c r="BM50" s="2645"/>
      <c r="BN50" s="2646"/>
      <c r="BO50" s="713"/>
    </row>
    <row r="51" spans="2:85" ht="21" customHeight="1">
      <c r="B51" s="2068"/>
      <c r="C51" s="2135" t="s">
        <v>863</v>
      </c>
      <c r="D51" s="2146"/>
      <c r="E51" s="2071"/>
      <c r="F51" s="2071"/>
      <c r="G51" s="2071"/>
      <c r="H51" s="2071"/>
      <c r="I51" s="2071"/>
      <c r="J51" s="2071"/>
      <c r="K51" s="2071"/>
      <c r="L51" s="2071"/>
      <c r="M51" s="2071"/>
      <c r="N51" s="2071"/>
      <c r="O51" s="2071"/>
      <c r="P51" s="2147"/>
      <c r="Q51" s="2148"/>
      <c r="R51" s="2148"/>
      <c r="S51" s="2148"/>
      <c r="T51" s="2148"/>
      <c r="U51" s="2148"/>
      <c r="V51" s="2149"/>
      <c r="W51" s="2621"/>
      <c r="X51" s="2622"/>
      <c r="Y51" s="2623"/>
      <c r="Z51" s="2622"/>
      <c r="AA51" s="2622"/>
      <c r="AB51" s="2622"/>
      <c r="AC51" s="2625"/>
      <c r="AD51" s="2647"/>
      <c r="AE51" s="2622"/>
      <c r="AF51" s="2622"/>
      <c r="AG51" s="2622"/>
      <c r="AH51" s="2623"/>
      <c r="AI51" s="2622"/>
      <c r="AJ51" s="2624"/>
      <c r="AK51" s="2621"/>
      <c r="AL51" s="2623"/>
      <c r="AM51" s="2623"/>
      <c r="AN51" s="2622"/>
      <c r="AO51" s="2623"/>
      <c r="AP51" s="2623"/>
      <c r="AQ51" s="2624"/>
      <c r="AR51" s="2648"/>
      <c r="AS51" s="2611"/>
      <c r="AT51" s="2611"/>
      <c r="AU51" s="2611"/>
      <c r="AV51" s="2611"/>
      <c r="AW51" s="2649"/>
      <c r="AX51" s="2613"/>
      <c r="AY51" s="2650">
        <f t="shared" si="4"/>
        <v>0</v>
      </c>
      <c r="AZ51" s="2651"/>
      <c r="BA51" s="2651"/>
      <c r="BB51" s="2651">
        <f t="shared" si="5"/>
        <v>0</v>
      </c>
      <c r="BC51" s="2651"/>
      <c r="BD51" s="2651"/>
      <c r="BE51" s="2627">
        <f>ROUNDUP(SUM(BB51:BD57)/AY60,2)</f>
        <v>0</v>
      </c>
      <c r="BF51" s="2628"/>
      <c r="BG51" s="2629"/>
      <c r="BH51" s="2630">
        <f>ROUNDUP(SUM(BB51:BD57)/40,2)</f>
        <v>0</v>
      </c>
      <c r="BI51" s="2631"/>
      <c r="BJ51" s="2632"/>
      <c r="BK51" s="2652"/>
      <c r="BL51" s="2653"/>
      <c r="BM51" s="2653"/>
      <c r="BN51" s="2654"/>
      <c r="BO51" s="713"/>
    </row>
    <row r="52" spans="2:85" ht="21" customHeight="1">
      <c r="B52" s="2068"/>
      <c r="C52" s="2136"/>
      <c r="D52" s="2138"/>
      <c r="E52" s="2056"/>
      <c r="F52" s="2056"/>
      <c r="G52" s="2056"/>
      <c r="H52" s="2056"/>
      <c r="I52" s="2056"/>
      <c r="J52" s="2056"/>
      <c r="K52" s="2056"/>
      <c r="L52" s="2056"/>
      <c r="M52" s="2056"/>
      <c r="N52" s="2056"/>
      <c r="O52" s="2056"/>
      <c r="P52" s="2057"/>
      <c r="Q52" s="2058"/>
      <c r="R52" s="2058"/>
      <c r="S52" s="2058"/>
      <c r="T52" s="2058"/>
      <c r="U52" s="2058"/>
      <c r="V52" s="2059"/>
      <c r="W52" s="2621"/>
      <c r="X52" s="2622"/>
      <c r="Y52" s="2622"/>
      <c r="Z52" s="2622"/>
      <c r="AA52" s="2622"/>
      <c r="AB52" s="2623"/>
      <c r="AC52" s="2655"/>
      <c r="AD52" s="2621"/>
      <c r="AE52" s="2623"/>
      <c r="AF52" s="2623"/>
      <c r="AG52" s="2622"/>
      <c r="AH52" s="2622"/>
      <c r="AI52" s="2623"/>
      <c r="AJ52" s="2625"/>
      <c r="AK52" s="2621"/>
      <c r="AL52" s="2622"/>
      <c r="AM52" s="2622"/>
      <c r="AN52" s="2623"/>
      <c r="AO52" s="2622"/>
      <c r="AP52" s="2622"/>
      <c r="AQ52" s="2625"/>
      <c r="AR52" s="2621"/>
      <c r="AS52" s="2623"/>
      <c r="AT52" s="2622"/>
      <c r="AU52" s="2622"/>
      <c r="AV52" s="2622"/>
      <c r="AW52" s="2622"/>
      <c r="AX52" s="2625"/>
      <c r="AY52" s="2590">
        <f t="shared" si="4"/>
        <v>0</v>
      </c>
      <c r="AZ52" s="2626"/>
      <c r="BA52" s="2626"/>
      <c r="BB52" s="2626">
        <f t="shared" si="5"/>
        <v>0</v>
      </c>
      <c r="BC52" s="2626"/>
      <c r="BD52" s="2626"/>
      <c r="BE52" s="2627"/>
      <c r="BF52" s="2628"/>
      <c r="BG52" s="2629"/>
      <c r="BH52" s="2630"/>
      <c r="BI52" s="2631"/>
      <c r="BJ52" s="2632"/>
      <c r="BK52" s="2656"/>
      <c r="BL52" s="2656"/>
      <c r="BM52" s="2656"/>
      <c r="BN52" s="2657"/>
      <c r="BO52" s="713"/>
    </row>
    <row r="53" spans="2:85" ht="21" customHeight="1">
      <c r="B53" s="2068"/>
      <c r="C53" s="2136"/>
      <c r="D53" s="2138"/>
      <c r="E53" s="2056"/>
      <c r="F53" s="2056"/>
      <c r="G53" s="2056"/>
      <c r="H53" s="2056"/>
      <c r="I53" s="2056"/>
      <c r="J53" s="2056"/>
      <c r="K53" s="2056"/>
      <c r="L53" s="2056"/>
      <c r="M53" s="2056"/>
      <c r="N53" s="2056"/>
      <c r="O53" s="2056"/>
      <c r="P53" s="2057"/>
      <c r="Q53" s="2058"/>
      <c r="R53" s="2058"/>
      <c r="S53" s="2058"/>
      <c r="T53" s="2058"/>
      <c r="U53" s="2058"/>
      <c r="V53" s="2059"/>
      <c r="W53" s="2621"/>
      <c r="X53" s="2622"/>
      <c r="Y53" s="2622"/>
      <c r="Z53" s="2622"/>
      <c r="AA53" s="2622"/>
      <c r="AB53" s="2622"/>
      <c r="AC53" s="2625"/>
      <c r="AD53" s="2621"/>
      <c r="AE53" s="2622"/>
      <c r="AF53" s="2622"/>
      <c r="AG53" s="2622"/>
      <c r="AH53" s="2622"/>
      <c r="AI53" s="2622"/>
      <c r="AJ53" s="2625"/>
      <c r="AK53" s="2621"/>
      <c r="AL53" s="2622"/>
      <c r="AM53" s="2622"/>
      <c r="AN53" s="2622"/>
      <c r="AO53" s="2622"/>
      <c r="AP53" s="2622"/>
      <c r="AQ53" s="2625"/>
      <c r="AR53" s="2621"/>
      <c r="AS53" s="2622"/>
      <c r="AT53" s="2622"/>
      <c r="AU53" s="2622"/>
      <c r="AV53" s="2622"/>
      <c r="AW53" s="2622"/>
      <c r="AX53" s="2625"/>
      <c r="AY53" s="2590">
        <f t="shared" si="4"/>
        <v>0</v>
      </c>
      <c r="AZ53" s="2626"/>
      <c r="BA53" s="2626"/>
      <c r="BB53" s="2626">
        <f t="shared" si="5"/>
        <v>0</v>
      </c>
      <c r="BC53" s="2626"/>
      <c r="BD53" s="2626"/>
      <c r="BE53" s="2627"/>
      <c r="BF53" s="2628"/>
      <c r="BG53" s="2629"/>
      <c r="BH53" s="2630"/>
      <c r="BI53" s="2631"/>
      <c r="BJ53" s="2632"/>
      <c r="BK53" s="2656"/>
      <c r="BL53" s="2656"/>
      <c r="BM53" s="2656"/>
      <c r="BN53" s="2657"/>
      <c r="BO53" s="713"/>
    </row>
    <row r="54" spans="2:85" ht="21" customHeight="1">
      <c r="B54" s="2068"/>
      <c r="C54" s="2136"/>
      <c r="D54" s="2138"/>
      <c r="E54" s="2056"/>
      <c r="F54" s="2056"/>
      <c r="G54" s="2056"/>
      <c r="H54" s="2056"/>
      <c r="I54" s="2056"/>
      <c r="J54" s="2056"/>
      <c r="K54" s="2056"/>
      <c r="L54" s="2056"/>
      <c r="M54" s="2056"/>
      <c r="N54" s="2056"/>
      <c r="O54" s="2056"/>
      <c r="P54" s="2057"/>
      <c r="Q54" s="2058"/>
      <c r="R54" s="2058"/>
      <c r="S54" s="2058"/>
      <c r="T54" s="2058"/>
      <c r="U54" s="2058"/>
      <c r="V54" s="2059"/>
      <c r="W54" s="2586"/>
      <c r="X54" s="2587"/>
      <c r="Y54" s="2587"/>
      <c r="Z54" s="2587"/>
      <c r="AA54" s="2587"/>
      <c r="AB54" s="2587"/>
      <c r="AC54" s="2588"/>
      <c r="AD54" s="2586"/>
      <c r="AE54" s="2587"/>
      <c r="AF54" s="2587"/>
      <c r="AG54" s="2587"/>
      <c r="AH54" s="2587"/>
      <c r="AI54" s="2587"/>
      <c r="AJ54" s="2588"/>
      <c r="AK54" s="2586"/>
      <c r="AL54" s="2587"/>
      <c r="AM54" s="2587"/>
      <c r="AN54" s="2587"/>
      <c r="AO54" s="2587"/>
      <c r="AP54" s="2587"/>
      <c r="AQ54" s="2588"/>
      <c r="AR54" s="2586"/>
      <c r="AS54" s="2587"/>
      <c r="AT54" s="2587"/>
      <c r="AU54" s="2587"/>
      <c r="AV54" s="2587"/>
      <c r="AW54" s="2587"/>
      <c r="AX54" s="2588"/>
      <c r="AY54" s="2590">
        <f t="shared" si="4"/>
        <v>0</v>
      </c>
      <c r="AZ54" s="2626"/>
      <c r="BA54" s="2626"/>
      <c r="BB54" s="2626">
        <f t="shared" si="5"/>
        <v>0</v>
      </c>
      <c r="BC54" s="2626"/>
      <c r="BD54" s="2626"/>
      <c r="BE54" s="2627"/>
      <c r="BF54" s="2628"/>
      <c r="BG54" s="2629"/>
      <c r="BH54" s="2630"/>
      <c r="BI54" s="2631"/>
      <c r="BJ54" s="2632"/>
      <c r="BK54" s="2656"/>
      <c r="BL54" s="2656"/>
      <c r="BM54" s="2656"/>
      <c r="BN54" s="2657"/>
    </row>
    <row r="55" spans="2:85" ht="21" customHeight="1">
      <c r="B55" s="2068"/>
      <c r="C55" s="2136"/>
      <c r="D55" s="2138"/>
      <c r="E55" s="2056"/>
      <c r="F55" s="2056"/>
      <c r="G55" s="2056"/>
      <c r="H55" s="2056"/>
      <c r="I55" s="2056"/>
      <c r="J55" s="2056"/>
      <c r="K55" s="2056"/>
      <c r="L55" s="2056"/>
      <c r="M55" s="2056"/>
      <c r="N55" s="2056"/>
      <c r="O55" s="2056"/>
      <c r="P55" s="2057"/>
      <c r="Q55" s="2058"/>
      <c r="R55" s="2058"/>
      <c r="S55" s="2058"/>
      <c r="T55" s="2058"/>
      <c r="U55" s="2058"/>
      <c r="V55" s="2059"/>
      <c r="W55" s="2586"/>
      <c r="X55" s="2587"/>
      <c r="Y55" s="2587"/>
      <c r="Z55" s="2587"/>
      <c r="AA55" s="2587"/>
      <c r="AB55" s="2587"/>
      <c r="AC55" s="2588"/>
      <c r="AD55" s="2586"/>
      <c r="AE55" s="2587"/>
      <c r="AF55" s="2587"/>
      <c r="AG55" s="2587"/>
      <c r="AH55" s="2587"/>
      <c r="AI55" s="2587"/>
      <c r="AJ55" s="2588"/>
      <c r="AK55" s="2586"/>
      <c r="AL55" s="2587"/>
      <c r="AM55" s="2587"/>
      <c r="AN55" s="2587"/>
      <c r="AO55" s="2587"/>
      <c r="AP55" s="2587"/>
      <c r="AQ55" s="2588"/>
      <c r="AR55" s="2586"/>
      <c r="AS55" s="2587"/>
      <c r="AT55" s="2587"/>
      <c r="AU55" s="2587"/>
      <c r="AV55" s="2587"/>
      <c r="AW55" s="2587"/>
      <c r="AX55" s="2588"/>
      <c r="AY55" s="2590">
        <f t="shared" si="4"/>
        <v>0</v>
      </c>
      <c r="AZ55" s="2626"/>
      <c r="BA55" s="2626"/>
      <c r="BB55" s="2626">
        <f t="shared" si="5"/>
        <v>0</v>
      </c>
      <c r="BC55" s="2626"/>
      <c r="BD55" s="2626"/>
      <c r="BE55" s="2627"/>
      <c r="BF55" s="2628"/>
      <c r="BG55" s="2629"/>
      <c r="BH55" s="2630"/>
      <c r="BI55" s="2631"/>
      <c r="BJ55" s="2632"/>
      <c r="BK55" s="2656"/>
      <c r="BL55" s="2656"/>
      <c r="BM55" s="2656"/>
      <c r="BN55" s="2657"/>
      <c r="CE55" s="587"/>
      <c r="CF55" s="587"/>
      <c r="CG55" s="587"/>
    </row>
    <row r="56" spans="2:85" ht="21" customHeight="1">
      <c r="B56" s="2068"/>
      <c r="C56" s="2136"/>
      <c r="D56" s="2138"/>
      <c r="E56" s="2056"/>
      <c r="F56" s="2056"/>
      <c r="G56" s="2056"/>
      <c r="H56" s="2056"/>
      <c r="I56" s="2056"/>
      <c r="J56" s="2056"/>
      <c r="K56" s="2056"/>
      <c r="L56" s="2056"/>
      <c r="M56" s="2056"/>
      <c r="N56" s="2056"/>
      <c r="O56" s="2056"/>
      <c r="P56" s="2057"/>
      <c r="Q56" s="2058"/>
      <c r="R56" s="2058"/>
      <c r="S56" s="2058"/>
      <c r="T56" s="2058"/>
      <c r="U56" s="2058"/>
      <c r="V56" s="2059"/>
      <c r="W56" s="2586"/>
      <c r="X56" s="2587"/>
      <c r="Y56" s="2587"/>
      <c r="Z56" s="2587"/>
      <c r="AA56" s="2587"/>
      <c r="AB56" s="2587"/>
      <c r="AC56" s="2588"/>
      <c r="AD56" s="2586"/>
      <c r="AE56" s="2587"/>
      <c r="AF56" s="2587"/>
      <c r="AG56" s="2587"/>
      <c r="AH56" s="2587"/>
      <c r="AI56" s="2587"/>
      <c r="AJ56" s="2588"/>
      <c r="AK56" s="2586"/>
      <c r="AL56" s="2587"/>
      <c r="AM56" s="2587"/>
      <c r="AN56" s="2587"/>
      <c r="AO56" s="2587"/>
      <c r="AP56" s="2587"/>
      <c r="AQ56" s="2588"/>
      <c r="AR56" s="2586"/>
      <c r="AS56" s="2587"/>
      <c r="AT56" s="2587"/>
      <c r="AU56" s="2587"/>
      <c r="AV56" s="2587"/>
      <c r="AW56" s="2587"/>
      <c r="AX56" s="2588"/>
      <c r="AY56" s="2590">
        <f t="shared" si="4"/>
        <v>0</v>
      </c>
      <c r="AZ56" s="2626"/>
      <c r="BA56" s="2626"/>
      <c r="BB56" s="2626">
        <f t="shared" si="5"/>
        <v>0</v>
      </c>
      <c r="BC56" s="2626"/>
      <c r="BD56" s="2626"/>
      <c r="BE56" s="2627"/>
      <c r="BF56" s="2628"/>
      <c r="BG56" s="2629"/>
      <c r="BH56" s="2630"/>
      <c r="BI56" s="2631"/>
      <c r="BJ56" s="2632"/>
      <c r="BK56" s="2656"/>
      <c r="BL56" s="2656"/>
      <c r="BM56" s="2656"/>
      <c r="BN56" s="2657"/>
      <c r="CE56" s="587"/>
      <c r="CF56" s="587"/>
      <c r="CG56" s="587"/>
    </row>
    <row r="57" spans="2:85" ht="21" customHeight="1" thickBot="1">
      <c r="B57" s="2068"/>
      <c r="C57" s="2137"/>
      <c r="D57" s="2132"/>
      <c r="E57" s="2133"/>
      <c r="F57" s="2133"/>
      <c r="G57" s="2133"/>
      <c r="H57" s="2133"/>
      <c r="I57" s="2133"/>
      <c r="J57" s="2045"/>
      <c r="K57" s="2045"/>
      <c r="L57" s="2045"/>
      <c r="M57" s="2045"/>
      <c r="N57" s="2045"/>
      <c r="O57" s="2045"/>
      <c r="P57" s="2046"/>
      <c r="Q57" s="2047"/>
      <c r="R57" s="2047"/>
      <c r="S57" s="2047"/>
      <c r="T57" s="2047"/>
      <c r="U57" s="2047"/>
      <c r="V57" s="2048"/>
      <c r="W57" s="2633"/>
      <c r="X57" s="2634"/>
      <c r="Y57" s="2634"/>
      <c r="Z57" s="2634"/>
      <c r="AA57" s="2634"/>
      <c r="AB57" s="2634"/>
      <c r="AC57" s="2635"/>
      <c r="AD57" s="2633"/>
      <c r="AE57" s="2634"/>
      <c r="AF57" s="2634"/>
      <c r="AG57" s="2634"/>
      <c r="AH57" s="2634"/>
      <c r="AI57" s="2634"/>
      <c r="AJ57" s="2635"/>
      <c r="AK57" s="2633"/>
      <c r="AL57" s="2634"/>
      <c r="AM57" s="2634"/>
      <c r="AN57" s="2634"/>
      <c r="AO57" s="2634"/>
      <c r="AP57" s="2634"/>
      <c r="AQ57" s="2635"/>
      <c r="AR57" s="2633"/>
      <c r="AS57" s="2634"/>
      <c r="AT57" s="2634"/>
      <c r="AU57" s="2634"/>
      <c r="AV57" s="2634"/>
      <c r="AW57" s="2634"/>
      <c r="AX57" s="2635"/>
      <c r="AY57" s="2602">
        <f>SUM(W57:AX57)</f>
        <v>0</v>
      </c>
      <c r="AZ57" s="2658"/>
      <c r="BA57" s="2658"/>
      <c r="BB57" s="2658">
        <f t="shared" si="5"/>
        <v>0</v>
      </c>
      <c r="BC57" s="2658"/>
      <c r="BD57" s="2658"/>
      <c r="BE57" s="2627"/>
      <c r="BF57" s="2628"/>
      <c r="BG57" s="2629"/>
      <c r="BH57" s="2630"/>
      <c r="BI57" s="2631"/>
      <c r="BJ57" s="2632"/>
      <c r="BK57" s="2659"/>
      <c r="BL57" s="2659"/>
      <c r="BM57" s="2659"/>
      <c r="BN57" s="2660"/>
    </row>
    <row r="58" spans="2:85" ht="21" customHeight="1" thickBot="1">
      <c r="B58" s="2068"/>
      <c r="C58" s="2081" t="s">
        <v>949</v>
      </c>
      <c r="D58" s="2082"/>
      <c r="E58" s="2082"/>
      <c r="F58" s="2082"/>
      <c r="G58" s="2082"/>
      <c r="H58" s="2082"/>
      <c r="I58" s="2082"/>
      <c r="J58" s="2082"/>
      <c r="K58" s="2082"/>
      <c r="L58" s="2082"/>
      <c r="M58" s="2082"/>
      <c r="N58" s="2082"/>
      <c r="O58" s="2082"/>
      <c r="P58" s="2082"/>
      <c r="Q58" s="2082"/>
      <c r="R58" s="2082"/>
      <c r="S58" s="2082"/>
      <c r="T58" s="2082"/>
      <c r="U58" s="2082"/>
      <c r="V58" s="2083"/>
      <c r="W58" s="2697">
        <f t="shared" ref="W58:AX58" si="6">SUM(W43:W57)</f>
        <v>0</v>
      </c>
      <c r="X58" s="2698">
        <f t="shared" si="6"/>
        <v>0</v>
      </c>
      <c r="Y58" s="2698">
        <f t="shared" si="6"/>
        <v>0</v>
      </c>
      <c r="Z58" s="2698">
        <f t="shared" si="6"/>
        <v>0</v>
      </c>
      <c r="AA58" s="2698">
        <f t="shared" si="6"/>
        <v>0</v>
      </c>
      <c r="AB58" s="2698">
        <f t="shared" si="6"/>
        <v>0</v>
      </c>
      <c r="AC58" s="2699">
        <f t="shared" si="6"/>
        <v>0</v>
      </c>
      <c r="AD58" s="2697">
        <f t="shared" si="6"/>
        <v>0</v>
      </c>
      <c r="AE58" s="2698">
        <f t="shared" si="6"/>
        <v>0</v>
      </c>
      <c r="AF58" s="2698">
        <f t="shared" si="6"/>
        <v>0</v>
      </c>
      <c r="AG58" s="2698">
        <f t="shared" si="6"/>
        <v>0</v>
      </c>
      <c r="AH58" s="2698">
        <f t="shared" si="6"/>
        <v>0</v>
      </c>
      <c r="AI58" s="2698">
        <f t="shared" si="6"/>
        <v>0</v>
      </c>
      <c r="AJ58" s="2699">
        <f t="shared" si="6"/>
        <v>0</v>
      </c>
      <c r="AK58" s="2697">
        <f t="shared" si="6"/>
        <v>0</v>
      </c>
      <c r="AL58" s="2698">
        <f t="shared" si="6"/>
        <v>0</v>
      </c>
      <c r="AM58" s="2698">
        <f t="shared" si="6"/>
        <v>0</v>
      </c>
      <c r="AN58" s="2698">
        <f t="shared" si="6"/>
        <v>0</v>
      </c>
      <c r="AO58" s="2698">
        <f t="shared" si="6"/>
        <v>0</v>
      </c>
      <c r="AP58" s="2698">
        <f t="shared" si="6"/>
        <v>0</v>
      </c>
      <c r="AQ58" s="2699">
        <f t="shared" si="6"/>
        <v>0</v>
      </c>
      <c r="AR58" s="2697">
        <f t="shared" si="6"/>
        <v>0</v>
      </c>
      <c r="AS58" s="2698">
        <f t="shared" si="6"/>
        <v>0</v>
      </c>
      <c r="AT58" s="2698">
        <f t="shared" si="6"/>
        <v>0</v>
      </c>
      <c r="AU58" s="2698">
        <f t="shared" si="6"/>
        <v>0</v>
      </c>
      <c r="AV58" s="2698">
        <f t="shared" si="6"/>
        <v>0</v>
      </c>
      <c r="AW58" s="2698">
        <f t="shared" si="6"/>
        <v>0</v>
      </c>
      <c r="AX58" s="2699">
        <f t="shared" si="6"/>
        <v>0</v>
      </c>
      <c r="AY58" s="2567">
        <f>SUM(AY43:BA57)</f>
        <v>0</v>
      </c>
      <c r="AZ58" s="2661"/>
      <c r="BA58" s="2661"/>
      <c r="BB58" s="2661">
        <f>SUM($BB$43:$BD$57)</f>
        <v>0</v>
      </c>
      <c r="BC58" s="2661"/>
      <c r="BD58" s="2661"/>
      <c r="BE58" s="2661">
        <f>SUM(BE43:BG57)</f>
        <v>0</v>
      </c>
      <c r="BF58" s="2661"/>
      <c r="BG58" s="2661"/>
      <c r="BH58" s="2662">
        <f>SUM(BH43:BJ57)</f>
        <v>0</v>
      </c>
      <c r="BI58" s="2662"/>
      <c r="BJ58" s="2662"/>
      <c r="BK58" s="2663"/>
      <c r="BL58" s="2663"/>
      <c r="BM58" s="2663"/>
      <c r="BN58" s="2664"/>
    </row>
    <row r="59" spans="2:85" ht="21" customHeight="1" thickBot="1">
      <c r="B59" s="2216"/>
      <c r="C59" s="2081" t="s">
        <v>950</v>
      </c>
      <c r="D59" s="2082"/>
      <c r="E59" s="2082"/>
      <c r="F59" s="2082"/>
      <c r="G59" s="2082"/>
      <c r="H59" s="2082"/>
      <c r="I59" s="2082"/>
      <c r="J59" s="2082"/>
      <c r="K59" s="2082"/>
      <c r="L59" s="2082"/>
      <c r="M59" s="2082"/>
      <c r="N59" s="2082"/>
      <c r="O59" s="2082"/>
      <c r="P59" s="2082"/>
      <c r="Q59" s="2082"/>
      <c r="R59" s="2082"/>
      <c r="S59" s="2082"/>
      <c r="T59" s="2082"/>
      <c r="U59" s="2082"/>
      <c r="V59" s="2083"/>
      <c r="W59" s="2685">
        <f t="shared" ref="W59:AM59" si="7">SUM(W37:W54)</f>
        <v>0</v>
      </c>
      <c r="X59" s="2686">
        <f t="shared" si="7"/>
        <v>0</v>
      </c>
      <c r="Y59" s="2686">
        <f t="shared" si="7"/>
        <v>0</v>
      </c>
      <c r="Z59" s="2686">
        <f t="shared" si="7"/>
        <v>0</v>
      </c>
      <c r="AA59" s="2686">
        <f t="shared" si="7"/>
        <v>0</v>
      </c>
      <c r="AB59" s="2686">
        <f t="shared" si="7"/>
        <v>0</v>
      </c>
      <c r="AC59" s="2687">
        <f t="shared" si="7"/>
        <v>0</v>
      </c>
      <c r="AD59" s="2685">
        <f t="shared" si="7"/>
        <v>0</v>
      </c>
      <c r="AE59" s="2686">
        <f t="shared" si="7"/>
        <v>0</v>
      </c>
      <c r="AF59" s="2686">
        <f t="shared" si="7"/>
        <v>0</v>
      </c>
      <c r="AG59" s="2686">
        <f t="shared" si="7"/>
        <v>0</v>
      </c>
      <c r="AH59" s="2686">
        <f t="shared" si="7"/>
        <v>0</v>
      </c>
      <c r="AI59" s="2686">
        <f t="shared" si="7"/>
        <v>0</v>
      </c>
      <c r="AJ59" s="2687">
        <f t="shared" si="7"/>
        <v>0</v>
      </c>
      <c r="AK59" s="2685">
        <f t="shared" si="7"/>
        <v>0</v>
      </c>
      <c r="AL59" s="2686">
        <f t="shared" si="7"/>
        <v>0</v>
      </c>
      <c r="AM59" s="2686">
        <f t="shared" si="7"/>
        <v>0</v>
      </c>
      <c r="AN59" s="2686">
        <f>SUM(AN37:AN55)</f>
        <v>0</v>
      </c>
      <c r="AO59" s="2686">
        <f t="shared" ref="AO59:AX59" si="8">SUM(AO37:AO54)</f>
        <v>0</v>
      </c>
      <c r="AP59" s="2686">
        <f t="shared" si="8"/>
        <v>0</v>
      </c>
      <c r="AQ59" s="2687">
        <f t="shared" si="8"/>
        <v>0</v>
      </c>
      <c r="AR59" s="2685">
        <f t="shared" si="8"/>
        <v>0</v>
      </c>
      <c r="AS59" s="2686">
        <f t="shared" si="8"/>
        <v>0</v>
      </c>
      <c r="AT59" s="2686">
        <f t="shared" si="8"/>
        <v>0</v>
      </c>
      <c r="AU59" s="2686">
        <f t="shared" si="8"/>
        <v>0</v>
      </c>
      <c r="AV59" s="2686">
        <f t="shared" si="8"/>
        <v>0</v>
      </c>
      <c r="AW59" s="2686">
        <f t="shared" si="8"/>
        <v>0</v>
      </c>
      <c r="AX59" s="2687">
        <f t="shared" si="8"/>
        <v>0</v>
      </c>
      <c r="AY59" s="2567">
        <f>SUM(AY37:BA57)</f>
        <v>0</v>
      </c>
      <c r="AZ59" s="2661"/>
      <c r="BA59" s="2661"/>
      <c r="BB59" s="2661">
        <f>SUM($BB$37:$BD$57)</f>
        <v>0</v>
      </c>
      <c r="BC59" s="2661"/>
      <c r="BD59" s="2661"/>
      <c r="BE59" s="2665"/>
      <c r="BF59" s="2666"/>
      <c r="BG59" s="2667"/>
      <c r="BH59" s="2668"/>
      <c r="BI59" s="2669"/>
      <c r="BJ59" s="2669"/>
      <c r="BK59" s="2663"/>
      <c r="BL59" s="2663"/>
      <c r="BM59" s="2663"/>
      <c r="BN59" s="2664"/>
    </row>
    <row r="60" spans="2:85" ht="21" customHeight="1" thickBot="1">
      <c r="B60" s="733" t="s">
        <v>951</v>
      </c>
      <c r="C60" s="734"/>
      <c r="D60" s="735"/>
      <c r="E60" s="736"/>
      <c r="F60" s="736"/>
      <c r="G60" s="736"/>
      <c r="H60" s="736"/>
      <c r="I60" s="736"/>
      <c r="J60" s="736"/>
      <c r="K60" s="736"/>
      <c r="L60" s="736"/>
      <c r="M60" s="736"/>
      <c r="N60" s="736"/>
      <c r="O60" s="736"/>
      <c r="P60" s="736"/>
      <c r="Q60" s="736"/>
      <c r="R60" s="736"/>
      <c r="S60" s="736"/>
      <c r="T60" s="736"/>
      <c r="U60" s="736"/>
      <c r="V60" s="736"/>
      <c r="W60" s="2700"/>
      <c r="X60" s="2700"/>
      <c r="Y60" s="2700"/>
      <c r="Z60" s="2700"/>
      <c r="AA60" s="2700"/>
      <c r="AB60" s="2700"/>
      <c r="AC60" s="2700"/>
      <c r="AD60" s="2700"/>
      <c r="AE60" s="2700"/>
      <c r="AF60" s="2700"/>
      <c r="AG60" s="2700"/>
      <c r="AH60" s="2700"/>
      <c r="AI60" s="2700"/>
      <c r="AJ60" s="2700"/>
      <c r="AK60" s="2700"/>
      <c r="AL60" s="2700"/>
      <c r="AM60" s="2700"/>
      <c r="AN60" s="2700"/>
      <c r="AO60" s="2700"/>
      <c r="AP60" s="2700"/>
      <c r="AQ60" s="2700"/>
      <c r="AR60" s="2700"/>
      <c r="AS60" s="2700"/>
      <c r="AT60" s="2700"/>
      <c r="AU60" s="2700"/>
      <c r="AV60" s="2700"/>
      <c r="AW60" s="2700"/>
      <c r="AX60" s="2701"/>
      <c r="AY60" s="2670">
        <v>40</v>
      </c>
      <c r="AZ60" s="2671"/>
      <c r="BA60" s="2671"/>
      <c r="BB60" s="2671"/>
      <c r="BC60" s="2671"/>
      <c r="BD60" s="2671"/>
      <c r="BE60" s="2671"/>
      <c r="BF60" s="2671"/>
      <c r="BG60" s="2671"/>
      <c r="BH60" s="2671"/>
      <c r="BI60" s="2671"/>
      <c r="BJ60" s="2671"/>
      <c r="BK60" s="2671"/>
      <c r="BL60" s="2671"/>
      <c r="BM60" s="2671"/>
      <c r="BN60" s="2672"/>
    </row>
    <row r="61" spans="2:85" ht="21" customHeight="1">
      <c r="G61" s="22"/>
    </row>
    <row r="62" spans="2:85" ht="21" customHeight="1" thickBot="1">
      <c r="B62" s="604" t="s">
        <v>952</v>
      </c>
      <c r="D62" s="660"/>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c r="BA62" s="649"/>
      <c r="BB62" s="660"/>
      <c r="BC62" s="649"/>
      <c r="BD62" s="649"/>
      <c r="BE62" s="660"/>
      <c r="BF62" s="649"/>
      <c r="BG62" s="660"/>
      <c r="BH62" s="660"/>
      <c r="BI62" s="660"/>
      <c r="BJ62" s="660"/>
      <c r="BK62" s="660"/>
      <c r="BL62" s="660"/>
      <c r="BM62" s="660"/>
      <c r="BN62" s="660"/>
    </row>
    <row r="63" spans="2:85" ht="21" customHeight="1" thickBot="1">
      <c r="B63" s="2094"/>
      <c r="C63" s="701"/>
      <c r="D63" s="2096" t="s">
        <v>59</v>
      </c>
      <c r="E63" s="2096"/>
      <c r="F63" s="2096"/>
      <c r="G63" s="2096"/>
      <c r="H63" s="2096"/>
      <c r="I63" s="2097"/>
      <c r="J63" s="2100" t="s">
        <v>931</v>
      </c>
      <c r="K63" s="2101"/>
      <c r="L63" s="2101"/>
      <c r="M63" s="2101"/>
      <c r="N63" s="2101"/>
      <c r="O63" s="2102"/>
      <c r="P63" s="2106" t="s">
        <v>16</v>
      </c>
      <c r="Q63" s="2096"/>
      <c r="R63" s="2096"/>
      <c r="S63" s="2096"/>
      <c r="T63" s="2096"/>
      <c r="U63" s="2096"/>
      <c r="V63" s="2107"/>
      <c r="W63" s="2110" t="s">
        <v>932</v>
      </c>
      <c r="X63" s="2111"/>
      <c r="Y63" s="2111"/>
      <c r="Z63" s="2111"/>
      <c r="AA63" s="2111"/>
      <c r="AB63" s="2111"/>
      <c r="AC63" s="2112"/>
      <c r="AD63" s="2110" t="s">
        <v>933</v>
      </c>
      <c r="AE63" s="2111"/>
      <c r="AF63" s="2111"/>
      <c r="AG63" s="2111"/>
      <c r="AH63" s="2111"/>
      <c r="AI63" s="2111"/>
      <c r="AJ63" s="2112"/>
      <c r="AK63" s="2110" t="s">
        <v>934</v>
      </c>
      <c r="AL63" s="2111"/>
      <c r="AM63" s="2111"/>
      <c r="AN63" s="2111"/>
      <c r="AO63" s="2111"/>
      <c r="AP63" s="2111"/>
      <c r="AQ63" s="2112"/>
      <c r="AR63" s="2094" t="s">
        <v>935</v>
      </c>
      <c r="AS63" s="2096"/>
      <c r="AT63" s="2096"/>
      <c r="AU63" s="2096"/>
      <c r="AV63" s="2096"/>
      <c r="AW63" s="2096"/>
      <c r="AX63" s="2096"/>
      <c r="AY63" s="2113" t="s">
        <v>936</v>
      </c>
      <c r="AZ63" s="2114"/>
      <c r="BA63" s="2114"/>
      <c r="BB63" s="2114" t="s">
        <v>937</v>
      </c>
      <c r="BC63" s="2114"/>
      <c r="BD63" s="2114"/>
      <c r="BE63" s="2114" t="s">
        <v>939</v>
      </c>
      <c r="BF63" s="2114"/>
      <c r="BG63" s="2114"/>
      <c r="BH63" s="2114"/>
      <c r="BI63" s="2114"/>
      <c r="BJ63" s="2114"/>
      <c r="BK63" s="2111" t="s">
        <v>940</v>
      </c>
      <c r="BL63" s="2111"/>
      <c r="BM63" s="2111"/>
      <c r="BN63" s="2112"/>
    </row>
    <row r="64" spans="2:85" ht="21" customHeight="1" thickBot="1">
      <c r="B64" s="2095"/>
      <c r="C64" s="702"/>
      <c r="D64" s="2098"/>
      <c r="E64" s="2098"/>
      <c r="F64" s="2098"/>
      <c r="G64" s="2098"/>
      <c r="H64" s="2098"/>
      <c r="I64" s="2099"/>
      <c r="J64" s="2103"/>
      <c r="K64" s="2104"/>
      <c r="L64" s="2104"/>
      <c r="M64" s="2104"/>
      <c r="N64" s="2104"/>
      <c r="O64" s="2105"/>
      <c r="P64" s="2108"/>
      <c r="Q64" s="2098"/>
      <c r="R64" s="2098"/>
      <c r="S64" s="2098"/>
      <c r="T64" s="2098"/>
      <c r="U64" s="2098"/>
      <c r="V64" s="2109"/>
      <c r="W64" s="703" t="s">
        <v>941</v>
      </c>
      <c r="X64" s="704" t="s">
        <v>942</v>
      </c>
      <c r="Y64" s="704" t="s">
        <v>943</v>
      </c>
      <c r="Z64" s="704" t="s">
        <v>944</v>
      </c>
      <c r="AA64" s="704" t="s">
        <v>945</v>
      </c>
      <c r="AB64" s="704" t="s">
        <v>946</v>
      </c>
      <c r="AC64" s="705" t="s">
        <v>58</v>
      </c>
      <c r="AD64" s="703" t="s">
        <v>941</v>
      </c>
      <c r="AE64" s="704" t="s">
        <v>942</v>
      </c>
      <c r="AF64" s="704" t="s">
        <v>943</v>
      </c>
      <c r="AG64" s="704" t="s">
        <v>944</v>
      </c>
      <c r="AH64" s="704" t="s">
        <v>945</v>
      </c>
      <c r="AI64" s="704" t="s">
        <v>946</v>
      </c>
      <c r="AJ64" s="705" t="s">
        <v>58</v>
      </c>
      <c r="AK64" s="703" t="s">
        <v>941</v>
      </c>
      <c r="AL64" s="704" t="s">
        <v>942</v>
      </c>
      <c r="AM64" s="704" t="s">
        <v>943</v>
      </c>
      <c r="AN64" s="704" t="s">
        <v>944</v>
      </c>
      <c r="AO64" s="704" t="s">
        <v>945</v>
      </c>
      <c r="AP64" s="704" t="s">
        <v>946</v>
      </c>
      <c r="AQ64" s="705" t="s">
        <v>58</v>
      </c>
      <c r="AR64" s="706" t="s">
        <v>941</v>
      </c>
      <c r="AS64" s="707" t="s">
        <v>942</v>
      </c>
      <c r="AT64" s="707" t="s">
        <v>943</v>
      </c>
      <c r="AU64" s="707" t="s">
        <v>944</v>
      </c>
      <c r="AV64" s="707" t="s">
        <v>945</v>
      </c>
      <c r="AW64" s="707" t="s">
        <v>946</v>
      </c>
      <c r="AX64" s="737" t="s">
        <v>58</v>
      </c>
      <c r="AY64" s="2115"/>
      <c r="AZ64" s="2116"/>
      <c r="BA64" s="2116"/>
      <c r="BB64" s="2116"/>
      <c r="BC64" s="2116"/>
      <c r="BD64" s="2116"/>
      <c r="BE64" s="2116"/>
      <c r="BF64" s="2116"/>
      <c r="BG64" s="2116"/>
      <c r="BH64" s="2116"/>
      <c r="BI64" s="2116"/>
      <c r="BJ64" s="2116"/>
      <c r="BK64" s="2117"/>
      <c r="BL64" s="2117"/>
      <c r="BM64" s="2117"/>
      <c r="BN64" s="2118"/>
    </row>
    <row r="65" spans="2:66" ht="21" customHeight="1">
      <c r="B65" s="2068"/>
      <c r="C65" s="2069" t="s">
        <v>872</v>
      </c>
      <c r="D65" s="2070"/>
      <c r="E65" s="2071"/>
      <c r="F65" s="2071"/>
      <c r="G65" s="2071"/>
      <c r="H65" s="2071"/>
      <c r="I65" s="2071"/>
      <c r="J65" s="2071"/>
      <c r="K65" s="2071"/>
      <c r="L65" s="2071"/>
      <c r="M65" s="2071"/>
      <c r="N65" s="2071"/>
      <c r="O65" s="2071"/>
      <c r="P65" s="2072"/>
      <c r="Q65" s="2072"/>
      <c r="R65" s="2072"/>
      <c r="S65" s="2072"/>
      <c r="T65" s="2072"/>
      <c r="U65" s="2072"/>
      <c r="V65" s="2073"/>
      <c r="W65" s="2621"/>
      <c r="X65" s="2622"/>
      <c r="Y65" s="2623"/>
      <c r="Z65" s="2622"/>
      <c r="AA65" s="2622"/>
      <c r="AB65" s="2622"/>
      <c r="AC65" s="2625"/>
      <c r="AD65" s="2647"/>
      <c r="AE65" s="2622"/>
      <c r="AF65" s="2622"/>
      <c r="AG65" s="2622"/>
      <c r="AH65" s="2623"/>
      <c r="AI65" s="2622"/>
      <c r="AJ65" s="2624"/>
      <c r="AK65" s="2621"/>
      <c r="AL65" s="2623"/>
      <c r="AM65" s="2623"/>
      <c r="AN65" s="2622"/>
      <c r="AO65" s="2623"/>
      <c r="AP65" s="2623"/>
      <c r="AQ65" s="2624"/>
      <c r="AR65" s="2648"/>
      <c r="AS65" s="2611"/>
      <c r="AT65" s="2611"/>
      <c r="AU65" s="2611"/>
      <c r="AV65" s="2611"/>
      <c r="AW65" s="2649"/>
      <c r="AX65" s="2613"/>
      <c r="AY65" s="2673">
        <f t="shared" ref="AY65:AY72" si="9">SUM(W65:AX65)</f>
        <v>0</v>
      </c>
      <c r="AZ65" s="2651"/>
      <c r="BA65" s="2651"/>
      <c r="BB65" s="2651">
        <f>AY65/4</f>
        <v>0</v>
      </c>
      <c r="BC65" s="2651"/>
      <c r="BD65" s="2674"/>
      <c r="BE65" s="2675">
        <f>ROUNDUP(SUM($BB$65:$BD$72)/40,1)</f>
        <v>0</v>
      </c>
      <c r="BF65" s="2675"/>
      <c r="BG65" s="2675"/>
      <c r="BH65" s="2675"/>
      <c r="BI65" s="2675"/>
      <c r="BJ65" s="2675"/>
      <c r="BK65" s="2675"/>
      <c r="BL65" s="2675"/>
      <c r="BM65" s="2675"/>
      <c r="BN65" s="2676"/>
    </row>
    <row r="66" spans="2:66" ht="21" customHeight="1">
      <c r="B66" s="2068"/>
      <c r="C66" s="2068"/>
      <c r="D66" s="2055"/>
      <c r="E66" s="2056"/>
      <c r="F66" s="2056"/>
      <c r="G66" s="2056"/>
      <c r="H66" s="2056"/>
      <c r="I66" s="2056"/>
      <c r="J66" s="2056"/>
      <c r="K66" s="2056"/>
      <c r="L66" s="2056"/>
      <c r="M66" s="2056"/>
      <c r="N66" s="2056"/>
      <c r="O66" s="2056"/>
      <c r="P66" s="2064"/>
      <c r="Q66" s="2064"/>
      <c r="R66" s="2064"/>
      <c r="S66" s="2064"/>
      <c r="T66" s="2064"/>
      <c r="U66" s="2064"/>
      <c r="V66" s="2065"/>
      <c r="W66" s="2621"/>
      <c r="X66" s="2622"/>
      <c r="Y66" s="2622"/>
      <c r="Z66" s="2622"/>
      <c r="AA66" s="2622"/>
      <c r="AB66" s="2623"/>
      <c r="AC66" s="2655"/>
      <c r="AD66" s="2621"/>
      <c r="AE66" s="2623"/>
      <c r="AF66" s="2623"/>
      <c r="AG66" s="2622"/>
      <c r="AH66" s="2622"/>
      <c r="AI66" s="2623"/>
      <c r="AJ66" s="2625"/>
      <c r="AK66" s="2621"/>
      <c r="AL66" s="2622"/>
      <c r="AM66" s="2622"/>
      <c r="AN66" s="2623"/>
      <c r="AO66" s="2622"/>
      <c r="AP66" s="2622"/>
      <c r="AQ66" s="2625"/>
      <c r="AR66" s="2621"/>
      <c r="AS66" s="2623"/>
      <c r="AT66" s="2622"/>
      <c r="AU66" s="2622"/>
      <c r="AV66" s="2622"/>
      <c r="AW66" s="2622"/>
      <c r="AX66" s="2625"/>
      <c r="AY66" s="2677">
        <f t="shared" si="9"/>
        <v>0</v>
      </c>
      <c r="AZ66" s="2626"/>
      <c r="BA66" s="2626"/>
      <c r="BB66" s="2626">
        <f>AY66/4</f>
        <v>0</v>
      </c>
      <c r="BC66" s="2626"/>
      <c r="BD66" s="2591"/>
      <c r="BE66" s="2656"/>
      <c r="BF66" s="2656"/>
      <c r="BG66" s="2656"/>
      <c r="BH66" s="2656"/>
      <c r="BI66" s="2656"/>
      <c r="BJ66" s="2656"/>
      <c r="BK66" s="2656"/>
      <c r="BL66" s="2656"/>
      <c r="BM66" s="2656"/>
      <c r="BN66" s="2657"/>
    </row>
    <row r="67" spans="2:66" ht="21" customHeight="1">
      <c r="B67" s="2068"/>
      <c r="C67" s="2068"/>
      <c r="D67" s="2055"/>
      <c r="E67" s="2056"/>
      <c r="F67" s="2056"/>
      <c r="G67" s="2056"/>
      <c r="H67" s="2056"/>
      <c r="I67" s="2056"/>
      <c r="J67" s="2056"/>
      <c r="K67" s="2056"/>
      <c r="L67" s="2056"/>
      <c r="M67" s="2056"/>
      <c r="N67" s="2056"/>
      <c r="O67" s="2056"/>
      <c r="P67" s="2064"/>
      <c r="Q67" s="2064"/>
      <c r="R67" s="2064"/>
      <c r="S67" s="2064"/>
      <c r="T67" s="2064"/>
      <c r="U67" s="2064"/>
      <c r="V67" s="2065"/>
      <c r="W67" s="2621"/>
      <c r="X67" s="2622"/>
      <c r="Y67" s="2622"/>
      <c r="Z67" s="2622"/>
      <c r="AA67" s="2622"/>
      <c r="AB67" s="2622"/>
      <c r="AC67" s="2625"/>
      <c r="AD67" s="2621"/>
      <c r="AE67" s="2622"/>
      <c r="AF67" s="2622"/>
      <c r="AG67" s="2622"/>
      <c r="AH67" s="2622"/>
      <c r="AI67" s="2622"/>
      <c r="AJ67" s="2625"/>
      <c r="AK67" s="2621"/>
      <c r="AL67" s="2622"/>
      <c r="AM67" s="2622"/>
      <c r="AN67" s="2622"/>
      <c r="AO67" s="2622"/>
      <c r="AP67" s="2622"/>
      <c r="AQ67" s="2625"/>
      <c r="AR67" s="2621"/>
      <c r="AS67" s="2622"/>
      <c r="AT67" s="2622"/>
      <c r="AU67" s="2622"/>
      <c r="AV67" s="2622"/>
      <c r="AW67" s="2622"/>
      <c r="AX67" s="2625"/>
      <c r="AY67" s="2677">
        <f t="shared" si="9"/>
        <v>0</v>
      </c>
      <c r="AZ67" s="2626"/>
      <c r="BA67" s="2626"/>
      <c r="BB67" s="2626">
        <f t="shared" ref="BB67:BB72" si="10">AY67/4</f>
        <v>0</v>
      </c>
      <c r="BC67" s="2626"/>
      <c r="BD67" s="2591"/>
      <c r="BE67" s="2656"/>
      <c r="BF67" s="2656"/>
      <c r="BG67" s="2656"/>
      <c r="BH67" s="2656"/>
      <c r="BI67" s="2656"/>
      <c r="BJ67" s="2656"/>
      <c r="BK67" s="2656"/>
      <c r="BL67" s="2656"/>
      <c r="BM67" s="2656"/>
      <c r="BN67" s="2657"/>
    </row>
    <row r="68" spans="2:66" ht="21" customHeight="1">
      <c r="B68" s="2068"/>
      <c r="C68" s="2068"/>
      <c r="D68" s="2055"/>
      <c r="E68" s="2056"/>
      <c r="F68" s="2056"/>
      <c r="G68" s="2056"/>
      <c r="H68" s="2056"/>
      <c r="I68" s="2056"/>
      <c r="J68" s="2056"/>
      <c r="K68" s="2056"/>
      <c r="L68" s="2056"/>
      <c r="M68" s="2056"/>
      <c r="N68" s="2056"/>
      <c r="O68" s="2056"/>
      <c r="P68" s="2057"/>
      <c r="Q68" s="2058"/>
      <c r="R68" s="2058"/>
      <c r="S68" s="2058"/>
      <c r="T68" s="2058"/>
      <c r="U68" s="2058"/>
      <c r="V68" s="2059"/>
      <c r="W68" s="2586"/>
      <c r="X68" s="2587"/>
      <c r="Y68" s="2587"/>
      <c r="Z68" s="2587"/>
      <c r="AA68" s="2587"/>
      <c r="AB68" s="2587"/>
      <c r="AC68" s="2588"/>
      <c r="AD68" s="2586"/>
      <c r="AE68" s="2587"/>
      <c r="AF68" s="2587"/>
      <c r="AG68" s="2587"/>
      <c r="AH68" s="2587"/>
      <c r="AI68" s="2587"/>
      <c r="AJ68" s="2588"/>
      <c r="AK68" s="2586"/>
      <c r="AL68" s="2587"/>
      <c r="AM68" s="2587"/>
      <c r="AN68" s="2587"/>
      <c r="AO68" s="2587"/>
      <c r="AP68" s="2587"/>
      <c r="AQ68" s="2588"/>
      <c r="AR68" s="2586"/>
      <c r="AS68" s="2587"/>
      <c r="AT68" s="2587"/>
      <c r="AU68" s="2587"/>
      <c r="AV68" s="2587"/>
      <c r="AW68" s="2587"/>
      <c r="AX68" s="2588"/>
      <c r="AY68" s="2677">
        <f t="shared" si="9"/>
        <v>0</v>
      </c>
      <c r="AZ68" s="2626"/>
      <c r="BA68" s="2626"/>
      <c r="BB68" s="2626">
        <f t="shared" si="10"/>
        <v>0</v>
      </c>
      <c r="BC68" s="2626"/>
      <c r="BD68" s="2591"/>
      <c r="BE68" s="2656"/>
      <c r="BF68" s="2656"/>
      <c r="BG68" s="2656"/>
      <c r="BH68" s="2656"/>
      <c r="BI68" s="2656"/>
      <c r="BJ68" s="2656"/>
      <c r="BK68" s="2656"/>
      <c r="BL68" s="2656"/>
      <c r="BM68" s="2656"/>
      <c r="BN68" s="2657"/>
    </row>
    <row r="69" spans="2:66" ht="21" customHeight="1">
      <c r="B69" s="2068"/>
      <c r="C69" s="2068"/>
      <c r="D69" s="2055"/>
      <c r="E69" s="2056"/>
      <c r="F69" s="2056"/>
      <c r="G69" s="2056"/>
      <c r="H69" s="2056"/>
      <c r="I69" s="2056"/>
      <c r="J69" s="2056"/>
      <c r="K69" s="2056"/>
      <c r="L69" s="2056"/>
      <c r="M69" s="2056"/>
      <c r="N69" s="2056"/>
      <c r="O69" s="2056"/>
      <c r="P69" s="2064"/>
      <c r="Q69" s="2064"/>
      <c r="R69" s="2064"/>
      <c r="S69" s="2064"/>
      <c r="T69" s="2064"/>
      <c r="U69" s="2064"/>
      <c r="V69" s="2065"/>
      <c r="W69" s="2586"/>
      <c r="X69" s="2587"/>
      <c r="Y69" s="2587"/>
      <c r="Z69" s="2587"/>
      <c r="AA69" s="2587"/>
      <c r="AB69" s="2587"/>
      <c r="AC69" s="2588"/>
      <c r="AD69" s="2586"/>
      <c r="AE69" s="2587"/>
      <c r="AF69" s="2587"/>
      <c r="AG69" s="2587"/>
      <c r="AH69" s="2587"/>
      <c r="AI69" s="2587"/>
      <c r="AJ69" s="2588"/>
      <c r="AK69" s="2586"/>
      <c r="AL69" s="2587"/>
      <c r="AM69" s="2587"/>
      <c r="AN69" s="2587"/>
      <c r="AO69" s="2587"/>
      <c r="AP69" s="2587"/>
      <c r="AQ69" s="2588"/>
      <c r="AR69" s="2586"/>
      <c r="AS69" s="2587"/>
      <c r="AT69" s="2587"/>
      <c r="AU69" s="2587"/>
      <c r="AV69" s="2587"/>
      <c r="AW69" s="2587"/>
      <c r="AX69" s="2588"/>
      <c r="AY69" s="2677">
        <f t="shared" si="9"/>
        <v>0</v>
      </c>
      <c r="AZ69" s="2626"/>
      <c r="BA69" s="2626"/>
      <c r="BB69" s="2626">
        <f t="shared" si="10"/>
        <v>0</v>
      </c>
      <c r="BC69" s="2626"/>
      <c r="BD69" s="2591"/>
      <c r="BE69" s="2656"/>
      <c r="BF69" s="2656"/>
      <c r="BG69" s="2656"/>
      <c r="BH69" s="2656"/>
      <c r="BI69" s="2656"/>
      <c r="BJ69" s="2656"/>
      <c r="BK69" s="2656"/>
      <c r="BL69" s="2656"/>
      <c r="BM69" s="2656"/>
      <c r="BN69" s="2657"/>
    </row>
    <row r="70" spans="2:66" ht="21" customHeight="1">
      <c r="B70" s="2068"/>
      <c r="C70" s="2068"/>
      <c r="D70" s="2055"/>
      <c r="E70" s="2056"/>
      <c r="F70" s="2056"/>
      <c r="G70" s="2056"/>
      <c r="H70" s="2056"/>
      <c r="I70" s="2056"/>
      <c r="J70" s="2056"/>
      <c r="K70" s="2056"/>
      <c r="L70" s="2056"/>
      <c r="M70" s="2056"/>
      <c r="N70" s="2056"/>
      <c r="O70" s="2056"/>
      <c r="P70" s="2057"/>
      <c r="Q70" s="2058"/>
      <c r="R70" s="2058"/>
      <c r="S70" s="2058"/>
      <c r="T70" s="2058"/>
      <c r="U70" s="2058"/>
      <c r="V70" s="2059"/>
      <c r="W70" s="2586"/>
      <c r="X70" s="2587"/>
      <c r="Y70" s="2587"/>
      <c r="Z70" s="2587"/>
      <c r="AA70" s="2587"/>
      <c r="AB70" s="2587"/>
      <c r="AC70" s="2588"/>
      <c r="AD70" s="2586"/>
      <c r="AE70" s="2587"/>
      <c r="AF70" s="2587"/>
      <c r="AG70" s="2587"/>
      <c r="AH70" s="2587"/>
      <c r="AI70" s="2587"/>
      <c r="AJ70" s="2588"/>
      <c r="AK70" s="2586"/>
      <c r="AL70" s="2587"/>
      <c r="AM70" s="2587"/>
      <c r="AN70" s="2587"/>
      <c r="AO70" s="2587"/>
      <c r="AP70" s="2587"/>
      <c r="AQ70" s="2588"/>
      <c r="AR70" s="2586"/>
      <c r="AS70" s="2587"/>
      <c r="AT70" s="2587"/>
      <c r="AU70" s="2587"/>
      <c r="AV70" s="2587"/>
      <c r="AW70" s="2587"/>
      <c r="AX70" s="2588"/>
      <c r="AY70" s="2677">
        <f t="shared" si="9"/>
        <v>0</v>
      </c>
      <c r="AZ70" s="2626"/>
      <c r="BA70" s="2626"/>
      <c r="BB70" s="2626">
        <f t="shared" si="10"/>
        <v>0</v>
      </c>
      <c r="BC70" s="2626"/>
      <c r="BD70" s="2591"/>
      <c r="BE70" s="2656"/>
      <c r="BF70" s="2656"/>
      <c r="BG70" s="2656"/>
      <c r="BH70" s="2656"/>
      <c r="BI70" s="2656"/>
      <c r="BJ70" s="2656"/>
      <c r="BK70" s="2656"/>
      <c r="BL70" s="2656"/>
      <c r="BM70" s="2656"/>
      <c r="BN70" s="2657"/>
    </row>
    <row r="71" spans="2:66" ht="21" customHeight="1">
      <c r="B71" s="2068"/>
      <c r="C71" s="2068"/>
      <c r="D71" s="2055"/>
      <c r="E71" s="2056"/>
      <c r="F71" s="2056"/>
      <c r="G71" s="2056"/>
      <c r="H71" s="2056"/>
      <c r="I71" s="2056"/>
      <c r="J71" s="2056"/>
      <c r="K71" s="2056"/>
      <c r="L71" s="2056"/>
      <c r="M71" s="2056"/>
      <c r="N71" s="2056"/>
      <c r="O71" s="2056"/>
      <c r="P71" s="2057"/>
      <c r="Q71" s="2058"/>
      <c r="R71" s="2058"/>
      <c r="S71" s="2058"/>
      <c r="T71" s="2058"/>
      <c r="U71" s="2058"/>
      <c r="V71" s="2059"/>
      <c r="W71" s="2586"/>
      <c r="X71" s="2587"/>
      <c r="Y71" s="2587"/>
      <c r="Z71" s="2587"/>
      <c r="AA71" s="2587"/>
      <c r="AB71" s="2587"/>
      <c r="AC71" s="2588"/>
      <c r="AD71" s="2586"/>
      <c r="AE71" s="2587"/>
      <c r="AF71" s="2587"/>
      <c r="AG71" s="2587"/>
      <c r="AH71" s="2587"/>
      <c r="AI71" s="2587"/>
      <c r="AJ71" s="2588"/>
      <c r="AK71" s="2586"/>
      <c r="AL71" s="2587"/>
      <c r="AM71" s="2587"/>
      <c r="AN71" s="2587"/>
      <c r="AO71" s="2587"/>
      <c r="AP71" s="2587"/>
      <c r="AQ71" s="2588"/>
      <c r="AR71" s="2586"/>
      <c r="AS71" s="2587"/>
      <c r="AT71" s="2587"/>
      <c r="AU71" s="2587"/>
      <c r="AV71" s="2587"/>
      <c r="AW71" s="2587"/>
      <c r="AX71" s="2588"/>
      <c r="AY71" s="2677">
        <f t="shared" si="9"/>
        <v>0</v>
      </c>
      <c r="AZ71" s="2626"/>
      <c r="BA71" s="2626"/>
      <c r="BB71" s="2626">
        <f t="shared" si="10"/>
        <v>0</v>
      </c>
      <c r="BC71" s="2626"/>
      <c r="BD71" s="2591"/>
      <c r="BE71" s="2656"/>
      <c r="BF71" s="2656"/>
      <c r="BG71" s="2656"/>
      <c r="BH71" s="2656"/>
      <c r="BI71" s="2656"/>
      <c r="BJ71" s="2656"/>
      <c r="BK71" s="2656"/>
      <c r="BL71" s="2656"/>
      <c r="BM71" s="2656"/>
      <c r="BN71" s="2657"/>
    </row>
    <row r="72" spans="2:66" ht="21" customHeight="1" thickBot="1">
      <c r="B72" s="2068"/>
      <c r="C72" s="2068"/>
      <c r="D72" s="2044"/>
      <c r="E72" s="2045"/>
      <c r="F72" s="2045"/>
      <c r="G72" s="2045"/>
      <c r="H72" s="2045"/>
      <c r="I72" s="2045"/>
      <c r="J72" s="2045"/>
      <c r="K72" s="2045"/>
      <c r="L72" s="2045"/>
      <c r="M72" s="2045"/>
      <c r="N72" s="2045"/>
      <c r="O72" s="2045"/>
      <c r="P72" s="2046"/>
      <c r="Q72" s="2047"/>
      <c r="R72" s="2047"/>
      <c r="S72" s="2047"/>
      <c r="T72" s="2047"/>
      <c r="U72" s="2047"/>
      <c r="V72" s="2048"/>
      <c r="W72" s="2633"/>
      <c r="X72" s="2634"/>
      <c r="Y72" s="2634"/>
      <c r="Z72" s="2634"/>
      <c r="AA72" s="2634"/>
      <c r="AB72" s="2634"/>
      <c r="AC72" s="2635"/>
      <c r="AD72" s="2633"/>
      <c r="AE72" s="2634"/>
      <c r="AF72" s="2634"/>
      <c r="AG72" s="2634"/>
      <c r="AH72" s="2634"/>
      <c r="AI72" s="2634"/>
      <c r="AJ72" s="2635"/>
      <c r="AK72" s="2633"/>
      <c r="AL72" s="2634"/>
      <c r="AM72" s="2634"/>
      <c r="AN72" s="2634"/>
      <c r="AO72" s="2634"/>
      <c r="AP72" s="2634"/>
      <c r="AQ72" s="2635"/>
      <c r="AR72" s="2633"/>
      <c r="AS72" s="2634"/>
      <c r="AT72" s="2634"/>
      <c r="AU72" s="2634"/>
      <c r="AV72" s="2634"/>
      <c r="AW72" s="2634"/>
      <c r="AX72" s="2635"/>
      <c r="AY72" s="2678">
        <f t="shared" si="9"/>
        <v>0</v>
      </c>
      <c r="AZ72" s="2658"/>
      <c r="BA72" s="2658"/>
      <c r="BB72" s="2658">
        <f t="shared" si="10"/>
        <v>0</v>
      </c>
      <c r="BC72" s="2658"/>
      <c r="BD72" s="2603"/>
      <c r="BE72" s="2659"/>
      <c r="BF72" s="2659"/>
      <c r="BG72" s="2659"/>
      <c r="BH72" s="2659"/>
      <c r="BI72" s="2659"/>
      <c r="BJ72" s="2659"/>
      <c r="BK72" s="2659"/>
      <c r="BL72" s="2659"/>
      <c r="BM72" s="2659"/>
      <c r="BN72" s="2660"/>
    </row>
    <row r="73" spans="2:66" ht="21" customHeight="1" thickBot="1">
      <c r="B73" s="2068"/>
      <c r="C73" s="2081" t="s">
        <v>949</v>
      </c>
      <c r="D73" s="2082"/>
      <c r="E73" s="2082"/>
      <c r="F73" s="2082"/>
      <c r="G73" s="2082"/>
      <c r="H73" s="2082"/>
      <c r="I73" s="2082"/>
      <c r="J73" s="2082"/>
      <c r="K73" s="2082"/>
      <c r="L73" s="2082"/>
      <c r="M73" s="2082"/>
      <c r="N73" s="2082"/>
      <c r="O73" s="2082"/>
      <c r="P73" s="2082"/>
      <c r="Q73" s="2082"/>
      <c r="R73" s="2082"/>
      <c r="S73" s="2082"/>
      <c r="T73" s="2082"/>
      <c r="U73" s="2082"/>
      <c r="V73" s="2083"/>
      <c r="W73" s="2697">
        <f t="shared" ref="W73:AX73" si="11">SUM(W65:W72)</f>
        <v>0</v>
      </c>
      <c r="X73" s="2698">
        <f t="shared" si="11"/>
        <v>0</v>
      </c>
      <c r="Y73" s="2698">
        <f t="shared" si="11"/>
        <v>0</v>
      </c>
      <c r="Z73" s="2698">
        <f t="shared" si="11"/>
        <v>0</v>
      </c>
      <c r="AA73" s="2698">
        <f t="shared" si="11"/>
        <v>0</v>
      </c>
      <c r="AB73" s="2698">
        <f t="shared" si="11"/>
        <v>0</v>
      </c>
      <c r="AC73" s="2699">
        <f t="shared" si="11"/>
        <v>0</v>
      </c>
      <c r="AD73" s="2697">
        <f t="shared" si="11"/>
        <v>0</v>
      </c>
      <c r="AE73" s="2698">
        <f t="shared" si="11"/>
        <v>0</v>
      </c>
      <c r="AF73" s="2698">
        <f t="shared" si="11"/>
        <v>0</v>
      </c>
      <c r="AG73" s="2698">
        <f t="shared" si="11"/>
        <v>0</v>
      </c>
      <c r="AH73" s="2698">
        <f t="shared" si="11"/>
        <v>0</v>
      </c>
      <c r="AI73" s="2698">
        <f t="shared" si="11"/>
        <v>0</v>
      </c>
      <c r="AJ73" s="2699">
        <f t="shared" si="11"/>
        <v>0</v>
      </c>
      <c r="AK73" s="2697">
        <f t="shared" si="11"/>
        <v>0</v>
      </c>
      <c r="AL73" s="2698">
        <f t="shared" si="11"/>
        <v>0</v>
      </c>
      <c r="AM73" s="2698">
        <f t="shared" si="11"/>
        <v>0</v>
      </c>
      <c r="AN73" s="2698">
        <f t="shared" si="11"/>
        <v>0</v>
      </c>
      <c r="AO73" s="2698">
        <f t="shared" si="11"/>
        <v>0</v>
      </c>
      <c r="AP73" s="2698">
        <f t="shared" si="11"/>
        <v>0</v>
      </c>
      <c r="AQ73" s="2699">
        <f t="shared" si="11"/>
        <v>0</v>
      </c>
      <c r="AR73" s="2697">
        <f t="shared" si="11"/>
        <v>0</v>
      </c>
      <c r="AS73" s="2698">
        <f t="shared" si="11"/>
        <v>0</v>
      </c>
      <c r="AT73" s="2698">
        <f t="shared" si="11"/>
        <v>0</v>
      </c>
      <c r="AU73" s="2698">
        <f t="shared" si="11"/>
        <v>0</v>
      </c>
      <c r="AV73" s="2698">
        <f t="shared" si="11"/>
        <v>0</v>
      </c>
      <c r="AW73" s="2698">
        <f t="shared" si="11"/>
        <v>0</v>
      </c>
      <c r="AX73" s="2699">
        <f t="shared" si="11"/>
        <v>0</v>
      </c>
      <c r="AY73" s="2679">
        <f>SUM(AY65:BA72)</f>
        <v>0</v>
      </c>
      <c r="AZ73" s="2680"/>
      <c r="BA73" s="2680"/>
      <c r="BB73" s="2680">
        <f>SUM($BB$65:$BD$72)</f>
        <v>0</v>
      </c>
      <c r="BC73" s="2680"/>
      <c r="BD73" s="2615"/>
      <c r="BE73" s="2618">
        <f>SUM(BE65)</f>
        <v>0</v>
      </c>
      <c r="BF73" s="2619"/>
      <c r="BG73" s="2619"/>
      <c r="BH73" s="2619"/>
      <c r="BI73" s="2619"/>
      <c r="BJ73" s="2620"/>
      <c r="BK73" s="2681"/>
      <c r="BL73" s="2681"/>
      <c r="BM73" s="2681"/>
      <c r="BN73" s="2682"/>
    </row>
    <row r="74" spans="2:66" ht="21" customHeight="1" thickBot="1">
      <c r="B74" s="733" t="s">
        <v>951</v>
      </c>
      <c r="C74" s="734"/>
      <c r="D74" s="735"/>
      <c r="E74" s="736"/>
      <c r="F74" s="736"/>
      <c r="G74" s="736"/>
      <c r="H74" s="736"/>
      <c r="I74" s="736"/>
      <c r="J74" s="736"/>
      <c r="K74" s="736"/>
      <c r="L74" s="736"/>
      <c r="M74" s="736"/>
      <c r="N74" s="736"/>
      <c r="O74" s="736"/>
      <c r="P74" s="736"/>
      <c r="Q74" s="736"/>
      <c r="R74" s="736"/>
      <c r="S74" s="736"/>
      <c r="T74" s="736"/>
      <c r="U74" s="736"/>
      <c r="V74" s="736"/>
      <c r="W74" s="2700"/>
      <c r="X74" s="2700"/>
      <c r="Y74" s="2700"/>
      <c r="Z74" s="2700"/>
      <c r="AA74" s="2700"/>
      <c r="AB74" s="2700"/>
      <c r="AC74" s="2700"/>
      <c r="AD74" s="2700"/>
      <c r="AE74" s="2700"/>
      <c r="AF74" s="2700"/>
      <c r="AG74" s="2700"/>
      <c r="AH74" s="2700"/>
      <c r="AI74" s="2700"/>
      <c r="AJ74" s="2700"/>
      <c r="AK74" s="2700"/>
      <c r="AL74" s="2700"/>
      <c r="AM74" s="2700"/>
      <c r="AN74" s="2700"/>
      <c r="AO74" s="2700"/>
      <c r="AP74" s="2700"/>
      <c r="AQ74" s="2700"/>
      <c r="AR74" s="2700"/>
      <c r="AS74" s="2700"/>
      <c r="AT74" s="2700"/>
      <c r="AU74" s="2700"/>
      <c r="AV74" s="2700"/>
      <c r="AW74" s="2700"/>
      <c r="AX74" s="2701"/>
      <c r="AY74" s="2683">
        <v>40</v>
      </c>
      <c r="AZ74" s="2566"/>
      <c r="BA74" s="2566"/>
      <c r="BB74" s="2566"/>
      <c r="BC74" s="2566"/>
      <c r="BD74" s="2566"/>
      <c r="BE74" s="2566"/>
      <c r="BF74" s="2566"/>
      <c r="BG74" s="2566"/>
      <c r="BH74" s="2566"/>
      <c r="BI74" s="2566"/>
      <c r="BJ74" s="2566"/>
      <c r="BK74" s="2566"/>
      <c r="BL74" s="2566"/>
      <c r="BM74" s="2566"/>
      <c r="BN74" s="2684"/>
    </row>
    <row r="75" spans="2:66" ht="21" customHeight="1">
      <c r="B75" s="22" t="s">
        <v>953</v>
      </c>
    </row>
    <row r="76" spans="2:66" ht="21" customHeight="1">
      <c r="B76" s="22" t="s">
        <v>954</v>
      </c>
      <c r="G76" s="22"/>
    </row>
    <row r="77" spans="2:66" ht="21" customHeight="1">
      <c r="G77" s="22"/>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2"/>
  <conditionalFormatting sqref="C31:N31 C27:D27 T27 Q27:S28 T28:X28 C28:H29 C30:AG30 AG31 C25:H26 Q25:X26 I25:L25 AG25:AG29 BV27:BV28 BV29:BY29 Q29:X29 CA29:CD29 CA25:CD26 Y25:AF25">
    <cfRule type="expression" dxfId="96" priority="39">
      <formula>COUNTA($D$7)&gt;=1</formula>
    </cfRule>
  </conditionalFormatting>
  <conditionalFormatting sqref="C24:AG24">
    <cfRule type="expression" dxfId="95" priority="45">
      <formula>COUNTA($D$7)&gt;=1</formula>
    </cfRule>
  </conditionalFormatting>
  <conditionalFormatting sqref="C32:AG33">
    <cfRule type="expression" dxfId="94" priority="41">
      <formula>COUNTA($D$7)&gt;=1</formula>
    </cfRule>
  </conditionalFormatting>
  <conditionalFormatting sqref="D5:D7 E16:E17">
    <cfRule type="expression" dxfId="93" priority="54">
      <formula>IF($E$9:$F$9="〇",TRUE,FALSE)</formula>
    </cfRule>
  </conditionalFormatting>
  <conditionalFormatting sqref="D5:D7">
    <cfRule type="expression" dxfId="92" priority="53">
      <formula>IF($E$10:$F$11="〇",TRUE,FALSE)</formula>
    </cfRule>
  </conditionalFormatting>
  <conditionalFormatting sqref="D10">
    <cfRule type="expression" dxfId="91" priority="52">
      <formula>IF($E$9:$F$9="〇",TRUE,FALSE)</formula>
    </cfRule>
  </conditionalFormatting>
  <conditionalFormatting sqref="D12:E12 D13:D14">
    <cfRule type="expression" dxfId="90" priority="50">
      <formula>IF($E$9:$F$9="〇",TRUE,FALSE)</formula>
    </cfRule>
    <cfRule type="expression" dxfId="89" priority="51">
      <formula>IF($E$10:$F$11="〇",TRUE,FALSE)</formula>
    </cfRule>
  </conditionalFormatting>
  <conditionalFormatting sqref="N31:P31">
    <cfRule type="beginsWith" dxfId="88" priority="28" operator="beginsWith" text="可">
      <formula>LEFT(N31,LEN("可"))="可"</formula>
    </cfRule>
    <cfRule type="containsText" dxfId="87" priority="29" operator="containsText" text="不可">
      <formula>NOT(ISERROR(SEARCH("不可",N31)))</formula>
    </cfRule>
  </conditionalFormatting>
  <conditionalFormatting sqref="Q31:AD31">
    <cfRule type="expression" dxfId="86" priority="38">
      <formula>COUNTA($D$7)&gt;=1</formula>
    </cfRule>
  </conditionalFormatting>
  <conditionalFormatting sqref="AD31:AF31">
    <cfRule type="beginsWith" dxfId="85" priority="26" operator="beginsWith" text="可">
      <formula>LEFT(AD31,LEN("可"))="可"</formula>
    </cfRule>
    <cfRule type="containsText" dxfId="84" priority="27" operator="containsText" text="不可">
      <formula>NOT(ISERROR(SEARCH("不可",AD31)))</formula>
    </cfRule>
  </conditionalFormatting>
  <conditionalFormatting sqref="AI31:AT31 AI24:BM24 AI30:BM30 AI25:AR25 BM25:BM29 AW25:BH25 AI26:AN29 AW26:BD29">
    <cfRule type="expression" dxfId="79" priority="37">
      <formula>COUNTA($D$5:$D$6)&gt;=1</formula>
    </cfRule>
  </conditionalFormatting>
  <conditionalFormatting sqref="BM31">
    <cfRule type="expression" dxfId="78" priority="42">
      <formula>COUNTA($D$5:$D$6)&gt;=1</formula>
    </cfRule>
  </conditionalFormatting>
  <conditionalFormatting sqref="AI32:BM32">
    <cfRule type="expression" dxfId="77" priority="40">
      <formula>COUNTA($D$5:$D$6)&gt;=1</formula>
    </cfRule>
  </conditionalFormatting>
  <conditionalFormatting sqref="AT31:AV31">
    <cfRule type="beginsWith" dxfId="76" priority="23" operator="beginsWith" text="可">
      <formula>LEFT(AT31,LEN("可"))="可"</formula>
    </cfRule>
    <cfRule type="containsText" dxfId="75" priority="25" operator="containsText" text="不可">
      <formula>NOT(ISERROR(SEARCH("不可",AT31)))</formula>
    </cfRule>
  </conditionalFormatting>
  <conditionalFormatting sqref="AW31:BJ31">
    <cfRule type="expression" dxfId="71" priority="36">
      <formula>COUNTA($D$5:$D$6)&gt;=1</formula>
    </cfRule>
  </conditionalFormatting>
  <conditionalFormatting sqref="BJ31:BL31">
    <cfRule type="beginsWith" dxfId="70" priority="22" operator="beginsWith" text="可">
      <formula>LEFT(BJ31,LEN("可"))="可"</formula>
    </cfRule>
    <cfRule type="containsText" dxfId="69" priority="24" operator="containsText" text="不可">
      <formula>NOT(ISERROR(SEARCH("不可",BJ31)))</formula>
    </cfRule>
  </conditionalFormatting>
  <conditionalFormatting sqref="BM14:BS14">
    <cfRule type="expression" dxfId="68" priority="43">
      <formula>COUNTA($D$7)&gt;=1</formula>
    </cfRule>
  </conditionalFormatting>
  <conditionalFormatting sqref="CB9:CK9">
    <cfRule type="expression" dxfId="67" priority="33">
      <formula>COUNTA($D$7)&gt;=1</formula>
    </cfRule>
  </conditionalFormatting>
  <conditionalFormatting sqref="CB10:CK10">
    <cfRule type="expression" dxfId="66" priority="34">
      <formula>COUNTA($D$5,$D$6)&gt;=1</formula>
    </cfRule>
  </conditionalFormatting>
  <conditionalFormatting sqref="CB11:CK11">
    <cfRule type="expression" dxfId="65" priority="35">
      <formula>COUNTA($D$6)&gt;=1</formula>
    </cfRule>
  </conditionalFormatting>
  <conditionalFormatting sqref="CP42:CR43">
    <cfRule type="expression" dxfId="64" priority="47">
      <formula>COUNTA($AN$8)&gt;=1</formula>
    </cfRule>
  </conditionalFormatting>
  <conditionalFormatting sqref="CP44:CR45">
    <cfRule type="expression" dxfId="63" priority="46">
      <formula>COUNTA($AN$6:$AP$7)&gt;=1</formula>
    </cfRule>
  </conditionalFormatting>
  <conditionalFormatting sqref="BV25:BY26">
    <cfRule type="expression" dxfId="62" priority="21">
      <formula>COUNTA($D$7)&gt;=1</formula>
    </cfRule>
  </conditionalFormatting>
  <conditionalFormatting sqref="M25:P25">
    <cfRule type="expression" dxfId="61" priority="20">
      <formula>COUNTA($D$7)&gt;=1</formula>
    </cfRule>
  </conditionalFormatting>
  <conditionalFormatting sqref="CA27:CA28">
    <cfRule type="expression" dxfId="60" priority="19">
      <formula>COUNTA($D$7)&gt;=1</formula>
    </cfRule>
  </conditionalFormatting>
  <conditionalFormatting sqref="CF25:CI29">
    <cfRule type="expression" dxfId="58" priority="17">
      <formula>COUNTA($D$5:$D$6)&gt;=1</formula>
    </cfRule>
  </conditionalFormatting>
  <conditionalFormatting sqref="AS25:AV25">
    <cfRule type="expression" dxfId="57" priority="16">
      <formula>COUNTA($D$5:$D$6)&gt;=1</formula>
    </cfRule>
  </conditionalFormatting>
  <conditionalFormatting sqref="CK25:CN29">
    <cfRule type="expression" dxfId="56" priority="15">
      <formula>COUNTA($D$5:$D$6)&gt;=1</formula>
    </cfRule>
  </conditionalFormatting>
  <conditionalFormatting sqref="BI25:BL25">
    <cfRule type="expression" dxfId="55" priority="14">
      <formula>COUNTA($D$5:$D$6)&gt;=1</formula>
    </cfRule>
  </conditionalFormatting>
  <conditionalFormatting sqref="AE15">
    <cfRule type="expression" dxfId="12" priority="12">
      <formula>COUNTA($D$5,$D$6)&gt;=1</formula>
    </cfRule>
  </conditionalFormatting>
  <conditionalFormatting sqref="AE14:AN14">
    <cfRule type="expression" dxfId="11" priority="10">
      <formula>COUNTA($D$7)&gt;=1</formula>
    </cfRule>
  </conditionalFormatting>
  <conditionalFormatting sqref="AE16:AN16">
    <cfRule type="expression" dxfId="10" priority="11">
      <formula>COUNTA($D$6)&gt;=1</formula>
    </cfRule>
  </conditionalFormatting>
  <conditionalFormatting sqref="AI15:AN15">
    <cfRule type="expression" dxfId="9" priority="13">
      <formula>COUNTA($D$5,$D$6)&gt;=1</formula>
    </cfRule>
  </conditionalFormatting>
  <conditionalFormatting sqref="AV14:BE14">
    <cfRule type="expression" dxfId="8" priority="7">
      <formula>COUNTA($D$7)&gt;=1</formula>
    </cfRule>
  </conditionalFormatting>
  <conditionalFormatting sqref="AV15:BE15">
    <cfRule type="expression" dxfId="7" priority="8">
      <formula>COUNTA($D$5,$D$6)&gt;=1</formula>
    </cfRule>
  </conditionalFormatting>
  <conditionalFormatting sqref="AV16:BE16">
    <cfRule type="expression" dxfId="6" priority="9">
      <formula>COUNTA($D$6)&gt;=1</formula>
    </cfRule>
  </conditionalFormatting>
  <conditionalFormatting sqref="I26:L29 M27:M28 M29:P29">
    <cfRule type="expression" dxfId="5" priority="6">
      <formula>COUNTA($D$7)&gt;=1</formula>
    </cfRule>
  </conditionalFormatting>
  <conditionalFormatting sqref="M26:P26">
    <cfRule type="expression" dxfId="4" priority="5">
      <formula>COUNTA($D$7)&gt;=1</formula>
    </cfRule>
  </conditionalFormatting>
  <conditionalFormatting sqref="AC26:AF26 Y26:AB29 AC29:AF29">
    <cfRule type="expression" dxfId="3" priority="4">
      <formula>COUNTA($D$7)&gt;=1</formula>
    </cfRule>
  </conditionalFormatting>
  <conditionalFormatting sqref="AC27:AC28">
    <cfRule type="expression" dxfId="2" priority="3">
      <formula>COUNTA($D$7)&gt;=1</formula>
    </cfRule>
  </conditionalFormatting>
  <conditionalFormatting sqref="AO26:AV29">
    <cfRule type="expression" dxfId="1" priority="2">
      <formula>COUNTA($D$5:$D$6)&gt;=1</formula>
    </cfRule>
  </conditionalFormatting>
  <conditionalFormatting sqref="BE26:BL29">
    <cfRule type="expression" dxfId="0" priority="1">
      <formula>COUNTA($D$5:$D$6)&gt;=1</formula>
    </cfRule>
  </conditionalFormatting>
  <dataValidations count="2">
    <dataValidation type="list" allowBlank="1" showInputMessage="1" showErrorMessage="1" sqref="E12 D5:D7 D12:D14" xr:uid="{E9C4B353-8AE5-4711-A6BB-7D8D473D6B68}">
      <formula1>$W$1:$W$2</formula1>
    </dataValidation>
    <dataValidation type="list" allowBlank="1" showInputMessage="1" showErrorMessage="1" sqref="E16:E17 D10" xr:uid="{ABED87E3-9CAA-46E6-8766-FB799D410028}">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48A7D-7246-4A77-A900-22ADECFA4CCB}">
  <sheetPr>
    <pageSetUpPr fitToPage="1"/>
  </sheetPr>
  <dimension ref="B1:DH77"/>
  <sheetViews>
    <sheetView view="pageBreakPreview" topLeftCell="D22" zoomScale="55" zoomScaleNormal="100" zoomScaleSheetLayoutView="55" workbookViewId="0">
      <selection activeCell="BE65" sqref="BE65:BJ72"/>
    </sheetView>
  </sheetViews>
  <sheetFormatPr defaultColWidth="9" defaultRowHeight="21" customHeight="1"/>
  <cols>
    <col min="1" max="1" width="3.75" style="22" customWidth="1"/>
    <col min="2" max="2" width="3" style="22" customWidth="1"/>
    <col min="3" max="3" width="5.375" style="22" customWidth="1"/>
    <col min="4" max="7" width="3.5" style="587" customWidth="1"/>
    <col min="8" max="64" width="3.5" style="22" customWidth="1"/>
    <col min="65" max="65" width="3.375" style="22" customWidth="1"/>
    <col min="66" max="68" width="3.25" style="22" customWidth="1"/>
    <col min="69" max="76" width="3.375" style="22" customWidth="1"/>
    <col min="77" max="78" width="7.625" style="22" customWidth="1"/>
    <col min="79" max="80" width="2.625" style="22" customWidth="1"/>
    <col min="81" max="16384" width="9" style="22"/>
  </cols>
  <sheetData>
    <row r="1" spans="2:112" ht="21" customHeight="1">
      <c r="B1" s="587"/>
      <c r="C1" s="587"/>
      <c r="G1" s="22"/>
      <c r="W1" s="22" t="s">
        <v>50</v>
      </c>
      <c r="AK1" s="521"/>
      <c r="AO1" s="588"/>
      <c r="AZ1" s="588"/>
      <c r="BA1" s="588"/>
      <c r="BB1" s="588"/>
      <c r="BC1" s="588"/>
      <c r="BD1" s="588"/>
      <c r="BE1" s="588"/>
      <c r="BF1" s="588"/>
      <c r="BG1" s="588"/>
      <c r="BH1" s="588"/>
      <c r="BI1" s="588"/>
      <c r="BJ1" s="588"/>
      <c r="BK1" s="588"/>
      <c r="BL1" s="588"/>
      <c r="BM1" s="588"/>
      <c r="BN1" s="588"/>
      <c r="BO1" s="588"/>
      <c r="BP1" s="588"/>
      <c r="BQ1" s="588"/>
      <c r="BR1" s="588"/>
      <c r="BS1" s="521"/>
      <c r="BT1" s="521"/>
      <c r="BU1" s="521"/>
      <c r="BV1" s="521"/>
      <c r="BW1" s="521"/>
      <c r="BX1" s="521"/>
      <c r="BY1" s="521"/>
      <c r="BZ1" s="521"/>
      <c r="CA1" s="521"/>
      <c r="CB1" s="521"/>
      <c r="CC1" s="521"/>
      <c r="CD1" s="521"/>
      <c r="CE1" s="521"/>
    </row>
    <row r="2" spans="2:112" ht="21" customHeight="1">
      <c r="B2" s="587"/>
      <c r="C2" s="587"/>
      <c r="G2" s="22"/>
      <c r="Y2" s="22">
        <v>-1</v>
      </c>
      <c r="AO2" s="2325" t="s">
        <v>877</v>
      </c>
      <c r="AP2" s="2325"/>
      <c r="AQ2" s="2325"/>
      <c r="AR2" s="2325"/>
      <c r="AS2" s="2325"/>
      <c r="AT2" s="2325"/>
      <c r="AU2" s="2325"/>
      <c r="AV2" s="2325"/>
      <c r="AW2" s="2326" t="s">
        <v>1129</v>
      </c>
      <c r="AX2" s="2327"/>
      <c r="AY2" s="2327"/>
      <c r="AZ2" s="2327"/>
      <c r="BA2" s="2327"/>
      <c r="BB2" s="2327"/>
      <c r="BC2" s="2327"/>
      <c r="BD2" s="2327"/>
      <c r="BE2" s="2327"/>
      <c r="BF2" s="2327"/>
      <c r="BG2" s="2327"/>
      <c r="BH2" s="2327"/>
      <c r="BI2" s="2327"/>
      <c r="BJ2" s="2327"/>
      <c r="BK2" s="2327"/>
      <c r="BL2" s="2327"/>
      <c r="BM2" s="2327"/>
      <c r="BN2" s="2327"/>
      <c r="BO2" s="2327"/>
      <c r="BP2" s="2327"/>
      <c r="BQ2" s="2327"/>
      <c r="BR2" s="2328"/>
      <c r="BS2" s="589"/>
      <c r="BT2" s="589"/>
      <c r="BU2" s="589"/>
      <c r="BV2" s="589"/>
      <c r="BW2" s="589"/>
      <c r="BX2" s="589"/>
      <c r="BY2" s="589"/>
      <c r="CA2" s="589"/>
      <c r="CB2" s="589"/>
      <c r="CC2" s="589"/>
      <c r="CD2" s="589"/>
      <c r="CE2" s="589"/>
    </row>
    <row r="3" spans="2:112" ht="21" customHeight="1">
      <c r="B3" s="587"/>
      <c r="C3" s="587"/>
      <c r="G3" s="22"/>
      <c r="AO3" s="2325" t="s">
        <v>800</v>
      </c>
      <c r="AP3" s="2325"/>
      <c r="AQ3" s="2325"/>
      <c r="AR3" s="2325"/>
      <c r="AS3" s="2325"/>
      <c r="AT3" s="2325"/>
      <c r="AU3" s="2325"/>
      <c r="AV3" s="2325"/>
      <c r="AW3" s="2329">
        <v>1234567890</v>
      </c>
      <c r="AX3" s="2329"/>
      <c r="AY3" s="2329"/>
      <c r="AZ3" s="2329"/>
      <c r="BA3" s="2329"/>
      <c r="BB3" s="2329"/>
      <c r="BC3" s="2329"/>
      <c r="BD3" s="2329"/>
      <c r="BE3" s="2329"/>
      <c r="BF3" s="2329"/>
      <c r="BG3" s="2329"/>
      <c r="BH3" s="2329"/>
      <c r="BI3" s="2329"/>
      <c r="BJ3" s="2329"/>
      <c r="BK3" s="2330" t="s">
        <v>801</v>
      </c>
      <c r="BL3" s="2331"/>
      <c r="BM3" s="2331"/>
      <c r="BN3" s="2332"/>
      <c r="BO3" s="2333">
        <v>15</v>
      </c>
      <c r="BP3" s="2334"/>
      <c r="BQ3" s="2334"/>
      <c r="BR3" s="2335"/>
      <c r="BS3" s="589"/>
      <c r="BT3" s="589"/>
      <c r="BU3" s="589"/>
      <c r="BV3" s="589"/>
      <c r="BW3" s="589"/>
      <c r="BX3" s="589"/>
      <c r="BY3" s="589"/>
      <c r="CA3" s="589"/>
      <c r="CB3" s="589"/>
      <c r="CC3" s="589"/>
      <c r="CD3" s="589"/>
      <c r="CE3" s="589"/>
    </row>
    <row r="4" spans="2:112" ht="21" customHeight="1">
      <c r="B4" s="587"/>
      <c r="C4" s="590"/>
      <c r="D4" s="2336" t="s">
        <v>878</v>
      </c>
      <c r="E4" s="2336"/>
      <c r="F4" s="2336"/>
      <c r="G4" s="2336"/>
      <c r="H4" s="2336"/>
      <c r="I4" s="2336"/>
      <c r="J4" s="2336"/>
      <c r="K4" s="591"/>
      <c r="L4" s="591"/>
      <c r="M4" s="592"/>
      <c r="N4" s="592"/>
      <c r="O4" s="592"/>
      <c r="P4" s="592"/>
      <c r="Q4" s="592"/>
      <c r="R4" s="592"/>
      <c r="S4" s="592"/>
      <c r="T4" s="592"/>
      <c r="U4" s="593"/>
      <c r="V4" s="594"/>
      <c r="W4" s="595"/>
      <c r="X4" s="596"/>
      <c r="Y4" s="596"/>
      <c r="Z4" s="597" t="s">
        <v>879</v>
      </c>
      <c r="AA4" s="598"/>
      <c r="CA4" s="2098"/>
      <c r="CB4" s="2098"/>
      <c r="CC4" s="2098"/>
      <c r="CD4" s="2098"/>
      <c r="CE4" s="2098"/>
      <c r="CF4" s="2098"/>
      <c r="CG4" s="2098"/>
      <c r="CH4" s="2324"/>
      <c r="CI4" s="2324"/>
      <c r="CJ4" s="2324"/>
      <c r="CK4" s="2324"/>
      <c r="CL4" s="2098"/>
      <c r="CM4" s="2098"/>
      <c r="CN4" s="2098"/>
      <c r="CO4" s="2098"/>
      <c r="CP4" s="2098"/>
      <c r="CQ4" s="2098"/>
      <c r="CR4" s="2098"/>
      <c r="CS4" s="2098"/>
      <c r="CT4" s="2098"/>
      <c r="CU4" s="2098"/>
      <c r="CV4" s="2098"/>
      <c r="CW4" s="2098"/>
      <c r="CX4" s="2098"/>
      <c r="CY4" s="2098"/>
      <c r="CZ4" s="2098"/>
      <c r="DA4" s="2098"/>
      <c r="DB4" s="2098"/>
      <c r="DC4" s="2098"/>
      <c r="DD4" s="2098"/>
      <c r="DE4" s="2098"/>
      <c r="DF4" s="2098"/>
      <c r="DG4" s="2098"/>
      <c r="DH4" s="2098"/>
    </row>
    <row r="5" spans="2:112" ht="27.75" customHeight="1">
      <c r="B5" s="587"/>
      <c r="C5" s="590"/>
      <c r="D5" s="2321" t="s">
        <v>38</v>
      </c>
      <c r="E5" s="2321"/>
      <c r="F5" s="2321"/>
      <c r="G5" s="2292" t="s">
        <v>880</v>
      </c>
      <c r="H5" s="2292"/>
      <c r="I5" s="2292"/>
      <c r="J5" s="2292"/>
      <c r="K5" s="2292"/>
      <c r="L5" s="2292"/>
      <c r="M5" s="2292"/>
      <c r="N5" s="2292"/>
      <c r="O5" s="2292"/>
      <c r="P5" s="2292"/>
      <c r="Q5" s="2292"/>
      <c r="R5" s="2292"/>
      <c r="S5" s="2292"/>
      <c r="T5" s="2293"/>
      <c r="U5" s="593"/>
      <c r="V5" s="593"/>
      <c r="W5" s="595"/>
      <c r="X5" s="596"/>
      <c r="Y5" s="596"/>
      <c r="Z5" s="2291"/>
      <c r="AA5" s="2292"/>
      <c r="AB5" s="2292"/>
      <c r="AC5" s="2292"/>
      <c r="AD5" s="2292"/>
      <c r="AE5" s="2292"/>
      <c r="AF5" s="2293"/>
      <c r="AG5" s="2165" t="s">
        <v>881</v>
      </c>
      <c r="AH5" s="2166"/>
      <c r="AI5" s="2166"/>
      <c r="AJ5" s="2277"/>
      <c r="AK5" s="2291" t="s">
        <v>882</v>
      </c>
      <c r="AL5" s="2292"/>
      <c r="AM5" s="2292"/>
      <c r="AN5" s="2293"/>
      <c r="AO5" s="2291" t="s">
        <v>883</v>
      </c>
      <c r="AP5" s="2292"/>
      <c r="AQ5" s="2292"/>
      <c r="AR5" s="2293"/>
      <c r="AS5" s="2291" t="s">
        <v>884</v>
      </c>
      <c r="AT5" s="2292"/>
      <c r="AU5" s="2292"/>
      <c r="AV5" s="2293"/>
      <c r="AW5" s="2291" t="s">
        <v>885</v>
      </c>
      <c r="AX5" s="2292"/>
      <c r="AY5" s="2292"/>
      <c r="AZ5" s="2293"/>
      <c r="BA5" s="2291" t="s">
        <v>886</v>
      </c>
      <c r="BB5" s="2292"/>
      <c r="BC5" s="2292"/>
      <c r="BD5" s="2293"/>
      <c r="BE5" s="2291" t="s">
        <v>887</v>
      </c>
      <c r="BF5" s="2292"/>
      <c r="BG5" s="2293"/>
      <c r="BK5" s="879"/>
      <c r="BL5" s="879"/>
      <c r="BM5" s="879"/>
      <c r="BN5" s="879"/>
      <c r="BO5" s="888"/>
      <c r="BP5" s="881"/>
      <c r="BQ5" s="602"/>
      <c r="BR5" s="602"/>
      <c r="BS5" s="602"/>
      <c r="CA5" s="2324"/>
      <c r="CB5" s="2324"/>
      <c r="CC5" s="2324"/>
      <c r="CD5" s="2324"/>
      <c r="CE5" s="2324"/>
      <c r="CF5" s="2324"/>
      <c r="CG5" s="2324"/>
      <c r="CH5" s="2320"/>
      <c r="CI5" s="2320"/>
      <c r="CJ5" s="2320"/>
      <c r="CK5" s="2320"/>
      <c r="CL5" s="2320"/>
      <c r="CM5" s="2320"/>
      <c r="CN5" s="2320"/>
      <c r="CO5" s="2320"/>
      <c r="CP5" s="2320"/>
      <c r="CQ5" s="2320"/>
      <c r="CR5" s="2320"/>
      <c r="CS5" s="2320"/>
      <c r="CT5" s="2320"/>
      <c r="CU5" s="2320"/>
      <c r="CV5" s="2320"/>
      <c r="CW5" s="2320"/>
      <c r="CX5" s="2320"/>
      <c r="CY5" s="2320"/>
      <c r="CZ5" s="2320"/>
      <c r="DA5" s="2320"/>
      <c r="DB5" s="2320"/>
      <c r="DC5" s="2320"/>
      <c r="DD5" s="2320"/>
      <c r="DE5" s="2320"/>
      <c r="DF5" s="2313"/>
      <c r="DG5" s="2313"/>
      <c r="DH5" s="2313"/>
    </row>
    <row r="6" spans="2:112" ht="21" customHeight="1">
      <c r="B6" s="587"/>
      <c r="C6" s="590"/>
      <c r="D6" s="2321"/>
      <c r="E6" s="2321"/>
      <c r="F6" s="2321"/>
      <c r="G6" s="2292" t="s">
        <v>888</v>
      </c>
      <c r="H6" s="2292"/>
      <c r="I6" s="2292"/>
      <c r="J6" s="2292"/>
      <c r="K6" s="2292"/>
      <c r="L6" s="2292"/>
      <c r="M6" s="2292"/>
      <c r="N6" s="2292"/>
      <c r="O6" s="2292"/>
      <c r="P6" s="2292"/>
      <c r="Q6" s="2292"/>
      <c r="R6" s="2292"/>
      <c r="S6" s="2292"/>
      <c r="T6" s="2293"/>
      <c r="U6" s="593"/>
      <c r="V6" s="593"/>
      <c r="W6" s="595"/>
      <c r="X6" s="596"/>
      <c r="Y6" s="596"/>
      <c r="Z6" s="2168" t="s">
        <v>889</v>
      </c>
      <c r="AA6" s="2169"/>
      <c r="AB6" s="2169"/>
      <c r="AC6" s="2169"/>
      <c r="AD6" s="2169"/>
      <c r="AE6" s="2169"/>
      <c r="AF6" s="2323"/>
      <c r="AG6" s="2688"/>
      <c r="AH6" s="2689"/>
      <c r="AI6" s="2689"/>
      <c r="AJ6" s="2690"/>
      <c r="AK6" s="2688"/>
      <c r="AL6" s="2689"/>
      <c r="AM6" s="2689"/>
      <c r="AN6" s="2690"/>
      <c r="AO6" s="2688"/>
      <c r="AP6" s="2689"/>
      <c r="AQ6" s="2689"/>
      <c r="AR6" s="2690"/>
      <c r="AS6" s="2688">
        <v>6</v>
      </c>
      <c r="AT6" s="2689"/>
      <c r="AU6" s="2689"/>
      <c r="AV6" s="2690"/>
      <c r="AW6" s="2688">
        <v>4</v>
      </c>
      <c r="AX6" s="2689"/>
      <c r="AY6" s="2689"/>
      <c r="AZ6" s="2690"/>
      <c r="BA6" s="2688">
        <v>5</v>
      </c>
      <c r="BB6" s="2689"/>
      <c r="BC6" s="2689"/>
      <c r="BD6" s="2690"/>
      <c r="BE6" s="2691">
        <f>SUM(AG6:BD6)</f>
        <v>15</v>
      </c>
      <c r="BF6" s="2692"/>
      <c r="BG6" s="2693"/>
      <c r="BL6" s="603"/>
      <c r="BM6" s="603"/>
      <c r="BN6" s="603"/>
      <c r="BW6" s="604"/>
      <c r="CC6" s="603"/>
      <c r="CD6" s="603"/>
      <c r="CE6" s="603"/>
      <c r="CL6" s="2319"/>
      <c r="CM6" s="2319"/>
      <c r="CN6" s="2319"/>
      <c r="CO6" s="2319"/>
      <c r="CP6" s="2319"/>
      <c r="CQ6" s="2319"/>
      <c r="CR6" s="2319"/>
      <c r="CS6" s="2319"/>
      <c r="CT6" s="2320"/>
      <c r="CU6" s="2320"/>
      <c r="CV6" s="2320"/>
      <c r="CW6" s="2320"/>
      <c r="CX6" s="2320"/>
      <c r="CY6" s="2320"/>
      <c r="CZ6" s="2320"/>
      <c r="DA6" s="2320"/>
      <c r="DB6" s="2320"/>
      <c r="DC6" s="2320"/>
      <c r="DD6" s="2320"/>
      <c r="DE6" s="2320"/>
      <c r="DF6" s="2313"/>
      <c r="DG6" s="2313"/>
      <c r="DH6" s="2313"/>
    </row>
    <row r="7" spans="2:112" ht="21" customHeight="1">
      <c r="B7" s="587"/>
      <c r="C7" s="590"/>
      <c r="D7" s="2321"/>
      <c r="E7" s="2321"/>
      <c r="F7" s="2321"/>
      <c r="G7" s="2292" t="s">
        <v>890</v>
      </c>
      <c r="H7" s="2292"/>
      <c r="I7" s="2292"/>
      <c r="J7" s="2292"/>
      <c r="K7" s="2292"/>
      <c r="L7" s="2292"/>
      <c r="M7" s="2292"/>
      <c r="N7" s="2292"/>
      <c r="O7" s="2292"/>
      <c r="P7" s="2292"/>
      <c r="Q7" s="2292"/>
      <c r="R7" s="2292"/>
      <c r="S7" s="2292"/>
      <c r="T7" s="2293"/>
      <c r="U7" s="605"/>
      <c r="V7" s="593"/>
      <c r="W7" s="595"/>
      <c r="X7" s="596"/>
      <c r="Y7" s="596"/>
      <c r="Z7" s="606" t="s">
        <v>668</v>
      </c>
      <c r="AA7" s="2165" t="s">
        <v>891</v>
      </c>
      <c r="AB7" s="2166"/>
      <c r="AC7" s="2166"/>
      <c r="AD7" s="2166"/>
      <c r="AE7" s="2166"/>
      <c r="AF7" s="2277"/>
      <c r="AG7" s="2315"/>
      <c r="AH7" s="2316"/>
      <c r="AI7" s="2316"/>
      <c r="AJ7" s="2317"/>
      <c r="AK7" s="2315"/>
      <c r="AL7" s="2316"/>
      <c r="AM7" s="2316"/>
      <c r="AN7" s="2317"/>
      <c r="AO7" s="2315"/>
      <c r="AP7" s="2316"/>
      <c r="AQ7" s="2316"/>
      <c r="AR7" s="2317"/>
      <c r="AS7" s="2688"/>
      <c r="AT7" s="2689"/>
      <c r="AU7" s="2689"/>
      <c r="AV7" s="2690"/>
      <c r="AW7" s="2688"/>
      <c r="AX7" s="2689"/>
      <c r="AY7" s="2689"/>
      <c r="AZ7" s="2690"/>
      <c r="BA7" s="2688"/>
      <c r="BB7" s="2689"/>
      <c r="BC7" s="2689"/>
      <c r="BD7" s="2690"/>
      <c r="BE7" s="2691">
        <f>SUM(AG7:BD7)</f>
        <v>0</v>
      </c>
      <c r="BF7" s="2692"/>
      <c r="BG7" s="2693"/>
      <c r="CB7" s="2098"/>
      <c r="CC7" s="2098"/>
      <c r="CD7" s="2098"/>
      <c r="CE7" s="2098"/>
      <c r="CF7" s="2098"/>
      <c r="CG7" s="2098"/>
      <c r="CH7" s="2098"/>
      <c r="CI7" s="2322"/>
      <c r="CJ7" s="2322"/>
      <c r="CK7" s="2322"/>
      <c r="CL7" s="2320"/>
      <c r="CM7" s="2320"/>
      <c r="CN7" s="2320"/>
      <c r="CO7" s="2320"/>
      <c r="CP7" s="2320"/>
      <c r="CQ7" s="2320"/>
      <c r="CR7" s="2320"/>
      <c r="CS7" s="2320"/>
      <c r="CT7" s="2320"/>
      <c r="CU7" s="2320"/>
      <c r="CV7" s="2320"/>
      <c r="CW7" s="2320"/>
      <c r="CX7" s="2320"/>
      <c r="CY7" s="2320"/>
      <c r="CZ7" s="2320"/>
      <c r="DA7" s="2320"/>
      <c r="DB7" s="2320"/>
      <c r="DC7" s="2320"/>
      <c r="DD7" s="2320"/>
      <c r="DE7" s="2320"/>
      <c r="DF7" s="2313"/>
      <c r="DG7" s="2313"/>
      <c r="DH7" s="2313"/>
    </row>
    <row r="8" spans="2:112" ht="21" customHeight="1">
      <c r="B8" s="596"/>
      <c r="C8" s="607"/>
      <c r="D8" s="592"/>
      <c r="E8" s="592"/>
      <c r="F8" s="592"/>
      <c r="G8" s="592"/>
      <c r="H8" s="592"/>
      <c r="I8" s="592"/>
      <c r="J8" s="592"/>
      <c r="K8" s="592"/>
      <c r="L8" s="608" t="str">
        <f>IF(COUNTIF(D5:F7,"○")&gt;1,"いずれか１つを選択してください。","")</f>
        <v/>
      </c>
      <c r="M8" s="592"/>
      <c r="N8" s="592"/>
      <c r="O8" s="592"/>
      <c r="P8" s="592"/>
      <c r="Q8" s="592"/>
      <c r="R8" s="592"/>
      <c r="S8" s="592"/>
      <c r="T8" s="592"/>
      <c r="U8" s="609"/>
      <c r="V8" s="609"/>
      <c r="W8" s="595"/>
      <c r="X8" s="596"/>
      <c r="Y8" s="596"/>
      <c r="Z8" s="2165" t="s">
        <v>892</v>
      </c>
      <c r="AA8" s="2166"/>
      <c r="AB8" s="2166"/>
      <c r="AC8" s="2166"/>
      <c r="AD8" s="2166"/>
      <c r="AE8" s="2166"/>
      <c r="AF8" s="2277"/>
      <c r="AG8" s="2688"/>
      <c r="AH8" s="2689"/>
      <c r="AI8" s="2689"/>
      <c r="AJ8" s="2690"/>
      <c r="AK8" s="2688"/>
      <c r="AL8" s="2689"/>
      <c r="AM8" s="2689"/>
      <c r="AN8" s="2690"/>
      <c r="AO8" s="2688"/>
      <c r="AP8" s="2689"/>
      <c r="AQ8" s="2689"/>
      <c r="AR8" s="2690"/>
      <c r="AS8" s="2688"/>
      <c r="AT8" s="2689"/>
      <c r="AU8" s="2689"/>
      <c r="AV8" s="2690"/>
      <c r="AW8" s="2688"/>
      <c r="AX8" s="2689"/>
      <c r="AY8" s="2689"/>
      <c r="AZ8" s="2690"/>
      <c r="BA8" s="2688"/>
      <c r="BB8" s="2689"/>
      <c r="BC8" s="2689"/>
      <c r="BD8" s="2690"/>
      <c r="BE8" s="2691">
        <f>SUM(AG8:BD8)</f>
        <v>0</v>
      </c>
      <c r="BF8" s="2692"/>
      <c r="BG8" s="2693"/>
      <c r="BU8" s="604"/>
      <c r="BW8" s="2318"/>
      <c r="BX8" s="2318"/>
      <c r="BY8" s="2318"/>
      <c r="BZ8" s="2318"/>
      <c r="CA8" s="2318"/>
      <c r="CB8" s="2314"/>
      <c r="CC8" s="2314"/>
      <c r="CD8" s="2314"/>
      <c r="CE8" s="2314"/>
      <c r="CF8" s="2314"/>
      <c r="CG8" s="2314"/>
      <c r="CH8" s="2314"/>
      <c r="CI8" s="2322"/>
      <c r="CJ8" s="2322"/>
      <c r="CK8" s="2322"/>
      <c r="CL8" s="2313"/>
      <c r="CM8" s="2313"/>
      <c r="CN8" s="2313"/>
      <c r="CO8" s="2313"/>
      <c r="CP8" s="2313"/>
      <c r="CQ8" s="2313"/>
      <c r="CR8" s="2313"/>
      <c r="CS8" s="2313"/>
      <c r="CT8" s="2313"/>
      <c r="CU8" s="2313"/>
      <c r="CV8" s="2313"/>
      <c r="CW8" s="2313"/>
      <c r="CX8" s="2313"/>
      <c r="CY8" s="2313"/>
      <c r="CZ8" s="2313"/>
      <c r="DA8" s="2313"/>
      <c r="DB8" s="2313"/>
      <c r="DC8" s="2313"/>
      <c r="DD8" s="2313"/>
      <c r="DE8" s="2313"/>
      <c r="DF8" s="2313"/>
      <c r="DG8" s="2313"/>
      <c r="DH8" s="2313"/>
    </row>
    <row r="9" spans="2:112" ht="21" customHeight="1">
      <c r="B9" s="596"/>
      <c r="C9" s="607"/>
      <c r="D9" s="592"/>
      <c r="E9" s="609"/>
      <c r="F9" s="593"/>
      <c r="G9" s="593"/>
      <c r="H9" s="593"/>
      <c r="I9" s="593"/>
      <c r="J9" s="593"/>
      <c r="K9" s="593"/>
      <c r="L9" s="593"/>
      <c r="M9" s="593"/>
      <c r="N9" s="593"/>
      <c r="O9" s="593"/>
      <c r="P9" s="593"/>
      <c r="Q9" s="593"/>
      <c r="R9" s="593"/>
      <c r="S9" s="593"/>
      <c r="T9" s="593"/>
      <c r="U9" s="593"/>
      <c r="V9" s="609"/>
      <c r="W9" s="595"/>
      <c r="X9" s="596"/>
      <c r="Y9" s="596"/>
      <c r="Z9" s="2165" t="s">
        <v>887</v>
      </c>
      <c r="AA9" s="2166"/>
      <c r="AB9" s="2166"/>
      <c r="AC9" s="2166"/>
      <c r="AD9" s="2166"/>
      <c r="AE9" s="2166"/>
      <c r="AF9" s="2277"/>
      <c r="AG9" s="2691">
        <f>AG6+AG8</f>
        <v>0</v>
      </c>
      <c r="AH9" s="2692"/>
      <c r="AI9" s="2692"/>
      <c r="AJ9" s="2693"/>
      <c r="AK9" s="2691">
        <f t="shared" ref="AK9" si="0">AK6+AK8</f>
        <v>0</v>
      </c>
      <c r="AL9" s="2692"/>
      <c r="AM9" s="2692"/>
      <c r="AN9" s="2693"/>
      <c r="AO9" s="2691">
        <f t="shared" ref="AO9" si="1">AO6+AO8</f>
        <v>0</v>
      </c>
      <c r="AP9" s="2692"/>
      <c r="AQ9" s="2692"/>
      <c r="AR9" s="2693"/>
      <c r="AS9" s="2691">
        <f>AS6+AS8</f>
        <v>6</v>
      </c>
      <c r="AT9" s="2692"/>
      <c r="AU9" s="2692"/>
      <c r="AV9" s="2693"/>
      <c r="AW9" s="2691">
        <f t="shared" ref="AW9" si="2">AW6+AW8</f>
        <v>4</v>
      </c>
      <c r="AX9" s="2692"/>
      <c r="AY9" s="2692"/>
      <c r="AZ9" s="2693"/>
      <c r="BA9" s="2691">
        <f t="shared" ref="BA9" si="3">BA6+BA8</f>
        <v>5</v>
      </c>
      <c r="BB9" s="2692"/>
      <c r="BC9" s="2692"/>
      <c r="BD9" s="2693"/>
      <c r="BE9" s="2691">
        <f>BE6+BE8</f>
        <v>15</v>
      </c>
      <c r="BF9" s="2692"/>
      <c r="BG9" s="2693"/>
      <c r="BW9" s="2098"/>
      <c r="BX9" s="2098"/>
      <c r="BY9" s="2098"/>
      <c r="BZ9" s="2098"/>
      <c r="CA9" s="2098"/>
      <c r="CB9" s="2289"/>
      <c r="CC9" s="2289"/>
      <c r="CD9" s="2289"/>
      <c r="CE9" s="2289"/>
      <c r="CF9" s="2290"/>
      <c r="CG9" s="2290"/>
      <c r="CH9" s="2290"/>
      <c r="CI9" s="2290"/>
      <c r="CJ9" s="2290"/>
      <c r="CK9" s="2290"/>
    </row>
    <row r="10" spans="2:112" ht="21" customHeight="1">
      <c r="B10" s="596"/>
      <c r="C10" s="607"/>
      <c r="D10" s="592"/>
      <c r="E10" s="609"/>
      <c r="F10" s="593"/>
      <c r="G10" s="593"/>
      <c r="H10" s="593"/>
      <c r="I10" s="593"/>
      <c r="J10" s="593"/>
      <c r="K10" s="593"/>
      <c r="L10" s="593"/>
      <c r="M10" s="593"/>
      <c r="N10" s="593"/>
      <c r="O10" s="593"/>
      <c r="P10" s="593"/>
      <c r="Q10" s="593"/>
      <c r="R10" s="593"/>
      <c r="S10" s="593"/>
      <c r="T10" s="593"/>
      <c r="U10" s="593"/>
      <c r="V10" s="609"/>
      <c r="W10" s="610"/>
      <c r="X10" s="596"/>
      <c r="Y10" s="596"/>
      <c r="Z10" s="596"/>
      <c r="AA10" s="596"/>
      <c r="BG10" s="611" t="str">
        <f>IF(AND(BE9&lt;&gt;BO3,D12="○"),"「事業者名簿」の定員数と想定される利用者数が一致しません。","")</f>
        <v/>
      </c>
      <c r="BK10" s="879"/>
      <c r="BL10" s="879"/>
      <c r="BM10" s="879"/>
      <c r="BN10" s="879"/>
      <c r="BO10" s="888"/>
      <c r="BP10" s="881"/>
      <c r="BQ10" s="602"/>
      <c r="BR10" s="602"/>
      <c r="BS10" s="602"/>
      <c r="BW10" s="2098"/>
      <c r="BX10" s="2098"/>
      <c r="BY10" s="2098"/>
      <c r="BZ10" s="2098"/>
      <c r="CA10" s="2098"/>
      <c r="CB10" s="2289"/>
      <c r="CC10" s="2289"/>
      <c r="CD10" s="2289"/>
      <c r="CE10" s="2289"/>
      <c r="CF10" s="2290"/>
      <c r="CG10" s="2290"/>
      <c r="CH10" s="2290"/>
      <c r="CI10" s="2290"/>
      <c r="CJ10" s="2290"/>
      <c r="CK10" s="2290"/>
    </row>
    <row r="11" spans="2:112" ht="21" customHeight="1">
      <c r="B11" s="596"/>
      <c r="C11" s="607"/>
      <c r="D11" s="612" t="s">
        <v>893</v>
      </c>
      <c r="E11" s="613"/>
      <c r="F11" s="613"/>
      <c r="G11" s="613"/>
      <c r="H11" s="613"/>
      <c r="I11" s="613"/>
      <c r="J11" s="593"/>
      <c r="K11" s="593"/>
      <c r="L11" s="593"/>
      <c r="M11" s="593"/>
      <c r="N11" s="593"/>
      <c r="O11" s="593"/>
      <c r="P11" s="593"/>
      <c r="Q11" s="593"/>
      <c r="R11" s="593"/>
      <c r="S11" s="593"/>
      <c r="T11" s="593"/>
      <c r="U11" s="593"/>
      <c r="V11" s="609"/>
      <c r="W11" s="614"/>
      <c r="Z11" s="604" t="s">
        <v>894</v>
      </c>
      <c r="AP11" s="604" t="s">
        <v>895</v>
      </c>
      <c r="AQ11" s="604"/>
      <c r="AW11" s="603"/>
      <c r="AX11" s="603"/>
      <c r="AY11" s="603"/>
      <c r="BG11" s="615"/>
      <c r="BH11" s="604" t="s">
        <v>896</v>
      </c>
      <c r="BN11" s="603"/>
      <c r="BO11" s="603"/>
      <c r="BP11" s="603"/>
      <c r="BW11" s="596"/>
      <c r="BX11" s="596"/>
      <c r="BY11" s="596"/>
      <c r="BZ11" s="596"/>
      <c r="CA11" s="596"/>
      <c r="CB11" s="2289"/>
      <c r="CC11" s="2289"/>
      <c r="CD11" s="2289"/>
      <c r="CE11" s="2289"/>
      <c r="CF11" s="2290"/>
      <c r="CG11" s="2290"/>
      <c r="CH11" s="2290"/>
      <c r="CI11" s="2290"/>
      <c r="CJ11" s="2290"/>
      <c r="CK11" s="2290"/>
    </row>
    <row r="12" spans="2:112" ht="21" customHeight="1">
      <c r="B12" s="596"/>
      <c r="C12" s="607"/>
      <c r="D12" s="2299" t="s">
        <v>38</v>
      </c>
      <c r="E12" s="2304"/>
      <c r="F12" s="2301" t="s">
        <v>897</v>
      </c>
      <c r="G12" s="2302"/>
      <c r="H12" s="2302"/>
      <c r="I12" s="2302"/>
      <c r="J12" s="2302"/>
      <c r="K12" s="2302"/>
      <c r="L12" s="2302"/>
      <c r="M12" s="2302"/>
      <c r="N12" s="2302"/>
      <c r="O12" s="2302"/>
      <c r="P12" s="2302"/>
      <c r="Q12" s="2302"/>
      <c r="R12" s="2302"/>
      <c r="S12" s="2302"/>
      <c r="T12" s="2302"/>
      <c r="U12" s="2302"/>
      <c r="V12" s="2303"/>
      <c r="W12" s="610"/>
      <c r="AE12" s="2291" t="s">
        <v>898</v>
      </c>
      <c r="AF12" s="2292"/>
      <c r="AG12" s="2292"/>
      <c r="AH12" s="2292"/>
      <c r="AI12" s="2292"/>
      <c r="AJ12" s="2292"/>
      <c r="AK12" s="2293"/>
      <c r="AL12" s="2305" t="s">
        <v>899</v>
      </c>
      <c r="AM12" s="2306"/>
      <c r="AN12" s="2307"/>
      <c r="AV12" s="2291" t="s">
        <v>898</v>
      </c>
      <c r="AW12" s="2292"/>
      <c r="AX12" s="2292"/>
      <c r="AY12" s="2292"/>
      <c r="AZ12" s="2292"/>
      <c r="BA12" s="2292"/>
      <c r="BB12" s="2293"/>
      <c r="BC12" s="2305" t="s">
        <v>899</v>
      </c>
      <c r="BD12" s="2306"/>
      <c r="BE12" s="2307"/>
      <c r="BF12" s="616"/>
      <c r="BG12" s="615"/>
      <c r="BM12" s="2291" t="s">
        <v>900</v>
      </c>
      <c r="BN12" s="2292"/>
      <c r="BO12" s="2292"/>
      <c r="BP12" s="2292"/>
      <c r="BQ12" s="2292"/>
      <c r="BR12" s="2292"/>
      <c r="BS12" s="2293"/>
      <c r="BW12" s="2311"/>
      <c r="BX12" s="2311"/>
      <c r="BY12" s="2311"/>
      <c r="BZ12" s="2311"/>
      <c r="CA12" s="2311"/>
      <c r="CB12" s="2297"/>
      <c r="CC12" s="2297"/>
      <c r="CD12" s="2297"/>
      <c r="CE12" s="2297"/>
      <c r="CF12" s="2312"/>
      <c r="CG12" s="2312"/>
      <c r="CH12" s="2312"/>
      <c r="CI12" s="2311"/>
      <c r="CJ12" s="2311"/>
      <c r="CK12" s="2311"/>
    </row>
    <row r="13" spans="2:112" ht="26.25" customHeight="1">
      <c r="B13" s="596"/>
      <c r="C13" s="607"/>
      <c r="D13" s="2299"/>
      <c r="E13" s="2300"/>
      <c r="F13" s="2301" t="s">
        <v>901</v>
      </c>
      <c r="G13" s="2302"/>
      <c r="H13" s="2302"/>
      <c r="I13" s="2302"/>
      <c r="J13" s="2302"/>
      <c r="K13" s="2302"/>
      <c r="L13" s="2302"/>
      <c r="M13" s="2302"/>
      <c r="N13" s="2302"/>
      <c r="O13" s="2302"/>
      <c r="P13" s="2302"/>
      <c r="Q13" s="2302"/>
      <c r="R13" s="2302"/>
      <c r="S13" s="2302"/>
      <c r="T13" s="2302"/>
      <c r="U13" s="2302"/>
      <c r="V13" s="2303"/>
      <c r="W13" s="617"/>
      <c r="AE13" s="2286" t="s">
        <v>902</v>
      </c>
      <c r="AF13" s="2287"/>
      <c r="AG13" s="2287"/>
      <c r="AH13" s="2288"/>
      <c r="AI13" s="2286" t="s">
        <v>903</v>
      </c>
      <c r="AJ13" s="2287"/>
      <c r="AK13" s="2288"/>
      <c r="AL13" s="2308"/>
      <c r="AM13" s="2309"/>
      <c r="AN13" s="2310"/>
      <c r="AQ13" s="2301"/>
      <c r="AR13" s="2302"/>
      <c r="AS13" s="2302"/>
      <c r="AT13" s="2302"/>
      <c r="AU13" s="2303"/>
      <c r="AV13" s="2286" t="s">
        <v>902</v>
      </c>
      <c r="AW13" s="2287"/>
      <c r="AX13" s="2287"/>
      <c r="AY13" s="2288"/>
      <c r="AZ13" s="2286" t="s">
        <v>903</v>
      </c>
      <c r="BA13" s="2287"/>
      <c r="BB13" s="2288"/>
      <c r="BC13" s="2308"/>
      <c r="BD13" s="2309"/>
      <c r="BE13" s="2310"/>
      <c r="BF13" s="616"/>
      <c r="BG13" s="618"/>
      <c r="BH13" s="2301"/>
      <c r="BI13" s="2302"/>
      <c r="BJ13" s="2302"/>
      <c r="BK13" s="2302"/>
      <c r="BL13" s="2303"/>
      <c r="BM13" s="2286" t="s">
        <v>904</v>
      </c>
      <c r="BN13" s="2287"/>
      <c r="BO13" s="2287"/>
      <c r="BP13" s="2288"/>
      <c r="BQ13" s="2286" t="s">
        <v>903</v>
      </c>
      <c r="BR13" s="2287"/>
      <c r="BS13" s="2288"/>
      <c r="BW13" s="596"/>
      <c r="BX13" s="596"/>
      <c r="BY13" s="596"/>
      <c r="BZ13" s="2289"/>
      <c r="CA13" s="2289"/>
      <c r="CB13" s="2289"/>
      <c r="CC13" s="2289"/>
      <c r="CD13" s="2290"/>
      <c r="CE13" s="2290"/>
      <c r="CF13" s="2290"/>
      <c r="CG13" s="2290"/>
      <c r="CH13" s="2290"/>
      <c r="CI13" s="2290"/>
    </row>
    <row r="14" spans="2:112" ht="21" customHeight="1">
      <c r="B14" s="596"/>
      <c r="C14" s="607"/>
      <c r="D14" s="2299"/>
      <c r="E14" s="2300"/>
      <c r="F14" s="2301" t="s">
        <v>905</v>
      </c>
      <c r="G14" s="2302"/>
      <c r="H14" s="2302"/>
      <c r="I14" s="2302"/>
      <c r="J14" s="2302"/>
      <c r="K14" s="2302"/>
      <c r="L14" s="2302"/>
      <c r="M14" s="2302"/>
      <c r="N14" s="2302"/>
      <c r="O14" s="2302"/>
      <c r="P14" s="2302"/>
      <c r="Q14" s="2302"/>
      <c r="R14" s="2302"/>
      <c r="S14" s="2302"/>
      <c r="T14" s="2302"/>
      <c r="U14" s="2302"/>
      <c r="V14" s="2303"/>
      <c r="W14" s="617"/>
      <c r="Z14" s="2291" t="s">
        <v>906</v>
      </c>
      <c r="AA14" s="2292"/>
      <c r="AB14" s="2292"/>
      <c r="AC14" s="2292"/>
      <c r="AD14" s="2293"/>
      <c r="AE14" s="2294">
        <f>IF((OR($D$5="○",$D$6="○")),ROUNDUP(((BE$6+BE$8*0.9))/6,2))</f>
        <v>2.5</v>
      </c>
      <c r="AF14" s="2295"/>
      <c r="AG14" s="2295"/>
      <c r="AH14" s="2296"/>
      <c r="AI14" s="2281">
        <f>AE14*$AY$60</f>
        <v>100</v>
      </c>
      <c r="AJ14" s="2282"/>
      <c r="AK14" s="2283"/>
      <c r="AL14" s="2281">
        <f>AE14*40</f>
        <v>100</v>
      </c>
      <c r="AM14" s="2282"/>
      <c r="AN14" s="2283"/>
      <c r="AQ14" s="2291" t="s">
        <v>906</v>
      </c>
      <c r="AR14" s="2292"/>
      <c r="AS14" s="2292"/>
      <c r="AT14" s="2292"/>
      <c r="AU14" s="2293"/>
      <c r="AV14" s="2278">
        <f>IF((OR($D$5="○",$D$6="○")),$BE$43)</f>
        <v>2.44</v>
      </c>
      <c r="AW14" s="2279"/>
      <c r="AX14" s="2279"/>
      <c r="AY14" s="2280"/>
      <c r="AZ14" s="2284">
        <f>AV14*$AY$60</f>
        <v>97.6</v>
      </c>
      <c r="BA14" s="2284"/>
      <c r="BB14" s="2284"/>
      <c r="BC14" s="2281">
        <f>AV14*40</f>
        <v>97.6</v>
      </c>
      <c r="BD14" s="2282"/>
      <c r="BE14" s="2283"/>
      <c r="BF14" s="619"/>
      <c r="BG14" s="615"/>
      <c r="BH14" s="2291" t="s">
        <v>907</v>
      </c>
      <c r="BI14" s="2292"/>
      <c r="BJ14" s="2292"/>
      <c r="BK14" s="2292"/>
      <c r="BL14" s="2293"/>
      <c r="BM14" s="2278">
        <f>(ROUNDUP(BQ14/40,1))</f>
        <v>2.1</v>
      </c>
      <c r="BN14" s="2279"/>
      <c r="BO14" s="2279"/>
      <c r="BP14" s="2280"/>
      <c r="BQ14" s="2284">
        <f>$BB$73</f>
        <v>81.75</v>
      </c>
      <c r="BR14" s="2284"/>
      <c r="BS14" s="2284"/>
      <c r="BU14" s="604"/>
      <c r="BW14" s="604"/>
      <c r="BX14" s="604"/>
      <c r="BY14" s="604"/>
      <c r="BZ14" s="2297"/>
      <c r="CA14" s="2297"/>
      <c r="CB14" s="2297"/>
      <c r="CC14" s="2297"/>
      <c r="CD14" s="2298"/>
      <c r="CE14" s="2298"/>
      <c r="CF14" s="2298"/>
      <c r="CG14" s="2098"/>
      <c r="CH14" s="2098"/>
      <c r="CI14" s="2098"/>
    </row>
    <row r="15" spans="2:112" ht="21" customHeight="1">
      <c r="B15" s="596"/>
      <c r="C15" s="620"/>
      <c r="D15" s="621"/>
      <c r="E15" s="621"/>
      <c r="F15" s="621"/>
      <c r="G15" s="621"/>
      <c r="H15" s="621"/>
      <c r="I15" s="621"/>
      <c r="J15" s="621"/>
      <c r="K15" s="621"/>
      <c r="L15" s="622" t="str">
        <f>IF(COUNTIF(D12:E14,"○")&gt;1,"いずれか１つを選択してください。","")</f>
        <v/>
      </c>
      <c r="M15" s="621"/>
      <c r="N15" s="621"/>
      <c r="O15" s="621"/>
      <c r="P15" s="621"/>
      <c r="Q15" s="621"/>
      <c r="R15" s="621"/>
      <c r="S15" s="621"/>
      <c r="T15" s="621"/>
      <c r="U15" s="621"/>
      <c r="V15" s="623"/>
      <c r="W15" s="624"/>
      <c r="Z15" s="2291" t="s">
        <v>908</v>
      </c>
      <c r="AA15" s="2292"/>
      <c r="AB15" s="2292"/>
      <c r="AC15" s="2292"/>
      <c r="AD15" s="2293"/>
      <c r="AE15" s="2294" t="b">
        <f>IF((OR($D$7="○")),ROUNDUP((BE$6+BE$8*0.9)/5,2))</f>
        <v>0</v>
      </c>
      <c r="AF15" s="2295"/>
      <c r="AG15" s="2295"/>
      <c r="AH15" s="2296"/>
      <c r="AI15" s="2281">
        <f>AE15*$AY$60</f>
        <v>0</v>
      </c>
      <c r="AJ15" s="2282"/>
      <c r="AK15" s="2283"/>
      <c r="AL15" s="2281">
        <f>AE15*40</f>
        <v>0</v>
      </c>
      <c r="AM15" s="2282"/>
      <c r="AN15" s="2283"/>
      <c r="AQ15" s="2291" t="s">
        <v>908</v>
      </c>
      <c r="AR15" s="2292"/>
      <c r="AS15" s="2292"/>
      <c r="AT15" s="2292"/>
      <c r="AU15" s="2293"/>
      <c r="AV15" s="2278" t="b">
        <f>IF(($D$7="○"),$BE$43)</f>
        <v>0</v>
      </c>
      <c r="AW15" s="2279"/>
      <c r="AX15" s="2279"/>
      <c r="AY15" s="2280"/>
      <c r="AZ15" s="2284">
        <f>AV15*$AY$60</f>
        <v>0</v>
      </c>
      <c r="BA15" s="2284"/>
      <c r="BB15" s="2284"/>
      <c r="BC15" s="2281">
        <f>AV15*40</f>
        <v>0</v>
      </c>
      <c r="BD15" s="2282"/>
      <c r="BE15" s="2283"/>
      <c r="BF15" s="619"/>
      <c r="BG15" s="615"/>
      <c r="BH15" s="2270" t="s">
        <v>101</v>
      </c>
      <c r="BI15" s="2271"/>
      <c r="BJ15" s="2271"/>
      <c r="BK15" s="2271"/>
      <c r="BL15" s="2272"/>
      <c r="BM15" s="2273">
        <f>SUM(BM12:BP14)</f>
        <v>2.1</v>
      </c>
      <c r="BN15" s="2274"/>
      <c r="BO15" s="2274"/>
      <c r="BP15" s="2275"/>
      <c r="BQ15" s="2285">
        <f>SUMIF(BQ12:BS14,"&lt;&gt;#VALUE!")</f>
        <v>81.75</v>
      </c>
      <c r="BR15" s="2285"/>
      <c r="BS15" s="2285"/>
      <c r="BW15" s="625"/>
    </row>
    <row r="16" spans="2:112" ht="21" customHeight="1">
      <c r="B16" s="596"/>
      <c r="C16" s="596"/>
      <c r="D16" s="596"/>
      <c r="E16" s="879"/>
      <c r="F16" s="879"/>
      <c r="G16" s="879"/>
      <c r="H16" s="879"/>
      <c r="I16" s="879"/>
      <c r="J16" s="879"/>
      <c r="K16" s="879"/>
      <c r="L16" s="879"/>
      <c r="M16" s="879"/>
      <c r="N16" s="879"/>
      <c r="O16" s="879"/>
      <c r="P16" s="879"/>
      <c r="Q16" s="879"/>
      <c r="R16" s="879"/>
      <c r="S16" s="879"/>
      <c r="T16" s="879"/>
      <c r="U16" s="879"/>
      <c r="V16" s="596"/>
      <c r="W16" s="596"/>
      <c r="X16" s="596"/>
      <c r="Y16" s="596"/>
      <c r="Z16" s="2165" t="s">
        <v>909</v>
      </c>
      <c r="AA16" s="2166"/>
      <c r="AB16" s="2166"/>
      <c r="AC16" s="2166"/>
      <c r="AD16" s="2277"/>
      <c r="AE16" s="2278">
        <f>IF($D$6="○","",ROUNDUP(($AO$6+$AO$8*0.9)/9,2)+ROUNDUP(($AS$6-$AS$7+$AS$8*0.9)/6,2)+ROUNDUP($AS$7/12,2)+ROUNDUP(($AW$6-$AW$7+$AW$8*0.9)/4,2)+ROUNDUP($AW$7/8,2)+ROUNDUP(($BA$6-$BA$7+$BA$8*0.9)/2.5,2)+ROUNDUP($BA$7/5,2))</f>
        <v>4</v>
      </c>
      <c r="AF16" s="2279"/>
      <c r="AG16" s="2279"/>
      <c r="AH16" s="2280"/>
      <c r="AI16" s="2281">
        <f>AE16*$AY$60</f>
        <v>160</v>
      </c>
      <c r="AJ16" s="2282"/>
      <c r="AK16" s="2283"/>
      <c r="AL16" s="2281">
        <f>AE16*40</f>
        <v>160</v>
      </c>
      <c r="AM16" s="2282"/>
      <c r="AN16" s="2283"/>
      <c r="AO16" s="596"/>
      <c r="AP16" s="596"/>
      <c r="AQ16" s="2165" t="s">
        <v>909</v>
      </c>
      <c r="AR16" s="2166"/>
      <c r="AS16" s="2166"/>
      <c r="AT16" s="2166"/>
      <c r="AU16" s="2277"/>
      <c r="AV16" s="2278">
        <f>IF(($D$6="○"),"",$BE$51)</f>
        <v>3.3699999999999997</v>
      </c>
      <c r="AW16" s="2279"/>
      <c r="AX16" s="2279"/>
      <c r="AY16" s="2280"/>
      <c r="AZ16" s="2284">
        <f>AV16*$AY$60</f>
        <v>134.79999999999998</v>
      </c>
      <c r="BA16" s="2284"/>
      <c r="BB16" s="2284"/>
      <c r="BC16" s="2281">
        <f>AV16*40</f>
        <v>134.79999999999998</v>
      </c>
      <c r="BD16" s="2282"/>
      <c r="BE16" s="2283"/>
      <c r="BF16" s="619"/>
      <c r="BG16" s="615"/>
      <c r="BH16" s="596"/>
      <c r="BI16" s="596"/>
      <c r="BJ16" s="596"/>
      <c r="BK16" s="596"/>
      <c r="BL16" s="596"/>
      <c r="BM16" s="603"/>
      <c r="BN16" s="603"/>
      <c r="BO16" s="603"/>
      <c r="BP16" s="603"/>
      <c r="BQ16" s="619"/>
      <c r="BR16" s="619"/>
      <c r="BS16" s="619"/>
    </row>
    <row r="17" spans="2:92" ht="21" customHeight="1">
      <c r="B17" s="596"/>
      <c r="C17" s="596"/>
      <c r="D17" s="596"/>
      <c r="E17" s="879"/>
      <c r="F17" s="879"/>
      <c r="G17" s="879"/>
      <c r="H17" s="879"/>
      <c r="I17" s="879"/>
      <c r="J17" s="879"/>
      <c r="K17" s="879"/>
      <c r="L17" s="879"/>
      <c r="M17" s="879"/>
      <c r="N17" s="879"/>
      <c r="O17" s="879"/>
      <c r="P17" s="879"/>
      <c r="Q17" s="879"/>
      <c r="R17" s="879"/>
      <c r="S17" s="879"/>
      <c r="T17" s="879"/>
      <c r="U17" s="879"/>
      <c r="V17" s="596"/>
      <c r="W17" s="604"/>
      <c r="X17" s="604"/>
      <c r="Y17" s="604"/>
      <c r="Z17" s="2270" t="s">
        <v>101</v>
      </c>
      <c r="AA17" s="2271"/>
      <c r="AB17" s="2271"/>
      <c r="AC17" s="2271"/>
      <c r="AD17" s="2272"/>
      <c r="AE17" s="2273">
        <f>SUM(AE14:AH16)</f>
        <v>6.5</v>
      </c>
      <c r="AF17" s="2274"/>
      <c r="AG17" s="2274"/>
      <c r="AH17" s="2275"/>
      <c r="AI17" s="2276">
        <f>SUMIF(AI14:AK16,"&lt;&gt;#VALUE!")</f>
        <v>260</v>
      </c>
      <c r="AJ17" s="2276"/>
      <c r="AK17" s="2276"/>
      <c r="AL17" s="2276">
        <f>SUMIF(AL14:AN16,"&lt;&gt;#VALUE!")</f>
        <v>260</v>
      </c>
      <c r="AM17" s="2276"/>
      <c r="AN17" s="2276"/>
      <c r="AO17" s="604"/>
      <c r="AP17" s="604"/>
      <c r="AQ17" s="2270" t="s">
        <v>101</v>
      </c>
      <c r="AR17" s="2271"/>
      <c r="AS17" s="2271"/>
      <c r="AT17" s="2271"/>
      <c r="AU17" s="2272"/>
      <c r="AV17" s="2273">
        <f>SUM(AV14:AY16)</f>
        <v>5.81</v>
      </c>
      <c r="AW17" s="2274"/>
      <c r="AX17" s="2274"/>
      <c r="AY17" s="2275"/>
      <c r="AZ17" s="2285">
        <f>SUMIF(AZ14:BB16,"&lt;&gt;#VALUE!")</f>
        <v>232.39999999999998</v>
      </c>
      <c r="BA17" s="2285"/>
      <c r="BB17" s="2285"/>
      <c r="BC17" s="2270">
        <f>SUMIF(BC14:BE16,"&lt;&gt;#VALUE!")</f>
        <v>232.39999999999998</v>
      </c>
      <c r="BD17" s="2271"/>
      <c r="BE17" s="2272"/>
      <c r="BF17" s="604"/>
      <c r="BG17" s="626"/>
      <c r="BH17" s="604"/>
      <c r="BI17" s="604"/>
      <c r="BJ17" s="604"/>
      <c r="BK17" s="604"/>
      <c r="BL17" s="604"/>
      <c r="BM17" s="627"/>
      <c r="BN17" s="627"/>
      <c r="BO17" s="627"/>
      <c r="BP17" s="627"/>
      <c r="BQ17" s="628"/>
      <c r="BR17" s="628"/>
      <c r="BS17" s="628"/>
      <c r="BT17" s="604"/>
      <c r="BU17" s="604"/>
      <c r="BV17" s="604"/>
      <c r="BW17" s="887"/>
      <c r="BX17" s="630"/>
    </row>
    <row r="18" spans="2:92" ht="21" customHeight="1" thickBot="1">
      <c r="B18" s="596"/>
      <c r="C18" s="596"/>
      <c r="D18" s="596"/>
      <c r="E18" s="879"/>
      <c r="F18" s="879"/>
      <c r="G18" s="879"/>
      <c r="H18" s="879"/>
      <c r="I18" s="879"/>
      <c r="J18" s="879"/>
      <c r="K18" s="879"/>
      <c r="L18" s="879"/>
      <c r="M18" s="879"/>
      <c r="N18" s="879"/>
      <c r="O18" s="879"/>
      <c r="P18" s="879"/>
      <c r="Q18" s="879"/>
      <c r="R18" s="879"/>
      <c r="S18" s="879"/>
      <c r="T18" s="879"/>
      <c r="U18" s="879"/>
      <c r="V18" s="596"/>
      <c r="W18" s="886"/>
      <c r="X18" s="886"/>
      <c r="Y18" s="886"/>
      <c r="Z18" s="886"/>
      <c r="AA18" s="886"/>
      <c r="AB18" s="632"/>
      <c r="AC18" s="632"/>
      <c r="AD18" s="632"/>
      <c r="AE18" s="632"/>
      <c r="AF18" s="879"/>
      <c r="AG18" s="879"/>
      <c r="AH18" s="879"/>
      <c r="AI18" s="879"/>
      <c r="AJ18" s="879"/>
      <c r="AK18" s="879"/>
      <c r="AM18" s="886"/>
      <c r="AN18" s="886"/>
      <c r="AO18" s="886"/>
      <c r="AP18" s="886"/>
      <c r="AQ18" s="886"/>
      <c r="AR18" s="632"/>
      <c r="AS18" s="632"/>
      <c r="AT18" s="632"/>
      <c r="AU18" s="632"/>
      <c r="AV18" s="885"/>
      <c r="AW18" s="885"/>
      <c r="AX18" s="885"/>
      <c r="AY18" s="879"/>
      <c r="AZ18" s="879"/>
      <c r="BA18" s="879"/>
      <c r="BD18" s="626"/>
      <c r="BE18" s="626"/>
      <c r="BF18" s="626"/>
      <c r="BG18" s="626"/>
      <c r="BH18" s="626"/>
      <c r="BI18" s="634"/>
      <c r="BJ18" s="634"/>
      <c r="BK18" s="634"/>
      <c r="BL18" s="634"/>
      <c r="BM18" s="635"/>
      <c r="BN18" s="635"/>
      <c r="BO18" s="635"/>
      <c r="BP18" s="635"/>
      <c r="BQ18" s="598"/>
      <c r="BR18" s="887"/>
      <c r="BS18" s="887"/>
      <c r="BT18" s="887"/>
      <c r="BU18" s="625"/>
      <c r="BV18" s="625"/>
      <c r="BW18" s="625"/>
      <c r="BX18" s="630"/>
    </row>
    <row r="19" spans="2:92" ht="8.25" customHeight="1">
      <c r="B19" s="636"/>
      <c r="C19" s="637"/>
      <c r="D19" s="637"/>
      <c r="E19" s="878"/>
      <c r="F19" s="878"/>
      <c r="G19" s="878"/>
      <c r="H19" s="878"/>
      <c r="I19" s="878"/>
      <c r="J19" s="878"/>
      <c r="K19" s="878"/>
      <c r="L19" s="878"/>
      <c r="M19" s="878"/>
      <c r="N19" s="878"/>
      <c r="O19" s="878"/>
      <c r="P19" s="878"/>
      <c r="Q19" s="878"/>
      <c r="R19" s="878"/>
      <c r="S19" s="878"/>
      <c r="T19" s="878"/>
      <c r="U19" s="878"/>
      <c r="V19" s="637"/>
      <c r="W19" s="639"/>
      <c r="X19" s="639"/>
      <c r="Y19" s="639"/>
      <c r="Z19" s="639"/>
      <c r="AA19" s="639"/>
      <c r="AB19" s="640"/>
      <c r="AC19" s="640"/>
      <c r="AD19" s="640"/>
      <c r="AE19" s="640"/>
      <c r="AF19" s="878"/>
      <c r="AG19" s="878"/>
      <c r="AH19" s="878"/>
      <c r="AI19" s="878"/>
      <c r="AJ19" s="878"/>
      <c r="AK19" s="878"/>
      <c r="AL19" s="641"/>
      <c r="AM19" s="639"/>
      <c r="AN19" s="639"/>
      <c r="AO19" s="639"/>
      <c r="AP19" s="639"/>
      <c r="AQ19" s="639"/>
      <c r="AR19" s="640"/>
      <c r="AS19" s="640"/>
      <c r="AT19" s="640"/>
      <c r="AU19" s="640"/>
      <c r="AV19" s="642"/>
      <c r="AW19" s="642"/>
      <c r="AX19" s="642"/>
      <c r="AY19" s="878"/>
      <c r="AZ19" s="878"/>
      <c r="BA19" s="878"/>
      <c r="BB19" s="641"/>
      <c r="BC19" s="641"/>
      <c r="BD19" s="643"/>
      <c r="BE19" s="643"/>
      <c r="BF19" s="643"/>
      <c r="BG19" s="643"/>
      <c r="BH19" s="643"/>
      <c r="BI19" s="644"/>
      <c r="BJ19" s="644"/>
      <c r="BK19" s="644"/>
      <c r="BL19" s="644"/>
      <c r="BM19" s="645"/>
      <c r="BN19" s="646"/>
      <c r="BO19" s="635"/>
      <c r="BP19" s="635"/>
      <c r="BQ19" s="598"/>
      <c r="BR19" s="887"/>
      <c r="BS19" s="887"/>
      <c r="BT19" s="887"/>
      <c r="BU19" s="625"/>
      <c r="BV19" s="625"/>
      <c r="BW19" s="625"/>
      <c r="BX19" s="630"/>
    </row>
    <row r="20" spans="2:92" ht="21" customHeight="1">
      <c r="B20" s="647"/>
      <c r="D20" s="604" t="s">
        <v>910</v>
      </c>
      <c r="E20" s="648"/>
      <c r="F20" s="648"/>
      <c r="G20" s="648"/>
      <c r="H20" s="648"/>
      <c r="I20" s="649"/>
      <c r="J20" s="634"/>
      <c r="K20" s="634"/>
      <c r="L20" s="634"/>
      <c r="M20" s="635"/>
      <c r="N20" s="635"/>
      <c r="O20" s="649"/>
      <c r="P20" s="635"/>
      <c r="Q20" s="879"/>
      <c r="R20" s="879"/>
      <c r="S20" s="879"/>
      <c r="T20" s="879"/>
      <c r="U20" s="879"/>
      <c r="V20" s="596"/>
      <c r="W20" s="650"/>
      <c r="X20" s="651"/>
      <c r="Y20" s="651"/>
      <c r="Z20" s="2262" t="s">
        <v>911</v>
      </c>
      <c r="AA20" s="2262"/>
      <c r="AB20" s="2262"/>
      <c r="AC20" s="2262"/>
      <c r="AD20" s="2262"/>
      <c r="AE20" s="2262"/>
      <c r="AF20" s="2262"/>
      <c r="AG20" s="2262"/>
      <c r="AH20" s="2262"/>
      <c r="AI20" s="2262"/>
      <c r="AJ20" s="2262"/>
      <c r="AK20" s="2262"/>
      <c r="AL20" s="2262"/>
      <c r="AM20" s="2262"/>
      <c r="AN20" s="2262"/>
      <c r="AO20" s="2262"/>
      <c r="AP20" s="2262"/>
      <c r="AQ20" s="2262"/>
      <c r="AR20" s="2262"/>
      <c r="AS20" s="2262"/>
      <c r="AT20" s="2262"/>
      <c r="AU20" s="2262"/>
      <c r="AV20" s="2262"/>
      <c r="AW20" s="2262"/>
      <c r="AX20" s="2262"/>
      <c r="AY20" s="2262"/>
      <c r="AZ20" s="2262"/>
      <c r="BA20" s="2262"/>
      <c r="BB20" s="2262"/>
      <c r="BC20" s="2262"/>
      <c r="BD20" s="2262"/>
      <c r="BE20" s="2262"/>
      <c r="BF20" s="2262"/>
      <c r="BG20" s="2262"/>
      <c r="BH20" s="2262"/>
      <c r="BI20" s="2262"/>
      <c r="BJ20" s="2262"/>
      <c r="BK20" s="2262"/>
      <c r="BL20" s="2262"/>
      <c r="BM20" s="2263"/>
      <c r="BN20" s="652"/>
      <c r="BO20" s="635"/>
      <c r="BP20" s="635"/>
      <c r="BQ20" s="598"/>
      <c r="BR20" s="887"/>
      <c r="BS20" s="887"/>
      <c r="BT20" s="887"/>
      <c r="BU20" s="625"/>
      <c r="BV20" s="625"/>
      <c r="BW20" s="625"/>
      <c r="BX20" s="635"/>
    </row>
    <row r="21" spans="2:92" ht="16.5" customHeight="1">
      <c r="B21" s="647"/>
      <c r="C21" s="596"/>
      <c r="D21" s="596"/>
      <c r="E21" s="22"/>
      <c r="F21" s="634"/>
      <c r="G21" s="634"/>
      <c r="H21" s="634"/>
      <c r="I21" s="635"/>
      <c r="J21" s="635"/>
      <c r="L21" s="635"/>
      <c r="M21" s="879"/>
      <c r="N21" s="879"/>
      <c r="Q21" s="879"/>
      <c r="S21" s="634"/>
      <c r="T21" s="634"/>
      <c r="U21" s="634"/>
      <c r="V21" s="635"/>
      <c r="W21" s="653" t="s">
        <v>912</v>
      </c>
      <c r="X21" s="654"/>
      <c r="Y21" s="655"/>
      <c r="Z21" s="2264"/>
      <c r="AA21" s="2264"/>
      <c r="AB21" s="2264"/>
      <c r="AC21" s="2264"/>
      <c r="AD21" s="2264"/>
      <c r="AE21" s="2264"/>
      <c r="AF21" s="2264"/>
      <c r="AG21" s="2264"/>
      <c r="AH21" s="2264"/>
      <c r="AI21" s="2264"/>
      <c r="AJ21" s="2264"/>
      <c r="AK21" s="2264"/>
      <c r="AL21" s="2264"/>
      <c r="AM21" s="2264"/>
      <c r="AN21" s="2264"/>
      <c r="AO21" s="2264"/>
      <c r="AP21" s="2264"/>
      <c r="AQ21" s="2264"/>
      <c r="AR21" s="2264"/>
      <c r="AS21" s="2264"/>
      <c r="AT21" s="2264"/>
      <c r="AU21" s="2264"/>
      <c r="AV21" s="2264"/>
      <c r="AW21" s="2264"/>
      <c r="AX21" s="2264"/>
      <c r="AY21" s="2264"/>
      <c r="AZ21" s="2264"/>
      <c r="BA21" s="2264"/>
      <c r="BB21" s="2264"/>
      <c r="BC21" s="2264"/>
      <c r="BD21" s="2264"/>
      <c r="BE21" s="2264"/>
      <c r="BF21" s="2264"/>
      <c r="BG21" s="2264"/>
      <c r="BH21" s="2264"/>
      <c r="BI21" s="2264"/>
      <c r="BJ21" s="2264"/>
      <c r="BK21" s="2264"/>
      <c r="BL21" s="2264"/>
      <c r="BM21" s="2265"/>
      <c r="BN21" s="652"/>
      <c r="BO21" s="635"/>
      <c r="BQ21" s="648"/>
      <c r="BR21" s="656"/>
      <c r="BS21" s="656"/>
      <c r="BT21" s="657"/>
      <c r="BU21" s="657"/>
      <c r="BX21" s="635"/>
    </row>
    <row r="22" spans="2:92" ht="16.5" customHeight="1">
      <c r="B22" s="647"/>
      <c r="C22" s="596"/>
      <c r="D22" s="596"/>
      <c r="E22" s="22"/>
      <c r="F22" s="634"/>
      <c r="G22" s="634"/>
      <c r="H22" s="634"/>
      <c r="I22" s="635"/>
      <c r="J22" s="635"/>
      <c r="L22" s="635"/>
      <c r="M22" s="879"/>
      <c r="N22" s="879"/>
      <c r="Q22" s="879"/>
      <c r="S22" s="634"/>
      <c r="T22" s="634"/>
      <c r="U22" s="634"/>
      <c r="V22" s="635"/>
      <c r="W22" s="658"/>
      <c r="X22" s="659"/>
      <c r="Y22" s="659"/>
      <c r="Z22" s="2266"/>
      <c r="AA22" s="2266"/>
      <c r="AB22" s="2266"/>
      <c r="AC22" s="2266"/>
      <c r="AD22" s="2266"/>
      <c r="AE22" s="2266"/>
      <c r="AF22" s="2266"/>
      <c r="AG22" s="2266"/>
      <c r="AH22" s="2266"/>
      <c r="AI22" s="2266"/>
      <c r="AJ22" s="2266"/>
      <c r="AK22" s="2266"/>
      <c r="AL22" s="2266"/>
      <c r="AM22" s="2266"/>
      <c r="AN22" s="2266"/>
      <c r="AO22" s="2266"/>
      <c r="AP22" s="2266"/>
      <c r="AQ22" s="2266"/>
      <c r="AR22" s="2266"/>
      <c r="AS22" s="2266"/>
      <c r="AT22" s="2266"/>
      <c r="AU22" s="2266"/>
      <c r="AV22" s="2266"/>
      <c r="AW22" s="2266"/>
      <c r="AX22" s="2266"/>
      <c r="AY22" s="2266"/>
      <c r="AZ22" s="2266"/>
      <c r="BA22" s="2266"/>
      <c r="BB22" s="2266"/>
      <c r="BC22" s="2266"/>
      <c r="BD22" s="2266"/>
      <c r="BE22" s="2266"/>
      <c r="BF22" s="2266"/>
      <c r="BG22" s="2266"/>
      <c r="BH22" s="2266"/>
      <c r="BI22" s="2266"/>
      <c r="BJ22" s="2266"/>
      <c r="BK22" s="2266"/>
      <c r="BL22" s="2266"/>
      <c r="BM22" s="2267"/>
      <c r="BN22" s="652"/>
      <c r="BO22" s="887"/>
      <c r="BQ22" s="648"/>
      <c r="BR22" s="656"/>
      <c r="BS22" s="656"/>
      <c r="BT22" s="657"/>
      <c r="BU22" s="657"/>
      <c r="BX22" s="635"/>
    </row>
    <row r="23" spans="2:92" ht="12" customHeight="1">
      <c r="B23" s="647"/>
      <c r="C23" s="596"/>
      <c r="D23" s="596"/>
      <c r="E23" s="22"/>
      <c r="F23" s="634"/>
      <c r="G23" s="634"/>
      <c r="H23" s="634"/>
      <c r="I23" s="635"/>
      <c r="J23" s="635"/>
      <c r="L23" s="635"/>
      <c r="M23" s="879"/>
      <c r="N23" s="879"/>
      <c r="Q23" s="879"/>
      <c r="S23" s="634"/>
      <c r="T23" s="634"/>
      <c r="U23" s="634"/>
      <c r="V23" s="635"/>
      <c r="W23" s="660"/>
      <c r="X23" s="661"/>
      <c r="Y23" s="661"/>
      <c r="Z23" s="876"/>
      <c r="AA23" s="662"/>
      <c r="AB23" s="662"/>
      <c r="AC23" s="662"/>
      <c r="AD23" s="662"/>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2"/>
      <c r="BA23" s="662"/>
      <c r="BB23" s="662"/>
      <c r="BC23" s="662"/>
      <c r="BD23" s="662"/>
      <c r="BE23" s="662"/>
      <c r="BF23" s="662"/>
      <c r="BG23" s="662"/>
      <c r="BH23" s="662"/>
      <c r="BI23" s="662"/>
      <c r="BJ23" s="662"/>
      <c r="BK23" s="662"/>
      <c r="BL23" s="662"/>
      <c r="BM23" s="662"/>
      <c r="BN23" s="652"/>
      <c r="BO23" s="887"/>
      <c r="BQ23" s="648"/>
      <c r="BR23" s="656"/>
      <c r="BS23" s="656"/>
      <c r="BT23" s="657"/>
      <c r="BU23" s="657"/>
      <c r="BX23" s="635"/>
    </row>
    <row r="24" spans="2:92" ht="21" customHeight="1">
      <c r="B24" s="647"/>
      <c r="C24" s="663"/>
      <c r="D24" s="2268" t="s">
        <v>913</v>
      </c>
      <c r="E24" s="2268"/>
      <c r="F24" s="2268"/>
      <c r="G24" s="2268"/>
      <c r="H24" s="2268"/>
      <c r="I24" s="2268"/>
      <c r="J24" s="2268"/>
      <c r="K24" s="2268"/>
      <c r="L24" s="2268"/>
      <c r="M24" s="2268"/>
      <c r="N24" s="2268"/>
      <c r="O24" s="2268"/>
      <c r="P24" s="2268"/>
      <c r="Q24" s="2268"/>
      <c r="R24" s="2268"/>
      <c r="S24" s="2268"/>
      <c r="T24" s="2268"/>
      <c r="U24" s="2268"/>
      <c r="V24" s="2268"/>
      <c r="W24" s="2268"/>
      <c r="X24" s="2268"/>
      <c r="Y24" s="2268"/>
      <c r="Z24" s="2268"/>
      <c r="AA24" s="2268"/>
      <c r="AB24" s="2268"/>
      <c r="AC24" s="2268"/>
      <c r="AD24" s="2268"/>
      <c r="AE24" s="2268"/>
      <c r="AF24" s="2268"/>
      <c r="AG24" s="664"/>
      <c r="AH24" s="635"/>
      <c r="AI24" s="665"/>
      <c r="AJ24" s="2269" t="s">
        <v>914</v>
      </c>
      <c r="AK24" s="2269"/>
      <c r="AL24" s="2269"/>
      <c r="AM24" s="2269"/>
      <c r="AN24" s="2269"/>
      <c r="AO24" s="2269"/>
      <c r="AP24" s="2269"/>
      <c r="AQ24" s="2269"/>
      <c r="AR24" s="2269"/>
      <c r="AS24" s="2269"/>
      <c r="AT24" s="2269"/>
      <c r="AU24" s="2269"/>
      <c r="AV24" s="2269"/>
      <c r="AW24" s="2269"/>
      <c r="AX24" s="2269"/>
      <c r="AY24" s="2269"/>
      <c r="AZ24" s="2269"/>
      <c r="BA24" s="2269"/>
      <c r="BB24" s="2269"/>
      <c r="BC24" s="2269"/>
      <c r="BD24" s="2269"/>
      <c r="BE24" s="2269"/>
      <c r="BF24" s="2269"/>
      <c r="BG24" s="2269"/>
      <c r="BH24" s="2269"/>
      <c r="BI24" s="2269"/>
      <c r="BJ24" s="2269"/>
      <c r="BK24" s="2269"/>
      <c r="BL24" s="2269"/>
      <c r="BM24" s="666"/>
      <c r="BN24" s="652"/>
      <c r="BO24" s="887"/>
      <c r="BQ24" s="648"/>
      <c r="BR24" s="656"/>
      <c r="BS24" s="656"/>
      <c r="BT24" s="657"/>
      <c r="BU24" s="657"/>
    </row>
    <row r="25" spans="2:92" ht="21" customHeight="1">
      <c r="B25" s="647"/>
      <c r="C25" s="667"/>
      <c r="D25" s="2261" t="s">
        <v>915</v>
      </c>
      <c r="E25" s="2261"/>
      <c r="F25" s="2261"/>
      <c r="G25" s="2261"/>
      <c r="H25" s="2261"/>
      <c r="I25" s="668" t="s">
        <v>916</v>
      </c>
      <c r="J25" s="668"/>
      <c r="K25" s="668"/>
      <c r="L25" s="668"/>
      <c r="M25" s="668" t="s">
        <v>917</v>
      </c>
      <c r="N25" s="668"/>
      <c r="O25" s="668"/>
      <c r="P25" s="668"/>
      <c r="Q25" s="23"/>
      <c r="R25" s="669"/>
      <c r="S25" s="669"/>
      <c r="T25" s="2261" t="s">
        <v>918</v>
      </c>
      <c r="U25" s="2261"/>
      <c r="V25" s="2261"/>
      <c r="W25" s="2261"/>
      <c r="X25" s="2261"/>
      <c r="Y25" s="668" t="s">
        <v>916</v>
      </c>
      <c r="Z25" s="668"/>
      <c r="AA25" s="668"/>
      <c r="AB25" s="668"/>
      <c r="AC25" s="668" t="s">
        <v>917</v>
      </c>
      <c r="AD25" s="668"/>
      <c r="AE25" s="668"/>
      <c r="AF25" s="668"/>
      <c r="AG25" s="670"/>
      <c r="AH25" s="669"/>
      <c r="AI25" s="671"/>
      <c r="AJ25" s="2261" t="s">
        <v>919</v>
      </c>
      <c r="AK25" s="2261"/>
      <c r="AL25" s="2261"/>
      <c r="AM25" s="2261"/>
      <c r="AN25" s="2261"/>
      <c r="AO25" s="668" t="s">
        <v>916</v>
      </c>
      <c r="AP25" s="668"/>
      <c r="AQ25" s="668"/>
      <c r="AR25" s="668"/>
      <c r="AS25" s="668" t="s">
        <v>917</v>
      </c>
      <c r="AT25" s="668"/>
      <c r="AU25" s="668"/>
      <c r="AV25" s="668"/>
      <c r="AW25" s="672"/>
      <c r="AX25" s="669"/>
      <c r="AY25" s="673"/>
      <c r="AZ25" s="2261" t="s">
        <v>920</v>
      </c>
      <c r="BA25" s="2261"/>
      <c r="BB25" s="2261"/>
      <c r="BC25" s="2261"/>
      <c r="BD25" s="2261"/>
      <c r="BE25" s="668" t="s">
        <v>916</v>
      </c>
      <c r="BF25" s="668"/>
      <c r="BG25" s="668"/>
      <c r="BH25" s="668"/>
      <c r="BI25" s="668" t="s">
        <v>917</v>
      </c>
      <c r="BJ25" s="668"/>
      <c r="BK25" s="668"/>
      <c r="BL25" s="668"/>
      <c r="BM25" s="674"/>
      <c r="BN25" s="675"/>
      <c r="BO25" s="635"/>
      <c r="BQ25" s="648"/>
      <c r="BR25" s="656"/>
      <c r="BS25" s="656"/>
      <c r="BT25" s="657"/>
      <c r="BU25" s="657"/>
      <c r="BV25" s="672"/>
      <c r="BW25" s="672"/>
      <c r="BX25" s="672"/>
      <c r="BY25" s="672"/>
      <c r="CA25" s="672"/>
      <c r="CB25" s="672"/>
      <c r="CC25" s="672"/>
      <c r="CD25" s="672"/>
      <c r="CF25" s="672"/>
      <c r="CG25" s="672"/>
      <c r="CH25" s="672"/>
      <c r="CI25" s="672"/>
      <c r="CK25" s="672"/>
      <c r="CL25" s="672"/>
      <c r="CM25" s="672"/>
      <c r="CN25" s="672"/>
    </row>
    <row r="26" spans="2:92" ht="21" customHeight="1">
      <c r="B26" s="647"/>
      <c r="C26" s="667"/>
      <c r="D26" s="2261" t="s">
        <v>921</v>
      </c>
      <c r="E26" s="2261"/>
      <c r="F26" s="2261"/>
      <c r="G26" s="2261"/>
      <c r="H26" s="2261"/>
      <c r="I26" s="2257">
        <f>(ROUNDUP(M26/40,2))</f>
        <v>-1.3</v>
      </c>
      <c r="J26" s="2257"/>
      <c r="K26" s="2257"/>
      <c r="L26" s="2257"/>
      <c r="M26" s="2257">
        <f>((((ROUNDUP($BE$9/12,1))*40)))*-1</f>
        <v>-52</v>
      </c>
      <c r="N26" s="2257"/>
      <c r="O26" s="2257"/>
      <c r="P26" s="2257"/>
      <c r="Q26" s="23"/>
      <c r="R26" s="669"/>
      <c r="S26" s="669"/>
      <c r="T26" s="2261" t="s">
        <v>921</v>
      </c>
      <c r="U26" s="2261"/>
      <c r="V26" s="2261"/>
      <c r="W26" s="2261"/>
      <c r="X26" s="2261"/>
      <c r="Y26" s="2257">
        <f>(ROUNDUP(AC26/40,2))</f>
        <v>-0.5</v>
      </c>
      <c r="Z26" s="2257"/>
      <c r="AA26" s="2257"/>
      <c r="AB26" s="2257"/>
      <c r="AC26" s="2257">
        <f>((((ROUNDUP($BE$9/30,1))*40)))*-1</f>
        <v>-20</v>
      </c>
      <c r="AD26" s="2257"/>
      <c r="AE26" s="2257"/>
      <c r="AF26" s="2257"/>
      <c r="AG26" s="670"/>
      <c r="AH26" s="669"/>
      <c r="AI26" s="671"/>
      <c r="AJ26" s="2261" t="s">
        <v>921</v>
      </c>
      <c r="AK26" s="2261"/>
      <c r="AL26" s="2261"/>
      <c r="AM26" s="2261"/>
      <c r="AN26" s="2261"/>
      <c r="AO26" s="2257">
        <f>(ROUNDUP(AS26/40,2))</f>
        <v>-2</v>
      </c>
      <c r="AP26" s="2257"/>
      <c r="AQ26" s="2257"/>
      <c r="AR26" s="2257"/>
      <c r="AS26" s="2257">
        <f>((((ROUNDUP($BE$9/7.5,1))*40)))*-1</f>
        <v>-80</v>
      </c>
      <c r="AT26" s="2257"/>
      <c r="AU26" s="2257"/>
      <c r="AV26" s="2257"/>
      <c r="AW26" s="676"/>
      <c r="AX26" s="669"/>
      <c r="AY26" s="673"/>
      <c r="AZ26" s="2261" t="s">
        <v>921</v>
      </c>
      <c r="BA26" s="2261"/>
      <c r="BB26" s="2261"/>
      <c r="BC26" s="2261"/>
      <c r="BD26" s="2261"/>
      <c r="BE26" s="2257">
        <f>(ROUNDUP(BI26/40,2))</f>
        <v>-0.8</v>
      </c>
      <c r="BF26" s="2257"/>
      <c r="BG26" s="2257"/>
      <c r="BH26" s="2257"/>
      <c r="BI26" s="2258">
        <f>((((ROUNDUP($BE$9/20,1))*40)))*-1</f>
        <v>-31.999999999999996</v>
      </c>
      <c r="BJ26" s="2259"/>
      <c r="BK26" s="2259"/>
      <c r="BL26" s="2260"/>
      <c r="BM26" s="674"/>
      <c r="BN26" s="675"/>
      <c r="BO26" s="635"/>
      <c r="BQ26" s="648"/>
      <c r="BR26" s="656"/>
      <c r="BS26" s="656"/>
      <c r="BT26" s="657"/>
      <c r="BU26" s="657"/>
      <c r="BV26" s="677"/>
      <c r="BW26" s="677"/>
      <c r="BX26" s="677"/>
      <c r="BY26" s="677"/>
      <c r="CA26" s="677"/>
      <c r="CB26" s="677"/>
      <c r="CC26" s="677"/>
      <c r="CD26" s="677"/>
      <c r="CF26" s="677"/>
      <c r="CG26" s="677"/>
      <c r="CH26" s="677"/>
      <c r="CI26" s="677"/>
      <c r="CK26" s="677"/>
      <c r="CL26" s="677"/>
      <c r="CM26" s="677"/>
      <c r="CN26" s="677"/>
    </row>
    <row r="27" spans="2:92" ht="21" customHeight="1">
      <c r="B27" s="647"/>
      <c r="C27" s="667"/>
      <c r="D27" s="2254" t="s">
        <v>922</v>
      </c>
      <c r="E27" s="2255"/>
      <c r="F27" s="2255"/>
      <c r="G27" s="2255"/>
      <c r="H27" s="2256"/>
      <c r="I27" s="2257">
        <f>(ROUNDUP(M27/40,2))</f>
        <v>0</v>
      </c>
      <c r="J27" s="2257"/>
      <c r="K27" s="2257"/>
      <c r="L27" s="2257"/>
      <c r="M27" s="2258">
        <f>($AL$17-$AI$17)*-1</f>
        <v>0</v>
      </c>
      <c r="N27" s="2259"/>
      <c r="O27" s="2259"/>
      <c r="P27" s="2260"/>
      <c r="Q27" s="23"/>
      <c r="R27" s="669"/>
      <c r="S27" s="669"/>
      <c r="T27" s="2254" t="s">
        <v>922</v>
      </c>
      <c r="U27" s="2255"/>
      <c r="V27" s="2255"/>
      <c r="W27" s="2255"/>
      <c r="X27" s="2256"/>
      <c r="Y27" s="2257">
        <f>(ROUNDUP(AC27/40,2))</f>
        <v>0</v>
      </c>
      <c r="Z27" s="2257"/>
      <c r="AA27" s="2257"/>
      <c r="AB27" s="2257"/>
      <c r="AC27" s="2258">
        <f>($AL$17-$AI$17)*-1</f>
        <v>0</v>
      </c>
      <c r="AD27" s="2259"/>
      <c r="AE27" s="2259"/>
      <c r="AF27" s="2260"/>
      <c r="AG27" s="670"/>
      <c r="AH27" s="669"/>
      <c r="AI27" s="671"/>
      <c r="AJ27" s="2254" t="s">
        <v>922</v>
      </c>
      <c r="AK27" s="2255"/>
      <c r="AL27" s="2255"/>
      <c r="AM27" s="2255"/>
      <c r="AN27" s="2256"/>
      <c r="AO27" s="2257">
        <f>(ROUNDUP(AS27/40,2))</f>
        <v>0</v>
      </c>
      <c r="AP27" s="2257"/>
      <c r="AQ27" s="2257"/>
      <c r="AR27" s="2257"/>
      <c r="AS27" s="2258">
        <f>($AL$17-$AI$17)*-1</f>
        <v>0</v>
      </c>
      <c r="AT27" s="2259"/>
      <c r="AU27" s="2259"/>
      <c r="AV27" s="2260"/>
      <c r="AW27" s="676"/>
      <c r="AX27" s="669"/>
      <c r="AY27" s="673"/>
      <c r="AZ27" s="2254" t="s">
        <v>922</v>
      </c>
      <c r="BA27" s="2255"/>
      <c r="BB27" s="2255"/>
      <c r="BC27" s="2255"/>
      <c r="BD27" s="2256"/>
      <c r="BE27" s="2257">
        <f>(ROUNDUP(BI27/40,2))</f>
        <v>0</v>
      </c>
      <c r="BF27" s="2257"/>
      <c r="BG27" s="2257"/>
      <c r="BH27" s="2257"/>
      <c r="BI27" s="2258">
        <f>($AL$17-$AI$17)*-1</f>
        <v>0</v>
      </c>
      <c r="BJ27" s="2259"/>
      <c r="BK27" s="2259"/>
      <c r="BL27" s="2260"/>
      <c r="BM27" s="674"/>
      <c r="BN27" s="675"/>
      <c r="BO27" s="635"/>
      <c r="BQ27" s="648"/>
      <c r="BR27" s="656"/>
      <c r="BS27" s="656"/>
      <c r="BT27" s="657"/>
      <c r="BU27" s="657"/>
      <c r="BV27" s="677"/>
      <c r="BW27" s="677"/>
      <c r="BX27" s="677"/>
      <c r="BY27" s="677"/>
      <c r="CA27" s="677"/>
      <c r="CB27" s="677"/>
      <c r="CC27" s="677"/>
      <c r="CD27" s="677"/>
      <c r="CF27" s="677"/>
      <c r="CG27" s="677"/>
      <c r="CH27" s="677"/>
      <c r="CI27" s="677"/>
      <c r="CK27" s="677"/>
      <c r="CL27" s="677"/>
      <c r="CM27" s="677"/>
      <c r="CN27" s="677"/>
    </row>
    <row r="28" spans="2:92" ht="21" customHeight="1" thickBot="1">
      <c r="B28" s="647"/>
      <c r="C28" s="667"/>
      <c r="D28" s="2248" t="s">
        <v>923</v>
      </c>
      <c r="E28" s="2248"/>
      <c r="F28" s="2248"/>
      <c r="G28" s="2248"/>
      <c r="H28" s="2248"/>
      <c r="I28" s="2249">
        <f>(ROUNDUP(M28/40,2))</f>
        <v>2.0499999999999998</v>
      </c>
      <c r="J28" s="2249"/>
      <c r="K28" s="2249"/>
      <c r="L28" s="2249"/>
      <c r="M28" s="2250">
        <f>$BB$73</f>
        <v>81.75</v>
      </c>
      <c r="N28" s="2251"/>
      <c r="O28" s="2251"/>
      <c r="P28" s="2252"/>
      <c r="Q28" s="23"/>
      <c r="R28" s="669"/>
      <c r="S28" s="669"/>
      <c r="T28" s="2248" t="s">
        <v>923</v>
      </c>
      <c r="U28" s="2248"/>
      <c r="V28" s="2248"/>
      <c r="W28" s="2248"/>
      <c r="X28" s="2248"/>
      <c r="Y28" s="2249">
        <f>(ROUNDUP(AC28/40,2))</f>
        <v>2.0499999999999998</v>
      </c>
      <c r="Z28" s="2249"/>
      <c r="AA28" s="2249"/>
      <c r="AB28" s="2249"/>
      <c r="AC28" s="2250">
        <f>$BB$73</f>
        <v>81.75</v>
      </c>
      <c r="AD28" s="2251"/>
      <c r="AE28" s="2251"/>
      <c r="AF28" s="2252"/>
      <c r="AG28" s="670"/>
      <c r="AH28" s="669"/>
      <c r="AI28" s="671"/>
      <c r="AJ28" s="2248" t="s">
        <v>923</v>
      </c>
      <c r="AK28" s="2248"/>
      <c r="AL28" s="2248"/>
      <c r="AM28" s="2248"/>
      <c r="AN28" s="2248"/>
      <c r="AO28" s="2249">
        <f>(ROUNDUP(AS28/40,2))</f>
        <v>2.0499999999999998</v>
      </c>
      <c r="AP28" s="2249"/>
      <c r="AQ28" s="2249"/>
      <c r="AR28" s="2249"/>
      <c r="AS28" s="2250">
        <f>$BB$73</f>
        <v>81.75</v>
      </c>
      <c r="AT28" s="2251"/>
      <c r="AU28" s="2251"/>
      <c r="AV28" s="2252"/>
      <c r="AW28" s="676"/>
      <c r="AX28" s="669"/>
      <c r="AY28" s="673"/>
      <c r="AZ28" s="2248" t="s">
        <v>923</v>
      </c>
      <c r="BA28" s="2248"/>
      <c r="BB28" s="2248"/>
      <c r="BC28" s="2248"/>
      <c r="BD28" s="2248"/>
      <c r="BE28" s="2253">
        <f>(ROUNDUP(BI28/40,2))</f>
        <v>2.0499999999999998</v>
      </c>
      <c r="BF28" s="2253"/>
      <c r="BG28" s="2253"/>
      <c r="BH28" s="2253"/>
      <c r="BI28" s="2250">
        <f>$BB$73</f>
        <v>81.75</v>
      </c>
      <c r="BJ28" s="2251"/>
      <c r="BK28" s="2251"/>
      <c r="BL28" s="2252"/>
      <c r="BM28" s="674"/>
      <c r="BN28" s="675"/>
      <c r="BO28" s="635"/>
      <c r="BV28" s="676"/>
      <c r="BW28" s="676"/>
      <c r="BX28" s="676"/>
      <c r="BY28" s="676"/>
      <c r="CA28" s="676"/>
      <c r="CB28" s="676"/>
      <c r="CC28" s="676"/>
      <c r="CD28" s="676"/>
      <c r="CF28" s="676"/>
      <c r="CG28" s="676"/>
      <c r="CH28" s="676"/>
      <c r="CI28" s="676"/>
      <c r="CK28" s="676"/>
      <c r="CL28" s="676"/>
      <c r="CM28" s="676"/>
      <c r="CN28" s="676"/>
    </row>
    <row r="29" spans="2:92" ht="30.75" customHeight="1" thickTop="1">
      <c r="B29" s="647"/>
      <c r="C29" s="667"/>
      <c r="D29" s="2244" t="s">
        <v>924</v>
      </c>
      <c r="E29" s="2245"/>
      <c r="F29" s="2245"/>
      <c r="G29" s="2245"/>
      <c r="H29" s="2245"/>
      <c r="I29" s="2247">
        <f>SUM(I26:L28)</f>
        <v>0.74999999999999978</v>
      </c>
      <c r="J29" s="2247"/>
      <c r="K29" s="2247"/>
      <c r="L29" s="2247"/>
      <c r="M29" s="2247">
        <f>SUM(M26:P28)</f>
        <v>29.75</v>
      </c>
      <c r="N29" s="2247"/>
      <c r="O29" s="2247"/>
      <c r="P29" s="2247"/>
      <c r="Q29" s="669"/>
      <c r="R29" s="669"/>
      <c r="S29" s="669"/>
      <c r="T29" s="2244" t="s">
        <v>924</v>
      </c>
      <c r="U29" s="2245"/>
      <c r="V29" s="2245"/>
      <c r="W29" s="2245"/>
      <c r="X29" s="2245"/>
      <c r="Y29" s="2247">
        <f>SUM(Y26:AB28)</f>
        <v>1.5499999999999998</v>
      </c>
      <c r="Z29" s="2247"/>
      <c r="AA29" s="2247"/>
      <c r="AB29" s="2247"/>
      <c r="AC29" s="2247">
        <f>SUM(AC26:AF28)</f>
        <v>61.75</v>
      </c>
      <c r="AD29" s="2247"/>
      <c r="AE29" s="2247"/>
      <c r="AF29" s="2247"/>
      <c r="AG29" s="670"/>
      <c r="AH29" s="669"/>
      <c r="AI29" s="671"/>
      <c r="AJ29" s="2244" t="s">
        <v>925</v>
      </c>
      <c r="AK29" s="2245"/>
      <c r="AL29" s="2245"/>
      <c r="AM29" s="2245"/>
      <c r="AN29" s="2245"/>
      <c r="AO29" s="2246">
        <f>SUM(AO26:AR28)</f>
        <v>4.9999999999999822E-2</v>
      </c>
      <c r="AP29" s="2246"/>
      <c r="AQ29" s="2246"/>
      <c r="AR29" s="2246"/>
      <c r="AS29" s="2247">
        <f>SUM(AS26:AV28)</f>
        <v>1.75</v>
      </c>
      <c r="AT29" s="2247"/>
      <c r="AU29" s="2247"/>
      <c r="AV29" s="2247"/>
      <c r="AW29" s="676"/>
      <c r="AX29" s="669"/>
      <c r="AY29" s="673"/>
      <c r="AZ29" s="2244" t="s">
        <v>925</v>
      </c>
      <c r="BA29" s="2245"/>
      <c r="BB29" s="2245"/>
      <c r="BC29" s="2245"/>
      <c r="BD29" s="2245"/>
      <c r="BE29" s="2246">
        <f>SUM(BE26:BH28)</f>
        <v>1.2499999999999998</v>
      </c>
      <c r="BF29" s="2246"/>
      <c r="BG29" s="2246"/>
      <c r="BH29" s="2246"/>
      <c r="BI29" s="2247">
        <f>SUM(BI26:BL28)</f>
        <v>49.75</v>
      </c>
      <c r="BJ29" s="2247"/>
      <c r="BK29" s="2247"/>
      <c r="BL29" s="2247"/>
      <c r="BM29" s="674"/>
      <c r="BN29" s="675"/>
      <c r="BO29" s="635"/>
      <c r="BQ29" s="648"/>
      <c r="BR29" s="656"/>
      <c r="BS29" s="656"/>
      <c r="BT29" s="657"/>
      <c r="BU29" s="657"/>
      <c r="BV29" s="678"/>
      <c r="BW29" s="678"/>
      <c r="BX29" s="678"/>
      <c r="BY29" s="678"/>
      <c r="CA29" s="678"/>
      <c r="CB29" s="678"/>
      <c r="CC29" s="678"/>
      <c r="CD29" s="678"/>
      <c r="CF29" s="678"/>
      <c r="CG29" s="678"/>
      <c r="CH29" s="678"/>
      <c r="CI29" s="678"/>
      <c r="CK29" s="678"/>
      <c r="CL29" s="678"/>
      <c r="CM29" s="678"/>
      <c r="CN29" s="678"/>
    </row>
    <row r="30" spans="2:92" ht="20.25" customHeight="1">
      <c r="B30" s="647"/>
      <c r="C30" s="667"/>
      <c r="D30" s="679"/>
      <c r="E30" s="679"/>
      <c r="F30" s="679"/>
      <c r="G30" s="679"/>
      <c r="H30" s="679"/>
      <c r="I30" s="680"/>
      <c r="J30" s="680"/>
      <c r="K30" s="680"/>
      <c r="L30" s="680"/>
      <c r="M30" s="680"/>
      <c r="N30" s="680"/>
      <c r="O30" s="680"/>
      <c r="P30" s="680"/>
      <c r="Q30" s="879"/>
      <c r="R30" s="879"/>
      <c r="S30" s="879"/>
      <c r="T30" s="679"/>
      <c r="U30" s="679"/>
      <c r="V30" s="679"/>
      <c r="W30" s="679"/>
      <c r="X30" s="679"/>
      <c r="Y30" s="680"/>
      <c r="Z30" s="680"/>
      <c r="AA30" s="680"/>
      <c r="AB30" s="680"/>
      <c r="AC30" s="680"/>
      <c r="AD30" s="680"/>
      <c r="AE30" s="680"/>
      <c r="AF30" s="680"/>
      <c r="AG30" s="880"/>
      <c r="AH30" s="879"/>
      <c r="AI30" s="882"/>
      <c r="AJ30" s="679"/>
      <c r="AK30" s="679"/>
      <c r="AL30" s="679"/>
      <c r="AM30" s="679"/>
      <c r="AN30" s="679"/>
      <c r="AO30" s="680"/>
      <c r="AP30" s="680"/>
      <c r="AQ30" s="680"/>
      <c r="AR30" s="680"/>
      <c r="AS30" s="680"/>
      <c r="AT30" s="680"/>
      <c r="AU30" s="680"/>
      <c r="AV30" s="680"/>
      <c r="AW30" s="634"/>
      <c r="AX30" s="879"/>
      <c r="AY30" s="615"/>
      <c r="AZ30" s="679"/>
      <c r="BA30" s="679"/>
      <c r="BB30" s="679"/>
      <c r="BC30" s="679"/>
      <c r="BD30" s="679"/>
      <c r="BE30" s="680"/>
      <c r="BF30" s="680"/>
      <c r="BG30" s="680"/>
      <c r="BH30" s="680"/>
      <c r="BI30" s="680"/>
      <c r="BJ30" s="680"/>
      <c r="BK30" s="680"/>
      <c r="BL30" s="680"/>
      <c r="BM30" s="674"/>
      <c r="BN30" s="675"/>
      <c r="BO30" s="635"/>
      <c r="BQ30" s="648"/>
      <c r="BR30" s="656"/>
      <c r="BS30" s="656"/>
      <c r="BT30" s="657"/>
      <c r="BU30" s="657"/>
      <c r="BX30" s="635"/>
    </row>
    <row r="31" spans="2:92" ht="20.25" customHeight="1">
      <c r="B31" s="647"/>
      <c r="C31" s="667"/>
      <c r="D31" s="679"/>
      <c r="E31" s="679"/>
      <c r="F31" s="679"/>
      <c r="G31" s="679"/>
      <c r="H31" s="679"/>
      <c r="I31" s="680"/>
      <c r="J31" s="680"/>
      <c r="K31" s="2235" t="s">
        <v>926</v>
      </c>
      <c r="L31" s="2236"/>
      <c r="M31" s="2236"/>
      <c r="N31" s="2238" t="str">
        <f>IF(OR($BE$9&gt;0,),IF(AND(OR($D$5="○",$D$6="○"),$I$29&gt;=0),"可",IF(AND(OR($D$5="○",$D$6="○"),$I$29&lt;0),"不可","")),"")</f>
        <v>可</v>
      </c>
      <c r="O31" s="2239"/>
      <c r="P31" s="2240"/>
      <c r="Q31" s="879"/>
      <c r="R31" s="879"/>
      <c r="S31" s="879"/>
      <c r="T31" s="679"/>
      <c r="U31" s="679"/>
      <c r="V31" s="679"/>
      <c r="W31" s="679"/>
      <c r="X31" s="679"/>
      <c r="Y31" s="680"/>
      <c r="Z31" s="680"/>
      <c r="AA31" s="2235" t="s">
        <v>927</v>
      </c>
      <c r="AB31" s="2236"/>
      <c r="AC31" s="2237"/>
      <c r="AD31" s="2238" t="str">
        <f>IF(OR($BE$9&gt;0,),IF(AND(OR($D$5="○",$D$6="○"),$Y$29&gt;=0),"可",IF(AND(OR($D$5="○",$D$6="○"),$Y$29&lt;0),"不可","")),"")</f>
        <v>可</v>
      </c>
      <c r="AE31" s="2239"/>
      <c r="AF31" s="2240"/>
      <c r="AG31" s="880"/>
      <c r="AH31" s="879"/>
      <c r="AI31" s="882"/>
      <c r="AJ31" s="679"/>
      <c r="AK31" s="679"/>
      <c r="AL31" s="679"/>
      <c r="AM31" s="679"/>
      <c r="AN31" s="679"/>
      <c r="AO31" s="680"/>
      <c r="AP31" s="680"/>
      <c r="AQ31" s="2235" t="s">
        <v>928</v>
      </c>
      <c r="AR31" s="2236"/>
      <c r="AS31" s="2237"/>
      <c r="AT31" s="2238" t="str">
        <f>IF(OR($BE$9&gt;0,),IF(AND(OR($D$7="○"),$AO$29&gt;=0),"可",IF(AND(OR($D$7="○"),$AO$29&lt;0),"不可","")),"")</f>
        <v/>
      </c>
      <c r="AU31" s="2239"/>
      <c r="AV31" s="2240"/>
      <c r="AW31" s="634"/>
      <c r="AX31" s="879"/>
      <c r="AY31" s="615"/>
      <c r="AZ31" s="679"/>
      <c r="BA31" s="679"/>
      <c r="BB31" s="679"/>
      <c r="BC31" s="679"/>
      <c r="BD31" s="679"/>
      <c r="BE31" s="680"/>
      <c r="BF31" s="680"/>
      <c r="BG31" s="2235" t="s">
        <v>929</v>
      </c>
      <c r="BH31" s="2236"/>
      <c r="BI31" s="2237"/>
      <c r="BJ31" s="2238" t="str">
        <f>IF(OR($BE$9&gt;0,),IF(AND(OR($D$7="○"),$BE$29&gt;=0),"可",IF(AND(OR($D$7="○"),$BE$29&lt;0),"不可","")),"")</f>
        <v/>
      </c>
      <c r="BK31" s="2239"/>
      <c r="BL31" s="2240"/>
      <c r="BM31" s="674"/>
      <c r="BN31" s="675"/>
      <c r="BO31" s="635"/>
      <c r="BQ31" s="648"/>
      <c r="BR31" s="656"/>
      <c r="BS31" s="656"/>
      <c r="BT31" s="657"/>
      <c r="BU31" s="657"/>
      <c r="BX31" s="635"/>
    </row>
    <row r="32" spans="2:92" ht="20.25" customHeight="1">
      <c r="B32" s="647"/>
      <c r="C32" s="683"/>
      <c r="D32" s="684"/>
      <c r="E32" s="684"/>
      <c r="F32" s="684"/>
      <c r="G32" s="684"/>
      <c r="H32" s="684"/>
      <c r="I32" s="685"/>
      <c r="J32" s="685"/>
      <c r="K32" s="685"/>
      <c r="L32" s="685"/>
      <c r="M32" s="685"/>
      <c r="N32" s="685"/>
      <c r="O32" s="685"/>
      <c r="P32" s="685"/>
      <c r="Q32" s="686"/>
      <c r="R32" s="686"/>
      <c r="S32" s="686"/>
      <c r="T32" s="684"/>
      <c r="U32" s="684"/>
      <c r="V32" s="684"/>
      <c r="W32" s="684"/>
      <c r="X32" s="684"/>
      <c r="Y32" s="685"/>
      <c r="Z32" s="685"/>
      <c r="AA32" s="685"/>
      <c r="AB32" s="685"/>
      <c r="AC32" s="685"/>
      <c r="AD32" s="685"/>
      <c r="AE32" s="685"/>
      <c r="AF32" s="685"/>
      <c r="AG32" s="687"/>
      <c r="AH32" s="879"/>
      <c r="AI32" s="688"/>
      <c r="AJ32" s="684"/>
      <c r="AK32" s="684"/>
      <c r="AL32" s="684"/>
      <c r="AM32" s="684"/>
      <c r="AN32" s="684"/>
      <c r="AO32" s="685"/>
      <c r="AP32" s="685"/>
      <c r="AQ32" s="685"/>
      <c r="AR32" s="685"/>
      <c r="AS32" s="685"/>
      <c r="AT32" s="685"/>
      <c r="AU32" s="685"/>
      <c r="AV32" s="685"/>
      <c r="AW32" s="689"/>
      <c r="AX32" s="686"/>
      <c r="AY32" s="690"/>
      <c r="AZ32" s="684"/>
      <c r="BA32" s="684"/>
      <c r="BB32" s="684"/>
      <c r="BC32" s="684"/>
      <c r="BD32" s="684"/>
      <c r="BE32" s="685"/>
      <c r="BF32" s="685"/>
      <c r="BG32" s="685"/>
      <c r="BH32" s="685"/>
      <c r="BI32" s="685"/>
      <c r="BJ32" s="685"/>
      <c r="BK32" s="685"/>
      <c r="BL32" s="685"/>
      <c r="BM32" s="691"/>
      <c r="BN32" s="675"/>
      <c r="BO32" s="635"/>
      <c r="BQ32" s="648"/>
      <c r="BR32" s="656"/>
      <c r="BS32" s="656"/>
      <c r="BT32" s="657"/>
      <c r="BU32" s="657"/>
      <c r="BX32" s="635"/>
    </row>
    <row r="33" spans="2:96" ht="20.25" customHeight="1" thickBot="1">
      <c r="B33" s="692"/>
      <c r="C33" s="693"/>
      <c r="D33" s="694"/>
      <c r="E33" s="694"/>
      <c r="F33" s="694"/>
      <c r="G33" s="694"/>
      <c r="H33" s="694"/>
      <c r="I33" s="695"/>
      <c r="J33" s="695"/>
      <c r="K33" s="695"/>
      <c r="L33" s="695"/>
      <c r="M33" s="695"/>
      <c r="N33" s="695"/>
      <c r="O33" s="695"/>
      <c r="P33" s="695"/>
      <c r="Q33" s="883"/>
      <c r="R33" s="883"/>
      <c r="S33" s="883"/>
      <c r="T33" s="694"/>
      <c r="U33" s="694"/>
      <c r="V33" s="694"/>
      <c r="W33" s="694"/>
      <c r="X33" s="694"/>
      <c r="Y33" s="695"/>
      <c r="Z33" s="695"/>
      <c r="AA33" s="695"/>
      <c r="AB33" s="695"/>
      <c r="AC33" s="695"/>
      <c r="AD33" s="695"/>
      <c r="AE33" s="695"/>
      <c r="AF33" s="695"/>
      <c r="AG33" s="883"/>
      <c r="AH33" s="883"/>
      <c r="AI33" s="883"/>
      <c r="AJ33" s="694"/>
      <c r="AK33" s="694"/>
      <c r="AL33" s="694"/>
      <c r="AM33" s="694"/>
      <c r="AN33" s="694"/>
      <c r="AO33" s="695"/>
      <c r="AP33" s="695"/>
      <c r="AQ33" s="695"/>
      <c r="AR33" s="695"/>
      <c r="AS33" s="695"/>
      <c r="AT33" s="695"/>
      <c r="AU33" s="695"/>
      <c r="AV33" s="695"/>
      <c r="AW33" s="697"/>
      <c r="AX33" s="883"/>
      <c r="AY33" s="698"/>
      <c r="AZ33" s="694"/>
      <c r="BA33" s="694"/>
      <c r="BB33" s="694"/>
      <c r="BC33" s="694"/>
      <c r="BD33" s="694"/>
      <c r="BE33" s="695"/>
      <c r="BF33" s="695"/>
      <c r="BG33" s="695"/>
      <c r="BH33" s="695"/>
      <c r="BI33" s="695"/>
      <c r="BJ33" s="695"/>
      <c r="BK33" s="695"/>
      <c r="BL33" s="695"/>
      <c r="BM33" s="699"/>
      <c r="BN33" s="700"/>
      <c r="BO33" s="887"/>
      <c r="BQ33" s="648"/>
      <c r="BR33" s="656"/>
      <c r="BS33" s="656"/>
      <c r="BT33" s="657"/>
      <c r="BU33" s="657"/>
      <c r="BX33" s="635"/>
    </row>
    <row r="34" spans="2:96" ht="21" customHeight="1" thickBot="1">
      <c r="B34" s="604" t="s">
        <v>930</v>
      </c>
      <c r="D34" s="660"/>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c r="BA34" s="649"/>
      <c r="BB34" s="660"/>
      <c r="BC34" s="649"/>
      <c r="BD34" s="649"/>
      <c r="BE34" s="660"/>
      <c r="BF34" s="649"/>
      <c r="BG34" s="660"/>
      <c r="BH34" s="660"/>
      <c r="BI34" s="660"/>
      <c r="BJ34" s="660"/>
      <c r="BK34" s="660"/>
      <c r="BL34" s="660"/>
      <c r="BM34" s="660"/>
      <c r="BN34" s="660"/>
      <c r="BO34" s="887"/>
      <c r="BQ34" s="648"/>
      <c r="BR34" s="656"/>
      <c r="BS34" s="656"/>
      <c r="BT34" s="657"/>
      <c r="BU34" s="657"/>
    </row>
    <row r="35" spans="2:96" ht="32.25" customHeight="1" thickBot="1">
      <c r="B35" s="2094"/>
      <c r="C35" s="701"/>
      <c r="D35" s="2096" t="s">
        <v>59</v>
      </c>
      <c r="E35" s="2096"/>
      <c r="F35" s="2096"/>
      <c r="G35" s="2096"/>
      <c r="H35" s="2096"/>
      <c r="I35" s="2097"/>
      <c r="J35" s="2100" t="s">
        <v>931</v>
      </c>
      <c r="K35" s="2101"/>
      <c r="L35" s="2101"/>
      <c r="M35" s="2101"/>
      <c r="N35" s="2101"/>
      <c r="O35" s="2102"/>
      <c r="P35" s="2106" t="s">
        <v>16</v>
      </c>
      <c r="Q35" s="2096"/>
      <c r="R35" s="2096"/>
      <c r="S35" s="2096"/>
      <c r="T35" s="2096"/>
      <c r="U35" s="2096"/>
      <c r="V35" s="2107"/>
      <c r="W35" s="2110" t="s">
        <v>932</v>
      </c>
      <c r="X35" s="2111"/>
      <c r="Y35" s="2111"/>
      <c r="Z35" s="2111"/>
      <c r="AA35" s="2111"/>
      <c r="AB35" s="2111"/>
      <c r="AC35" s="2112"/>
      <c r="AD35" s="2110" t="s">
        <v>933</v>
      </c>
      <c r="AE35" s="2111"/>
      <c r="AF35" s="2111"/>
      <c r="AG35" s="2111"/>
      <c r="AH35" s="2111"/>
      <c r="AI35" s="2111"/>
      <c r="AJ35" s="2112"/>
      <c r="AK35" s="2110" t="s">
        <v>934</v>
      </c>
      <c r="AL35" s="2111"/>
      <c r="AM35" s="2111"/>
      <c r="AN35" s="2111"/>
      <c r="AO35" s="2111"/>
      <c r="AP35" s="2111"/>
      <c r="AQ35" s="2112"/>
      <c r="AR35" s="2094" t="s">
        <v>935</v>
      </c>
      <c r="AS35" s="2096"/>
      <c r="AT35" s="2096"/>
      <c r="AU35" s="2096"/>
      <c r="AV35" s="2096"/>
      <c r="AW35" s="2096"/>
      <c r="AX35" s="2107"/>
      <c r="AY35" s="2101" t="s">
        <v>936</v>
      </c>
      <c r="AZ35" s="2101"/>
      <c r="BA35" s="2102"/>
      <c r="BB35" s="2100" t="s">
        <v>937</v>
      </c>
      <c r="BC35" s="2101"/>
      <c r="BD35" s="2102"/>
      <c r="BE35" s="2100" t="s">
        <v>938</v>
      </c>
      <c r="BF35" s="2101"/>
      <c r="BG35" s="2101"/>
      <c r="BH35" s="2100" t="s">
        <v>939</v>
      </c>
      <c r="BI35" s="2101"/>
      <c r="BJ35" s="2101"/>
      <c r="BK35" s="2106" t="s">
        <v>940</v>
      </c>
      <c r="BL35" s="2096"/>
      <c r="BM35" s="2096"/>
      <c r="BN35" s="2107"/>
      <c r="BQ35" s="648"/>
      <c r="BR35" s="656"/>
      <c r="BS35" s="656"/>
      <c r="BT35" s="657"/>
      <c r="BU35" s="657"/>
    </row>
    <row r="36" spans="2:96" ht="32.25" customHeight="1" thickBot="1">
      <c r="B36" s="2095"/>
      <c r="C36" s="702"/>
      <c r="D36" s="2098"/>
      <c r="E36" s="2098"/>
      <c r="F36" s="2098"/>
      <c r="G36" s="2098"/>
      <c r="H36" s="2098"/>
      <c r="I36" s="2099"/>
      <c r="J36" s="2103"/>
      <c r="K36" s="2104"/>
      <c r="L36" s="2104"/>
      <c r="M36" s="2104"/>
      <c r="N36" s="2104"/>
      <c r="O36" s="2105"/>
      <c r="P36" s="2241"/>
      <c r="Q36" s="2242"/>
      <c r="R36" s="2242"/>
      <c r="S36" s="2242"/>
      <c r="T36" s="2242"/>
      <c r="U36" s="2242"/>
      <c r="V36" s="2243"/>
      <c r="W36" s="703" t="s">
        <v>941</v>
      </c>
      <c r="X36" s="704" t="s">
        <v>942</v>
      </c>
      <c r="Y36" s="704" t="s">
        <v>943</v>
      </c>
      <c r="Z36" s="704" t="s">
        <v>944</v>
      </c>
      <c r="AA36" s="704" t="s">
        <v>945</v>
      </c>
      <c r="AB36" s="704" t="s">
        <v>946</v>
      </c>
      <c r="AC36" s="705" t="s">
        <v>58</v>
      </c>
      <c r="AD36" s="703" t="s">
        <v>941</v>
      </c>
      <c r="AE36" s="704" t="s">
        <v>942</v>
      </c>
      <c r="AF36" s="704" t="s">
        <v>943</v>
      </c>
      <c r="AG36" s="704" t="s">
        <v>944</v>
      </c>
      <c r="AH36" s="704" t="s">
        <v>945</v>
      </c>
      <c r="AI36" s="704" t="s">
        <v>946</v>
      </c>
      <c r="AJ36" s="705" t="s">
        <v>58</v>
      </c>
      <c r="AK36" s="703" t="s">
        <v>941</v>
      </c>
      <c r="AL36" s="704" t="s">
        <v>942</v>
      </c>
      <c r="AM36" s="704" t="s">
        <v>943</v>
      </c>
      <c r="AN36" s="704" t="s">
        <v>944</v>
      </c>
      <c r="AO36" s="704" t="s">
        <v>945</v>
      </c>
      <c r="AP36" s="704" t="s">
        <v>946</v>
      </c>
      <c r="AQ36" s="705" t="s">
        <v>58</v>
      </c>
      <c r="AR36" s="706" t="s">
        <v>941</v>
      </c>
      <c r="AS36" s="707" t="s">
        <v>942</v>
      </c>
      <c r="AT36" s="707" t="s">
        <v>943</v>
      </c>
      <c r="AU36" s="707" t="s">
        <v>944</v>
      </c>
      <c r="AV36" s="707" t="s">
        <v>945</v>
      </c>
      <c r="AW36" s="707" t="s">
        <v>946</v>
      </c>
      <c r="AX36" s="708" t="s">
        <v>58</v>
      </c>
      <c r="AY36" s="2104"/>
      <c r="AZ36" s="2104"/>
      <c r="BA36" s="2105"/>
      <c r="BB36" s="2103"/>
      <c r="BC36" s="2104"/>
      <c r="BD36" s="2105"/>
      <c r="BE36" s="2103"/>
      <c r="BF36" s="2104"/>
      <c r="BG36" s="2104"/>
      <c r="BH36" s="2103"/>
      <c r="BI36" s="2104"/>
      <c r="BJ36" s="2104"/>
      <c r="BK36" s="2108"/>
      <c r="BL36" s="2098"/>
      <c r="BM36" s="2098"/>
      <c r="BN36" s="2109"/>
      <c r="BQ36" s="648"/>
      <c r="BR36" s="656"/>
      <c r="BS36" s="656"/>
      <c r="BT36" s="657"/>
      <c r="BU36" s="657"/>
    </row>
    <row r="37" spans="2:96" ht="21" customHeight="1" thickBot="1">
      <c r="B37" s="2215" t="s">
        <v>947</v>
      </c>
      <c r="C37" s="709"/>
      <c r="D37" s="2217" t="s">
        <v>955</v>
      </c>
      <c r="E37" s="2217"/>
      <c r="F37" s="2217"/>
      <c r="G37" s="2217"/>
      <c r="H37" s="2217"/>
      <c r="I37" s="2218"/>
      <c r="J37" s="2219"/>
      <c r="K37" s="2217"/>
      <c r="L37" s="2218"/>
      <c r="M37" s="2219"/>
      <c r="N37" s="2217"/>
      <c r="O37" s="2218"/>
      <c r="P37" s="2220"/>
      <c r="Q37" s="2092"/>
      <c r="R37" s="2092"/>
      <c r="S37" s="2092"/>
      <c r="T37" s="2092"/>
      <c r="U37" s="2092"/>
      <c r="V37" s="2093"/>
      <c r="W37" s="2563">
        <v>4</v>
      </c>
      <c r="X37" s="2564">
        <v>4</v>
      </c>
      <c r="Y37" s="2564">
        <v>4</v>
      </c>
      <c r="Z37" s="2564">
        <v>4</v>
      </c>
      <c r="AA37" s="2564">
        <v>4</v>
      </c>
      <c r="AB37" s="2564"/>
      <c r="AC37" s="2565"/>
      <c r="AD37" s="2563">
        <v>4</v>
      </c>
      <c r="AE37" s="2564">
        <v>4</v>
      </c>
      <c r="AF37" s="2564">
        <v>4</v>
      </c>
      <c r="AG37" s="2564">
        <v>4</v>
      </c>
      <c r="AH37" s="2564">
        <v>4</v>
      </c>
      <c r="AI37" s="2564"/>
      <c r="AJ37" s="2565"/>
      <c r="AK37" s="2563">
        <v>4</v>
      </c>
      <c r="AL37" s="2564">
        <v>4</v>
      </c>
      <c r="AM37" s="2564">
        <v>4</v>
      </c>
      <c r="AN37" s="2564">
        <v>4</v>
      </c>
      <c r="AO37" s="2564">
        <v>4</v>
      </c>
      <c r="AP37" s="2564"/>
      <c r="AQ37" s="2565"/>
      <c r="AR37" s="2563">
        <v>4</v>
      </c>
      <c r="AS37" s="2564">
        <v>4</v>
      </c>
      <c r="AT37" s="2564">
        <v>4</v>
      </c>
      <c r="AU37" s="2564">
        <v>4</v>
      </c>
      <c r="AV37" s="2564">
        <v>4</v>
      </c>
      <c r="AW37" s="2564"/>
      <c r="AX37" s="2565"/>
      <c r="AY37" s="2040">
        <f t="shared" ref="AY37:AY56" si="4">SUM(W37:AX37)</f>
        <v>80</v>
      </c>
      <c r="AZ37" s="2040"/>
      <c r="BA37" s="2119"/>
      <c r="BB37" s="2221">
        <f t="shared" ref="BB37:BB57" si="5">AY37/4</f>
        <v>20</v>
      </c>
      <c r="BC37" s="2222"/>
      <c r="BD37" s="2223"/>
      <c r="BE37" s="2224"/>
      <c r="BF37" s="2225"/>
      <c r="BG37" s="2225"/>
      <c r="BH37" s="2224"/>
      <c r="BI37" s="2225"/>
      <c r="BJ37" s="2225"/>
      <c r="BK37" s="2201"/>
      <c r="BL37" s="2202"/>
      <c r="BM37" s="2202"/>
      <c r="BN37" s="2203"/>
      <c r="BQ37" s="648"/>
      <c r="BR37" s="656"/>
      <c r="BS37" s="656"/>
      <c r="BT37" s="657"/>
      <c r="BU37" s="657"/>
    </row>
    <row r="38" spans="2:96" ht="21" customHeight="1">
      <c r="B38" s="2068"/>
      <c r="C38" s="2204" t="s">
        <v>948</v>
      </c>
      <c r="D38" s="2206" t="s">
        <v>956</v>
      </c>
      <c r="E38" s="2206"/>
      <c r="F38" s="2206"/>
      <c r="G38" s="2206"/>
      <c r="H38" s="2206"/>
      <c r="I38" s="2146"/>
      <c r="J38" s="2207"/>
      <c r="K38" s="2206"/>
      <c r="L38" s="2146"/>
      <c r="M38" s="2207"/>
      <c r="N38" s="2206"/>
      <c r="O38" s="2146"/>
      <c r="P38" s="2147"/>
      <c r="Q38" s="2148"/>
      <c r="R38" s="2148"/>
      <c r="S38" s="2148"/>
      <c r="T38" s="2148"/>
      <c r="U38" s="2148"/>
      <c r="V38" s="2149"/>
      <c r="W38" s="2574">
        <v>8</v>
      </c>
      <c r="X38" s="2575">
        <v>8</v>
      </c>
      <c r="Y38" s="2575">
        <v>8</v>
      </c>
      <c r="Z38" s="2575">
        <v>8</v>
      </c>
      <c r="AA38" s="2575">
        <v>8</v>
      </c>
      <c r="AB38" s="2575"/>
      <c r="AC38" s="2576"/>
      <c r="AD38" s="2574">
        <v>8</v>
      </c>
      <c r="AE38" s="2575">
        <v>8</v>
      </c>
      <c r="AF38" s="2575">
        <v>8</v>
      </c>
      <c r="AG38" s="2575">
        <v>8</v>
      </c>
      <c r="AH38" s="2575">
        <v>8</v>
      </c>
      <c r="AI38" s="2575"/>
      <c r="AJ38" s="2576"/>
      <c r="AK38" s="2574">
        <v>8</v>
      </c>
      <c r="AL38" s="2575">
        <v>8</v>
      </c>
      <c r="AM38" s="2575">
        <v>8</v>
      </c>
      <c r="AN38" s="2575">
        <v>8</v>
      </c>
      <c r="AO38" s="2575">
        <v>8</v>
      </c>
      <c r="AP38" s="2575"/>
      <c r="AQ38" s="2576"/>
      <c r="AR38" s="2574">
        <v>8</v>
      </c>
      <c r="AS38" s="2575">
        <v>8</v>
      </c>
      <c r="AT38" s="2575">
        <v>8</v>
      </c>
      <c r="AU38" s="2575">
        <v>8</v>
      </c>
      <c r="AV38" s="2575">
        <v>8</v>
      </c>
      <c r="AW38" s="2575"/>
      <c r="AX38" s="2576"/>
      <c r="AY38" s="2208">
        <f t="shared" si="4"/>
        <v>160</v>
      </c>
      <c r="AZ38" s="2208"/>
      <c r="BA38" s="2172"/>
      <c r="BB38" s="2209">
        <f t="shared" si="5"/>
        <v>40</v>
      </c>
      <c r="BC38" s="2210"/>
      <c r="BD38" s="2211"/>
      <c r="BE38" s="2212"/>
      <c r="BF38" s="2213"/>
      <c r="BG38" s="2214"/>
      <c r="BH38" s="2212"/>
      <c r="BI38" s="2213"/>
      <c r="BJ38" s="2214"/>
      <c r="BK38" s="2190"/>
      <c r="BL38" s="2191"/>
      <c r="BM38" s="2191"/>
      <c r="BN38" s="2192"/>
      <c r="BO38" s="713"/>
    </row>
    <row r="39" spans="2:96" ht="21" customHeight="1">
      <c r="B39" s="2068"/>
      <c r="C39" s="2205"/>
      <c r="D39" s="2193" t="s">
        <v>956</v>
      </c>
      <c r="E39" s="2193"/>
      <c r="F39" s="2193"/>
      <c r="G39" s="2193"/>
      <c r="H39" s="2193"/>
      <c r="I39" s="2138"/>
      <c r="J39" s="2194"/>
      <c r="K39" s="2193"/>
      <c r="L39" s="2138"/>
      <c r="M39" s="2194"/>
      <c r="N39" s="2193"/>
      <c r="O39" s="2138"/>
      <c r="P39" s="2057"/>
      <c r="Q39" s="2058"/>
      <c r="R39" s="2058"/>
      <c r="S39" s="2058"/>
      <c r="T39" s="2058"/>
      <c r="U39" s="2058"/>
      <c r="V39" s="2059"/>
      <c r="W39" s="2586"/>
      <c r="X39" s="2587"/>
      <c r="Y39" s="2587"/>
      <c r="Z39" s="2587"/>
      <c r="AA39" s="2587"/>
      <c r="AB39" s="2587"/>
      <c r="AC39" s="2588"/>
      <c r="AD39" s="2586"/>
      <c r="AE39" s="2587"/>
      <c r="AF39" s="2587"/>
      <c r="AG39" s="2587"/>
      <c r="AH39" s="2587"/>
      <c r="AI39" s="2587"/>
      <c r="AJ39" s="2588"/>
      <c r="AK39" s="2586"/>
      <c r="AL39" s="2587"/>
      <c r="AM39" s="2587"/>
      <c r="AN39" s="2587"/>
      <c r="AO39" s="2587"/>
      <c r="AP39" s="2587"/>
      <c r="AQ39" s="2588"/>
      <c r="AR39" s="2586"/>
      <c r="AS39" s="2587"/>
      <c r="AT39" s="2587"/>
      <c r="AU39" s="2587"/>
      <c r="AV39" s="2587"/>
      <c r="AW39" s="2587"/>
      <c r="AX39" s="2588"/>
      <c r="AY39" s="2195">
        <f t="shared" si="4"/>
        <v>0</v>
      </c>
      <c r="AZ39" s="2195"/>
      <c r="BA39" s="2139"/>
      <c r="BB39" s="2063">
        <f t="shared" si="5"/>
        <v>0</v>
      </c>
      <c r="BC39" s="2196"/>
      <c r="BD39" s="2197"/>
      <c r="BE39" s="2198"/>
      <c r="BF39" s="2199"/>
      <c r="BG39" s="2200"/>
      <c r="BH39" s="2198"/>
      <c r="BI39" s="2199"/>
      <c r="BJ39" s="2200"/>
      <c r="BK39" s="2165"/>
      <c r="BL39" s="2166"/>
      <c r="BM39" s="2166"/>
      <c r="BN39" s="2167"/>
      <c r="BO39" s="713"/>
    </row>
    <row r="40" spans="2:96" ht="21" customHeight="1">
      <c r="B40" s="2068"/>
      <c r="C40" s="2205"/>
      <c r="D40" s="2193"/>
      <c r="E40" s="2193"/>
      <c r="F40" s="2193"/>
      <c r="G40" s="2193"/>
      <c r="H40" s="2193"/>
      <c r="I40" s="2138"/>
      <c r="J40" s="2194"/>
      <c r="K40" s="2193"/>
      <c r="L40" s="2138"/>
      <c r="M40" s="2194"/>
      <c r="N40" s="2193"/>
      <c r="O40" s="2138"/>
      <c r="P40" s="2057"/>
      <c r="Q40" s="2058"/>
      <c r="R40" s="2058"/>
      <c r="S40" s="2058"/>
      <c r="T40" s="2058"/>
      <c r="U40" s="2058"/>
      <c r="V40" s="2059"/>
      <c r="W40" s="2586"/>
      <c r="X40" s="2587"/>
      <c r="Y40" s="2587"/>
      <c r="Z40" s="2587"/>
      <c r="AA40" s="2587"/>
      <c r="AB40" s="2587"/>
      <c r="AC40" s="2588"/>
      <c r="AD40" s="2586"/>
      <c r="AE40" s="2587"/>
      <c r="AF40" s="2587"/>
      <c r="AG40" s="2587"/>
      <c r="AH40" s="2587"/>
      <c r="AI40" s="2587"/>
      <c r="AJ40" s="2588"/>
      <c r="AK40" s="2586"/>
      <c r="AL40" s="2587"/>
      <c r="AM40" s="2587"/>
      <c r="AN40" s="2587"/>
      <c r="AO40" s="2587"/>
      <c r="AP40" s="2587"/>
      <c r="AQ40" s="2588"/>
      <c r="AR40" s="2586"/>
      <c r="AS40" s="2587"/>
      <c r="AT40" s="2587"/>
      <c r="AU40" s="2587"/>
      <c r="AV40" s="2587"/>
      <c r="AW40" s="2587"/>
      <c r="AX40" s="2588"/>
      <c r="AY40" s="2195">
        <f t="shared" si="4"/>
        <v>0</v>
      </c>
      <c r="AZ40" s="2195"/>
      <c r="BA40" s="2139"/>
      <c r="BB40" s="2063">
        <f t="shared" si="5"/>
        <v>0</v>
      </c>
      <c r="BC40" s="2196"/>
      <c r="BD40" s="2197"/>
      <c r="BE40" s="2198"/>
      <c r="BF40" s="2199"/>
      <c r="BG40" s="2200"/>
      <c r="BH40" s="2198"/>
      <c r="BI40" s="2199"/>
      <c r="BJ40" s="2200"/>
      <c r="BK40" s="2165"/>
      <c r="BL40" s="2166"/>
      <c r="BM40" s="2166"/>
      <c r="BN40" s="2167"/>
      <c r="BO40" s="713"/>
    </row>
    <row r="41" spans="2:96" ht="21" customHeight="1">
      <c r="B41" s="2068"/>
      <c r="C41" s="2205"/>
      <c r="D41" s="2193"/>
      <c r="E41" s="2193"/>
      <c r="F41" s="2193"/>
      <c r="G41" s="2193"/>
      <c r="H41" s="2193"/>
      <c r="I41" s="2138"/>
      <c r="J41" s="2194"/>
      <c r="K41" s="2193"/>
      <c r="L41" s="2138"/>
      <c r="M41" s="2194"/>
      <c r="N41" s="2193"/>
      <c r="O41" s="2138"/>
      <c r="P41" s="2057"/>
      <c r="Q41" s="2058"/>
      <c r="R41" s="2058"/>
      <c r="S41" s="2058"/>
      <c r="T41" s="2058"/>
      <c r="U41" s="2058"/>
      <c r="V41" s="2059"/>
      <c r="W41" s="2586"/>
      <c r="X41" s="2587"/>
      <c r="Y41" s="2587"/>
      <c r="Z41" s="2587"/>
      <c r="AA41" s="2587"/>
      <c r="AB41" s="2587"/>
      <c r="AC41" s="2588"/>
      <c r="AD41" s="2586"/>
      <c r="AE41" s="2587"/>
      <c r="AF41" s="2587"/>
      <c r="AG41" s="2587"/>
      <c r="AH41" s="2587"/>
      <c r="AI41" s="2587"/>
      <c r="AJ41" s="2588"/>
      <c r="AK41" s="2586"/>
      <c r="AL41" s="2587"/>
      <c r="AM41" s="2587"/>
      <c r="AN41" s="2587"/>
      <c r="AO41" s="2587"/>
      <c r="AP41" s="2587"/>
      <c r="AQ41" s="2588"/>
      <c r="AR41" s="2586"/>
      <c r="AS41" s="2587"/>
      <c r="AT41" s="2587"/>
      <c r="AU41" s="2587"/>
      <c r="AV41" s="2587"/>
      <c r="AW41" s="2587"/>
      <c r="AX41" s="2588"/>
      <c r="AY41" s="2195">
        <f t="shared" si="4"/>
        <v>0</v>
      </c>
      <c r="AZ41" s="2195"/>
      <c r="BA41" s="2139"/>
      <c r="BB41" s="2063">
        <f t="shared" si="5"/>
        <v>0</v>
      </c>
      <c r="BC41" s="2196"/>
      <c r="BD41" s="2197"/>
      <c r="BE41" s="2198"/>
      <c r="BF41" s="2199"/>
      <c r="BG41" s="2200"/>
      <c r="BH41" s="2198"/>
      <c r="BI41" s="2199"/>
      <c r="BJ41" s="2200"/>
      <c r="BK41" s="2165"/>
      <c r="BL41" s="2166"/>
      <c r="BM41" s="2166"/>
      <c r="BN41" s="2167"/>
      <c r="BO41" s="713"/>
      <c r="CC41" s="529"/>
      <c r="CD41" s="521"/>
      <c r="CE41" s="521"/>
      <c r="CF41" s="521"/>
      <c r="CG41" s="521"/>
      <c r="CH41" s="521"/>
      <c r="CI41" s="521"/>
      <c r="CJ41" s="521"/>
      <c r="CK41" s="521"/>
      <c r="CL41" s="521"/>
      <c r="CM41" s="521"/>
      <c r="CN41" s="521"/>
      <c r="CO41" s="521"/>
      <c r="CP41" s="521"/>
      <c r="CQ41" s="521"/>
      <c r="CR41" s="521"/>
    </row>
    <row r="42" spans="2:96" ht="21" customHeight="1" thickBot="1">
      <c r="B42" s="2068"/>
      <c r="C42" s="2205"/>
      <c r="D42" s="2226"/>
      <c r="E42" s="2226"/>
      <c r="F42" s="2226"/>
      <c r="G42" s="2226"/>
      <c r="H42" s="2226"/>
      <c r="I42" s="2227"/>
      <c r="J42" s="2228"/>
      <c r="K42" s="2226"/>
      <c r="L42" s="2227"/>
      <c r="M42" s="2228"/>
      <c r="N42" s="2226"/>
      <c r="O42" s="2227"/>
      <c r="P42" s="2057"/>
      <c r="Q42" s="2058"/>
      <c r="R42" s="2058"/>
      <c r="S42" s="2058"/>
      <c r="T42" s="2058"/>
      <c r="U42" s="2058"/>
      <c r="V42" s="2059"/>
      <c r="W42" s="2598"/>
      <c r="X42" s="2599"/>
      <c r="Y42" s="2599"/>
      <c r="Z42" s="2599"/>
      <c r="AA42" s="2599"/>
      <c r="AB42" s="2599"/>
      <c r="AC42" s="2600"/>
      <c r="AD42" s="2598"/>
      <c r="AE42" s="2599"/>
      <c r="AF42" s="2599"/>
      <c r="AG42" s="2599"/>
      <c r="AH42" s="2599"/>
      <c r="AI42" s="2599"/>
      <c r="AJ42" s="2600"/>
      <c r="AK42" s="2598"/>
      <c r="AL42" s="2599"/>
      <c r="AM42" s="2599"/>
      <c r="AN42" s="2599"/>
      <c r="AO42" s="2599"/>
      <c r="AP42" s="2599"/>
      <c r="AQ42" s="2600"/>
      <c r="AR42" s="2598"/>
      <c r="AS42" s="2599"/>
      <c r="AT42" s="2599"/>
      <c r="AU42" s="2599"/>
      <c r="AV42" s="2599"/>
      <c r="AW42" s="2599"/>
      <c r="AX42" s="2600"/>
      <c r="AY42" s="2229">
        <f t="shared" si="4"/>
        <v>0</v>
      </c>
      <c r="AZ42" s="2229"/>
      <c r="BA42" s="2134"/>
      <c r="BB42" s="2052">
        <f t="shared" si="5"/>
        <v>0</v>
      </c>
      <c r="BC42" s="2230"/>
      <c r="BD42" s="2231"/>
      <c r="BE42" s="2232"/>
      <c r="BF42" s="2233"/>
      <c r="BG42" s="2234"/>
      <c r="BH42" s="2232"/>
      <c r="BI42" s="2233"/>
      <c r="BJ42" s="2234"/>
      <c r="BK42" s="2168"/>
      <c r="BL42" s="2169"/>
      <c r="BM42" s="2169"/>
      <c r="BN42" s="2170"/>
      <c r="BO42" s="713"/>
      <c r="CC42" s="521"/>
      <c r="CD42" s="521"/>
      <c r="CE42" s="2010"/>
      <c r="CF42" s="2010"/>
      <c r="CG42" s="2010"/>
      <c r="CH42" s="2010"/>
      <c r="CI42" s="2010"/>
      <c r="CJ42" s="2010"/>
      <c r="CK42" s="2171"/>
      <c r="CL42" s="2171"/>
      <c r="CM42" s="2171"/>
      <c r="CN42" s="2171"/>
      <c r="CO42" s="2171"/>
      <c r="CP42" s="657"/>
      <c r="CQ42" s="657"/>
      <c r="CR42" s="657"/>
    </row>
    <row r="43" spans="2:96" ht="21" customHeight="1">
      <c r="B43" s="2068"/>
      <c r="C43" s="2069" t="s">
        <v>862</v>
      </c>
      <c r="D43" s="2070" t="s">
        <v>957</v>
      </c>
      <c r="E43" s="2071"/>
      <c r="F43" s="2071"/>
      <c r="G43" s="2071"/>
      <c r="H43" s="2071"/>
      <c r="I43" s="2071"/>
      <c r="J43" s="2071"/>
      <c r="K43" s="2071"/>
      <c r="L43" s="2071"/>
      <c r="M43" s="2071"/>
      <c r="N43" s="2071"/>
      <c r="O43" s="2071"/>
      <c r="P43" s="2147"/>
      <c r="Q43" s="2148"/>
      <c r="R43" s="2148"/>
      <c r="S43" s="2148"/>
      <c r="T43" s="2148"/>
      <c r="U43" s="2148"/>
      <c r="V43" s="2149"/>
      <c r="W43" s="2610"/>
      <c r="X43" s="2611">
        <v>8</v>
      </c>
      <c r="Y43" s="2611"/>
      <c r="Z43" s="2612">
        <v>8</v>
      </c>
      <c r="AA43" s="2611">
        <v>8</v>
      </c>
      <c r="AB43" s="2611"/>
      <c r="AC43" s="2613"/>
      <c r="AD43" s="2610"/>
      <c r="AE43" s="2611">
        <v>8</v>
      </c>
      <c r="AF43" s="2611"/>
      <c r="AG43" s="2611">
        <v>8</v>
      </c>
      <c r="AH43" s="2611">
        <v>8</v>
      </c>
      <c r="AI43" s="2611"/>
      <c r="AJ43" s="2613"/>
      <c r="AK43" s="2610"/>
      <c r="AL43" s="2611">
        <v>8</v>
      </c>
      <c r="AM43" s="2611"/>
      <c r="AN43" s="2611">
        <v>8</v>
      </c>
      <c r="AO43" s="2611">
        <v>8</v>
      </c>
      <c r="AP43" s="2611"/>
      <c r="AQ43" s="2613"/>
      <c r="AR43" s="2610"/>
      <c r="AS43" s="2611">
        <v>8</v>
      </c>
      <c r="AT43" s="2611"/>
      <c r="AU43" s="2611">
        <v>8</v>
      </c>
      <c r="AV43" s="2611">
        <v>8</v>
      </c>
      <c r="AW43" s="2611"/>
      <c r="AX43" s="2613"/>
      <c r="AY43" s="2172">
        <f t="shared" si="4"/>
        <v>96</v>
      </c>
      <c r="AZ43" s="2173"/>
      <c r="BA43" s="2173"/>
      <c r="BB43" s="2174">
        <f>AY43/4</f>
        <v>24</v>
      </c>
      <c r="BC43" s="2174"/>
      <c r="BD43" s="2174"/>
      <c r="BE43" s="2175">
        <f>ROUNDUP(SUM(BB43:BD50)/AY60,2)</f>
        <v>2.44</v>
      </c>
      <c r="BF43" s="2176"/>
      <c r="BG43" s="2177"/>
      <c r="BH43" s="2181">
        <f>ROUNDUP(SUM(BB43:BD50)/40,2)</f>
        <v>2.44</v>
      </c>
      <c r="BI43" s="2182"/>
      <c r="BJ43" s="2183"/>
      <c r="BK43" s="2190"/>
      <c r="BL43" s="2191"/>
      <c r="BM43" s="2191"/>
      <c r="BN43" s="2192"/>
      <c r="BO43" s="713"/>
      <c r="BP43" s="718"/>
      <c r="CC43" s="521"/>
      <c r="CD43" s="521"/>
      <c r="CE43" s="2010"/>
      <c r="CF43" s="2010"/>
      <c r="CG43" s="2010"/>
      <c r="CH43" s="2010"/>
      <c r="CI43" s="2010"/>
      <c r="CJ43" s="2010"/>
      <c r="CK43" s="2171"/>
      <c r="CL43" s="2171"/>
      <c r="CM43" s="2171"/>
      <c r="CN43" s="2171"/>
      <c r="CO43" s="2171"/>
      <c r="CP43" s="657"/>
      <c r="CQ43" s="657"/>
      <c r="CR43" s="657"/>
    </row>
    <row r="44" spans="2:96" ht="21" customHeight="1">
      <c r="B44" s="2068"/>
      <c r="C44" s="2068"/>
      <c r="D44" s="2055" t="s">
        <v>958</v>
      </c>
      <c r="E44" s="2056"/>
      <c r="F44" s="2056"/>
      <c r="G44" s="2056"/>
      <c r="H44" s="2056"/>
      <c r="I44" s="2056"/>
      <c r="J44" s="2056"/>
      <c r="K44" s="2056"/>
      <c r="L44" s="2056"/>
      <c r="M44" s="2056"/>
      <c r="N44" s="2056"/>
      <c r="O44" s="2056"/>
      <c r="P44" s="2057"/>
      <c r="Q44" s="2058"/>
      <c r="R44" s="2058"/>
      <c r="S44" s="2058"/>
      <c r="T44" s="2058"/>
      <c r="U44" s="2058"/>
      <c r="V44" s="2059"/>
      <c r="W44" s="2621">
        <v>4</v>
      </c>
      <c r="X44" s="2622"/>
      <c r="Y44" s="2622">
        <v>7</v>
      </c>
      <c r="Z44" s="2622"/>
      <c r="AA44" s="2622"/>
      <c r="AB44" s="2623">
        <v>1</v>
      </c>
      <c r="AC44" s="2624">
        <v>4</v>
      </c>
      <c r="AD44" s="2621">
        <v>4</v>
      </c>
      <c r="AE44" s="2623"/>
      <c r="AF44" s="2623">
        <v>7</v>
      </c>
      <c r="AG44" s="2622"/>
      <c r="AH44" s="2622"/>
      <c r="AI44" s="2623">
        <v>1</v>
      </c>
      <c r="AJ44" s="2625">
        <v>4</v>
      </c>
      <c r="AK44" s="2621">
        <v>4</v>
      </c>
      <c r="AL44" s="2622"/>
      <c r="AM44" s="2622">
        <v>7</v>
      </c>
      <c r="AN44" s="2623">
        <v>2</v>
      </c>
      <c r="AO44" s="2622"/>
      <c r="AP44" s="2622">
        <v>1</v>
      </c>
      <c r="AQ44" s="2625">
        <v>4</v>
      </c>
      <c r="AR44" s="2621">
        <v>4</v>
      </c>
      <c r="AS44" s="2623"/>
      <c r="AT44" s="2622"/>
      <c r="AU44" s="2622"/>
      <c r="AV44" s="2622"/>
      <c r="AW44" s="2622"/>
      <c r="AX44" s="2625">
        <v>7</v>
      </c>
      <c r="AY44" s="2139">
        <f t="shared" si="4"/>
        <v>61</v>
      </c>
      <c r="AZ44" s="2061"/>
      <c r="BA44" s="2061"/>
      <c r="BB44" s="2062">
        <f>AY44/4</f>
        <v>15.25</v>
      </c>
      <c r="BC44" s="2062"/>
      <c r="BD44" s="2062"/>
      <c r="BE44" s="2151"/>
      <c r="BF44" s="2152"/>
      <c r="BG44" s="2153"/>
      <c r="BH44" s="2184"/>
      <c r="BI44" s="2185"/>
      <c r="BJ44" s="2186"/>
      <c r="BK44" s="2165"/>
      <c r="BL44" s="2166"/>
      <c r="BM44" s="2166"/>
      <c r="BN44" s="2167"/>
      <c r="BO44" s="713"/>
      <c r="CC44" s="521"/>
      <c r="CD44" s="521"/>
      <c r="CE44" s="2010"/>
      <c r="CF44" s="2010"/>
      <c r="CG44" s="2010"/>
      <c r="CH44" s="2010"/>
      <c r="CI44" s="2010"/>
      <c r="CJ44" s="2010"/>
      <c r="CK44" s="2171"/>
      <c r="CL44" s="2171"/>
      <c r="CM44" s="2171"/>
      <c r="CN44" s="2171"/>
      <c r="CO44" s="2171"/>
      <c r="CP44" s="657"/>
      <c r="CQ44" s="657"/>
      <c r="CR44" s="657"/>
    </row>
    <row r="45" spans="2:96" ht="21" customHeight="1">
      <c r="B45" s="2068"/>
      <c r="C45" s="2068"/>
      <c r="D45" s="2055" t="s">
        <v>959</v>
      </c>
      <c r="E45" s="2056"/>
      <c r="F45" s="2056"/>
      <c r="G45" s="2056"/>
      <c r="H45" s="2056"/>
      <c r="I45" s="2056"/>
      <c r="J45" s="2056"/>
      <c r="K45" s="2056"/>
      <c r="L45" s="2056"/>
      <c r="M45" s="2056"/>
      <c r="N45" s="2056"/>
      <c r="O45" s="2056"/>
      <c r="P45" s="2057"/>
      <c r="Q45" s="2058"/>
      <c r="R45" s="2058"/>
      <c r="S45" s="2058"/>
      <c r="T45" s="2058"/>
      <c r="U45" s="2058"/>
      <c r="V45" s="2059"/>
      <c r="W45" s="2621">
        <v>4</v>
      </c>
      <c r="X45" s="2622"/>
      <c r="Y45" s="2622">
        <v>7</v>
      </c>
      <c r="Z45" s="2622"/>
      <c r="AA45" s="2622"/>
      <c r="AB45" s="2622">
        <v>1</v>
      </c>
      <c r="AC45" s="2625">
        <v>4</v>
      </c>
      <c r="AD45" s="2621">
        <v>4</v>
      </c>
      <c r="AE45" s="2622"/>
      <c r="AF45" s="2622">
        <v>7</v>
      </c>
      <c r="AG45" s="2622"/>
      <c r="AH45" s="2622"/>
      <c r="AI45" s="2622">
        <v>1</v>
      </c>
      <c r="AJ45" s="2625">
        <v>4</v>
      </c>
      <c r="AK45" s="2621">
        <v>4</v>
      </c>
      <c r="AL45" s="2622"/>
      <c r="AM45" s="2622">
        <v>7</v>
      </c>
      <c r="AN45" s="2622">
        <v>2</v>
      </c>
      <c r="AO45" s="2622"/>
      <c r="AP45" s="2622">
        <v>1</v>
      </c>
      <c r="AQ45" s="2625">
        <v>4</v>
      </c>
      <c r="AR45" s="2621">
        <v>4</v>
      </c>
      <c r="AS45" s="2622"/>
      <c r="AT45" s="2622"/>
      <c r="AU45" s="2622"/>
      <c r="AV45" s="2622"/>
      <c r="AW45" s="2622"/>
      <c r="AX45" s="2625">
        <v>7</v>
      </c>
      <c r="AY45" s="2139">
        <f t="shared" si="4"/>
        <v>61</v>
      </c>
      <c r="AZ45" s="2061"/>
      <c r="BA45" s="2061"/>
      <c r="BB45" s="2062">
        <f t="shared" si="5"/>
        <v>15.25</v>
      </c>
      <c r="BC45" s="2062"/>
      <c r="BD45" s="2062"/>
      <c r="BE45" s="2151"/>
      <c r="BF45" s="2152"/>
      <c r="BG45" s="2153"/>
      <c r="BH45" s="2184"/>
      <c r="BI45" s="2185"/>
      <c r="BJ45" s="2186"/>
      <c r="BK45" s="2165"/>
      <c r="BL45" s="2166"/>
      <c r="BM45" s="2166"/>
      <c r="BN45" s="2167"/>
      <c r="BO45" s="713"/>
      <c r="CC45" s="533"/>
      <c r="CD45" s="521"/>
      <c r="CE45" s="2010"/>
      <c r="CF45" s="2010"/>
      <c r="CG45" s="2010"/>
      <c r="CH45" s="2010"/>
      <c r="CI45" s="2010"/>
      <c r="CJ45" s="2010"/>
      <c r="CK45" s="2171"/>
      <c r="CL45" s="2171"/>
      <c r="CM45" s="2171"/>
      <c r="CN45" s="2171"/>
      <c r="CO45" s="2171"/>
      <c r="CP45" s="657"/>
      <c r="CQ45" s="657"/>
      <c r="CR45" s="657"/>
    </row>
    <row r="46" spans="2:96" ht="21" customHeight="1">
      <c r="B46" s="2068"/>
      <c r="C46" s="2068"/>
      <c r="D46" s="2055" t="s">
        <v>960</v>
      </c>
      <c r="E46" s="2056"/>
      <c r="F46" s="2056"/>
      <c r="G46" s="2056"/>
      <c r="H46" s="2056"/>
      <c r="I46" s="2056"/>
      <c r="J46" s="2056"/>
      <c r="K46" s="2056"/>
      <c r="L46" s="2056"/>
      <c r="M46" s="2056"/>
      <c r="N46" s="2056"/>
      <c r="O46" s="2056"/>
      <c r="P46" s="2057"/>
      <c r="Q46" s="2058"/>
      <c r="R46" s="2058"/>
      <c r="S46" s="2058"/>
      <c r="T46" s="2058"/>
      <c r="U46" s="2058"/>
      <c r="V46" s="2059"/>
      <c r="W46" s="2586"/>
      <c r="X46" s="2587"/>
      <c r="Y46" s="2587"/>
      <c r="Z46" s="2587"/>
      <c r="AA46" s="2587">
        <v>7</v>
      </c>
      <c r="AB46" s="2587"/>
      <c r="AC46" s="2588"/>
      <c r="AD46" s="2586">
        <v>1</v>
      </c>
      <c r="AE46" s="2587">
        <v>4</v>
      </c>
      <c r="AF46" s="2587">
        <v>4</v>
      </c>
      <c r="AG46" s="2587"/>
      <c r="AH46" s="2587">
        <v>7</v>
      </c>
      <c r="AI46" s="2587"/>
      <c r="AJ46" s="2588"/>
      <c r="AK46" s="2586">
        <v>1</v>
      </c>
      <c r="AL46" s="2587">
        <v>4</v>
      </c>
      <c r="AM46" s="2587">
        <v>4</v>
      </c>
      <c r="AN46" s="2587"/>
      <c r="AO46" s="2587">
        <v>7</v>
      </c>
      <c r="AP46" s="2587">
        <v>2</v>
      </c>
      <c r="AQ46" s="2588"/>
      <c r="AR46" s="2586">
        <v>1</v>
      </c>
      <c r="AS46" s="2587">
        <v>4</v>
      </c>
      <c r="AT46" s="2587"/>
      <c r="AU46" s="2587"/>
      <c r="AV46" s="2587">
        <v>7</v>
      </c>
      <c r="AW46" s="2587"/>
      <c r="AX46" s="2588">
        <v>4</v>
      </c>
      <c r="AY46" s="2139">
        <f t="shared" si="4"/>
        <v>57</v>
      </c>
      <c r="AZ46" s="2061"/>
      <c r="BA46" s="2061"/>
      <c r="BB46" s="2062">
        <f t="shared" si="5"/>
        <v>14.25</v>
      </c>
      <c r="BC46" s="2062"/>
      <c r="BD46" s="2062"/>
      <c r="BE46" s="2151"/>
      <c r="BF46" s="2152"/>
      <c r="BG46" s="2153"/>
      <c r="BH46" s="2184"/>
      <c r="BI46" s="2185"/>
      <c r="BJ46" s="2186"/>
      <c r="BK46" s="2168"/>
      <c r="BL46" s="2169"/>
      <c r="BM46" s="2169"/>
      <c r="BN46" s="2170"/>
      <c r="BO46" s="713"/>
    </row>
    <row r="47" spans="2:96" ht="21" customHeight="1">
      <c r="B47" s="2068"/>
      <c r="C47" s="2068"/>
      <c r="D47" s="2055" t="s">
        <v>961</v>
      </c>
      <c r="E47" s="2056"/>
      <c r="F47" s="2056"/>
      <c r="G47" s="2056"/>
      <c r="H47" s="2056"/>
      <c r="I47" s="2056"/>
      <c r="J47" s="2056"/>
      <c r="K47" s="2056"/>
      <c r="L47" s="2056"/>
      <c r="M47" s="2056"/>
      <c r="N47" s="2056"/>
      <c r="O47" s="2056"/>
      <c r="P47" s="2057"/>
      <c r="Q47" s="2058"/>
      <c r="R47" s="2058"/>
      <c r="S47" s="2058"/>
      <c r="T47" s="2058"/>
      <c r="U47" s="2058"/>
      <c r="V47" s="2059"/>
      <c r="W47" s="2586"/>
      <c r="X47" s="2587"/>
      <c r="Y47" s="2587"/>
      <c r="Z47" s="2587"/>
      <c r="AA47" s="2587">
        <v>7</v>
      </c>
      <c r="AB47" s="2587"/>
      <c r="AC47" s="2588"/>
      <c r="AD47" s="2586">
        <v>1</v>
      </c>
      <c r="AE47" s="2587">
        <v>4</v>
      </c>
      <c r="AF47" s="2587">
        <v>4</v>
      </c>
      <c r="AG47" s="2587"/>
      <c r="AH47" s="2587">
        <v>7</v>
      </c>
      <c r="AI47" s="2587"/>
      <c r="AJ47" s="2588"/>
      <c r="AK47" s="2586">
        <v>1</v>
      </c>
      <c r="AL47" s="2587">
        <v>4</v>
      </c>
      <c r="AM47" s="2587">
        <v>4</v>
      </c>
      <c r="AN47" s="2587"/>
      <c r="AO47" s="2587">
        <v>7</v>
      </c>
      <c r="AP47" s="2587">
        <v>2</v>
      </c>
      <c r="AQ47" s="2588"/>
      <c r="AR47" s="2586">
        <v>1</v>
      </c>
      <c r="AS47" s="2587">
        <v>4</v>
      </c>
      <c r="AT47" s="2587"/>
      <c r="AU47" s="2587"/>
      <c r="AV47" s="2587">
        <v>7</v>
      </c>
      <c r="AW47" s="2587"/>
      <c r="AX47" s="2588">
        <v>4</v>
      </c>
      <c r="AY47" s="2139">
        <f t="shared" si="4"/>
        <v>57</v>
      </c>
      <c r="AZ47" s="2061"/>
      <c r="BA47" s="2061"/>
      <c r="BB47" s="2062">
        <f t="shared" si="5"/>
        <v>14.25</v>
      </c>
      <c r="BC47" s="2062"/>
      <c r="BD47" s="2062"/>
      <c r="BE47" s="2151"/>
      <c r="BF47" s="2152"/>
      <c r="BG47" s="2153"/>
      <c r="BH47" s="2184"/>
      <c r="BI47" s="2185"/>
      <c r="BJ47" s="2186"/>
      <c r="BK47" s="2165"/>
      <c r="BL47" s="2166"/>
      <c r="BM47" s="2166"/>
      <c r="BN47" s="2167"/>
      <c r="BO47" s="713"/>
    </row>
    <row r="48" spans="2:96" ht="21" customHeight="1">
      <c r="B48" s="2068"/>
      <c r="C48" s="2068"/>
      <c r="D48" s="2055"/>
      <c r="E48" s="2056"/>
      <c r="F48" s="2056"/>
      <c r="G48" s="2056"/>
      <c r="H48" s="2056"/>
      <c r="I48" s="2056"/>
      <c r="J48" s="2056"/>
      <c r="K48" s="2056"/>
      <c r="L48" s="2056"/>
      <c r="M48" s="2056"/>
      <c r="N48" s="2056"/>
      <c r="O48" s="2056"/>
      <c r="P48" s="2057"/>
      <c r="Q48" s="2058"/>
      <c r="R48" s="2058"/>
      <c r="S48" s="2058"/>
      <c r="T48" s="2058"/>
      <c r="U48" s="2058"/>
      <c r="V48" s="2059"/>
      <c r="W48" s="2586"/>
      <c r="X48" s="2587"/>
      <c r="Y48" s="2587"/>
      <c r="Z48" s="2587"/>
      <c r="AA48" s="2587">
        <v>7</v>
      </c>
      <c r="AB48" s="2587"/>
      <c r="AC48" s="2588"/>
      <c r="AD48" s="2586">
        <v>1</v>
      </c>
      <c r="AE48" s="2587">
        <v>4</v>
      </c>
      <c r="AF48" s="2587">
        <v>4</v>
      </c>
      <c r="AG48" s="2587"/>
      <c r="AH48" s="2587">
        <v>7</v>
      </c>
      <c r="AI48" s="2587"/>
      <c r="AJ48" s="2588"/>
      <c r="AK48" s="2586">
        <v>1</v>
      </c>
      <c r="AL48" s="2587">
        <v>4</v>
      </c>
      <c r="AM48" s="2587">
        <v>4</v>
      </c>
      <c r="AN48" s="2587"/>
      <c r="AO48" s="2587">
        <v>7</v>
      </c>
      <c r="AP48" s="2587">
        <v>2</v>
      </c>
      <c r="AQ48" s="2588"/>
      <c r="AR48" s="2586">
        <v>1</v>
      </c>
      <c r="AS48" s="2587">
        <v>4</v>
      </c>
      <c r="AT48" s="2587"/>
      <c r="AU48" s="2587"/>
      <c r="AV48" s="2587">
        <v>7</v>
      </c>
      <c r="AW48" s="2587"/>
      <c r="AX48" s="2588">
        <v>4</v>
      </c>
      <c r="AY48" s="2139">
        <f t="shared" si="4"/>
        <v>57</v>
      </c>
      <c r="AZ48" s="2061"/>
      <c r="BA48" s="2061"/>
      <c r="BB48" s="2062">
        <f t="shared" si="5"/>
        <v>14.25</v>
      </c>
      <c r="BC48" s="2062"/>
      <c r="BD48" s="2062"/>
      <c r="BE48" s="2151"/>
      <c r="BF48" s="2152"/>
      <c r="BG48" s="2153"/>
      <c r="BH48" s="2184"/>
      <c r="BI48" s="2185"/>
      <c r="BJ48" s="2186"/>
      <c r="BK48" s="2165"/>
      <c r="BL48" s="2166"/>
      <c r="BM48" s="2166"/>
      <c r="BN48" s="2167"/>
      <c r="BO48" s="713"/>
    </row>
    <row r="49" spans="2:85" ht="21" customHeight="1">
      <c r="B49" s="2068"/>
      <c r="C49" s="2068"/>
      <c r="D49" s="2055"/>
      <c r="E49" s="2056"/>
      <c r="F49" s="2056"/>
      <c r="G49" s="2056"/>
      <c r="H49" s="2056"/>
      <c r="I49" s="2056"/>
      <c r="J49" s="2056"/>
      <c r="K49" s="2056"/>
      <c r="L49" s="2056"/>
      <c r="M49" s="2056"/>
      <c r="N49" s="2056"/>
      <c r="O49" s="2056"/>
      <c r="P49" s="2057"/>
      <c r="Q49" s="2058"/>
      <c r="R49" s="2058"/>
      <c r="S49" s="2058"/>
      <c r="T49" s="2058"/>
      <c r="U49" s="2058"/>
      <c r="V49" s="2059"/>
      <c r="W49" s="2586"/>
      <c r="X49" s="2587"/>
      <c r="Y49" s="2587"/>
      <c r="Z49" s="2587"/>
      <c r="AA49" s="2587"/>
      <c r="AB49" s="2587"/>
      <c r="AC49" s="2588"/>
      <c r="AD49" s="2586"/>
      <c r="AE49" s="2587"/>
      <c r="AF49" s="2587"/>
      <c r="AG49" s="2587"/>
      <c r="AH49" s="2587"/>
      <c r="AI49" s="2587"/>
      <c r="AJ49" s="2588"/>
      <c r="AK49" s="2586"/>
      <c r="AL49" s="2587"/>
      <c r="AM49" s="2587"/>
      <c r="AN49" s="2587"/>
      <c r="AO49" s="2587"/>
      <c r="AP49" s="2587"/>
      <c r="AQ49" s="2588"/>
      <c r="AR49" s="2586"/>
      <c r="AS49" s="2587"/>
      <c r="AT49" s="2587"/>
      <c r="AU49" s="2587"/>
      <c r="AV49" s="2587"/>
      <c r="AW49" s="2587"/>
      <c r="AX49" s="2588"/>
      <c r="AY49" s="2139">
        <f t="shared" si="4"/>
        <v>0</v>
      </c>
      <c r="AZ49" s="2061"/>
      <c r="BA49" s="2061"/>
      <c r="BB49" s="2062">
        <f t="shared" si="5"/>
        <v>0</v>
      </c>
      <c r="BC49" s="2062"/>
      <c r="BD49" s="2062"/>
      <c r="BE49" s="2151"/>
      <c r="BF49" s="2152"/>
      <c r="BG49" s="2153"/>
      <c r="BH49" s="2184"/>
      <c r="BI49" s="2185"/>
      <c r="BJ49" s="2186"/>
      <c r="BK49" s="2165"/>
      <c r="BL49" s="2166"/>
      <c r="BM49" s="2166"/>
      <c r="BN49" s="2167"/>
      <c r="BO49" s="713"/>
    </row>
    <row r="50" spans="2:85" ht="21" customHeight="1" thickBot="1">
      <c r="B50" s="2068"/>
      <c r="C50" s="2068"/>
      <c r="D50" s="2157"/>
      <c r="E50" s="2158"/>
      <c r="F50" s="2158"/>
      <c r="G50" s="2158"/>
      <c r="H50" s="2158"/>
      <c r="I50" s="2158"/>
      <c r="J50" s="2158"/>
      <c r="K50" s="2158"/>
      <c r="L50" s="2158"/>
      <c r="M50" s="2158"/>
      <c r="N50" s="2158"/>
      <c r="O50" s="2158"/>
      <c r="P50" s="2159"/>
      <c r="Q50" s="2160"/>
      <c r="R50" s="2160"/>
      <c r="S50" s="2160"/>
      <c r="T50" s="2160"/>
      <c r="U50" s="2160"/>
      <c r="V50" s="2161"/>
      <c r="W50" s="2633"/>
      <c r="X50" s="2634"/>
      <c r="Y50" s="2634"/>
      <c r="Z50" s="2634"/>
      <c r="AA50" s="2634"/>
      <c r="AB50" s="2634"/>
      <c r="AC50" s="2635"/>
      <c r="AD50" s="2633"/>
      <c r="AE50" s="2634"/>
      <c r="AF50" s="2634"/>
      <c r="AG50" s="2634"/>
      <c r="AH50" s="2634"/>
      <c r="AI50" s="2634"/>
      <c r="AJ50" s="2635"/>
      <c r="AK50" s="2633"/>
      <c r="AL50" s="2634"/>
      <c r="AM50" s="2634"/>
      <c r="AN50" s="2634"/>
      <c r="AO50" s="2634"/>
      <c r="AP50" s="2634"/>
      <c r="AQ50" s="2635"/>
      <c r="AR50" s="2633"/>
      <c r="AS50" s="2634"/>
      <c r="AT50" s="2634"/>
      <c r="AU50" s="2634"/>
      <c r="AV50" s="2634"/>
      <c r="AW50" s="2634"/>
      <c r="AX50" s="2635"/>
      <c r="AY50" s="2162">
        <f t="shared" si="4"/>
        <v>0</v>
      </c>
      <c r="AZ50" s="2163"/>
      <c r="BA50" s="2163"/>
      <c r="BB50" s="2164">
        <f t="shared" si="5"/>
        <v>0</v>
      </c>
      <c r="BC50" s="2164"/>
      <c r="BD50" s="2164"/>
      <c r="BE50" s="2178"/>
      <c r="BF50" s="2179"/>
      <c r="BG50" s="2180"/>
      <c r="BH50" s="2187"/>
      <c r="BI50" s="2188"/>
      <c r="BJ50" s="2189"/>
      <c r="BK50" s="2143"/>
      <c r="BL50" s="2144"/>
      <c r="BM50" s="2144"/>
      <c r="BN50" s="2145"/>
      <c r="BO50" s="713"/>
    </row>
    <row r="51" spans="2:85" ht="21" customHeight="1">
      <c r="B51" s="2068"/>
      <c r="C51" s="2135" t="s">
        <v>863</v>
      </c>
      <c r="D51" s="2146" t="s">
        <v>962</v>
      </c>
      <c r="E51" s="2071"/>
      <c r="F51" s="2071"/>
      <c r="G51" s="2071"/>
      <c r="H51" s="2071"/>
      <c r="I51" s="2071"/>
      <c r="J51" s="2071"/>
      <c r="K51" s="2071"/>
      <c r="L51" s="2071"/>
      <c r="M51" s="2071"/>
      <c r="N51" s="2071"/>
      <c r="O51" s="2071"/>
      <c r="P51" s="2147"/>
      <c r="Q51" s="2148"/>
      <c r="R51" s="2148"/>
      <c r="S51" s="2148"/>
      <c r="T51" s="2148"/>
      <c r="U51" s="2148"/>
      <c r="V51" s="2149"/>
      <c r="W51" s="2621"/>
      <c r="X51" s="2622">
        <v>7</v>
      </c>
      <c r="Y51" s="2623">
        <v>7</v>
      </c>
      <c r="Z51" s="2622"/>
      <c r="AA51" s="2622">
        <v>7</v>
      </c>
      <c r="AB51" s="2622"/>
      <c r="AC51" s="2625">
        <v>7</v>
      </c>
      <c r="AD51" s="2647"/>
      <c r="AE51" s="2622">
        <v>7</v>
      </c>
      <c r="AF51" s="2622">
        <v>7</v>
      </c>
      <c r="AG51" s="2622"/>
      <c r="AH51" s="2623">
        <v>7</v>
      </c>
      <c r="AI51" s="2622"/>
      <c r="AJ51" s="2624">
        <v>7</v>
      </c>
      <c r="AK51" s="2621"/>
      <c r="AL51" s="2623">
        <v>7</v>
      </c>
      <c r="AM51" s="2623">
        <v>7</v>
      </c>
      <c r="AN51" s="2622"/>
      <c r="AO51" s="2623">
        <v>7</v>
      </c>
      <c r="AP51" s="2623"/>
      <c r="AQ51" s="2624">
        <v>7</v>
      </c>
      <c r="AR51" s="2648"/>
      <c r="AS51" s="2611">
        <v>7</v>
      </c>
      <c r="AT51" s="2611">
        <v>7</v>
      </c>
      <c r="AU51" s="2611"/>
      <c r="AV51" s="2611"/>
      <c r="AW51" s="2649"/>
      <c r="AX51" s="2613">
        <v>7</v>
      </c>
      <c r="AY51" s="2150">
        <f t="shared" si="4"/>
        <v>105</v>
      </c>
      <c r="AZ51" s="2075"/>
      <c r="BA51" s="2075"/>
      <c r="BB51" s="2076">
        <f t="shared" si="5"/>
        <v>26.25</v>
      </c>
      <c r="BC51" s="2076"/>
      <c r="BD51" s="2076"/>
      <c r="BE51" s="2151">
        <f>ROUNDUP(SUM(BB51:BD57)/AY60,2)</f>
        <v>3.3699999999999997</v>
      </c>
      <c r="BF51" s="2152"/>
      <c r="BG51" s="2153"/>
      <c r="BH51" s="2154">
        <f>ROUNDUP(SUM(BB51:BD57)/40,2)</f>
        <v>3.3699999999999997</v>
      </c>
      <c r="BI51" s="2155"/>
      <c r="BJ51" s="2156"/>
      <c r="BK51" s="2140"/>
      <c r="BL51" s="2141"/>
      <c r="BM51" s="2141"/>
      <c r="BN51" s="2142"/>
      <c r="BO51" s="713"/>
    </row>
    <row r="52" spans="2:85" ht="21" customHeight="1">
      <c r="B52" s="2068"/>
      <c r="C52" s="2136"/>
      <c r="D52" s="2138" t="s">
        <v>963</v>
      </c>
      <c r="E52" s="2056"/>
      <c r="F52" s="2056"/>
      <c r="G52" s="2056"/>
      <c r="H52" s="2056"/>
      <c r="I52" s="2056"/>
      <c r="J52" s="2056"/>
      <c r="K52" s="2056"/>
      <c r="L52" s="2056"/>
      <c r="M52" s="2056"/>
      <c r="N52" s="2056"/>
      <c r="O52" s="2056"/>
      <c r="P52" s="2057"/>
      <c r="Q52" s="2058"/>
      <c r="R52" s="2058"/>
      <c r="S52" s="2058"/>
      <c r="T52" s="2058"/>
      <c r="U52" s="2058"/>
      <c r="V52" s="2059"/>
      <c r="W52" s="2621"/>
      <c r="X52" s="2622">
        <v>7</v>
      </c>
      <c r="Y52" s="2622">
        <v>7</v>
      </c>
      <c r="Z52" s="2622"/>
      <c r="AA52" s="2622">
        <v>7</v>
      </c>
      <c r="AB52" s="2623"/>
      <c r="AC52" s="2655">
        <v>7</v>
      </c>
      <c r="AD52" s="2621"/>
      <c r="AE52" s="2623">
        <v>7</v>
      </c>
      <c r="AF52" s="2623">
        <v>7</v>
      </c>
      <c r="AG52" s="2622"/>
      <c r="AH52" s="2622">
        <v>7</v>
      </c>
      <c r="AI52" s="2623"/>
      <c r="AJ52" s="2625">
        <v>7</v>
      </c>
      <c r="AK52" s="2621"/>
      <c r="AL52" s="2622">
        <v>7</v>
      </c>
      <c r="AM52" s="2622">
        <v>7</v>
      </c>
      <c r="AN52" s="2623"/>
      <c r="AO52" s="2622"/>
      <c r="AP52" s="2622"/>
      <c r="AQ52" s="2625">
        <v>7</v>
      </c>
      <c r="AR52" s="2621"/>
      <c r="AS52" s="2623"/>
      <c r="AT52" s="2622">
        <v>7</v>
      </c>
      <c r="AU52" s="2622"/>
      <c r="AV52" s="2622"/>
      <c r="AW52" s="2622"/>
      <c r="AX52" s="2625">
        <v>7</v>
      </c>
      <c r="AY52" s="2139">
        <f t="shared" si="4"/>
        <v>91</v>
      </c>
      <c r="AZ52" s="2061"/>
      <c r="BA52" s="2061"/>
      <c r="BB52" s="2062">
        <f t="shared" si="5"/>
        <v>22.75</v>
      </c>
      <c r="BC52" s="2062"/>
      <c r="BD52" s="2062"/>
      <c r="BE52" s="2151"/>
      <c r="BF52" s="2152"/>
      <c r="BG52" s="2153"/>
      <c r="BH52" s="2154"/>
      <c r="BI52" s="2155"/>
      <c r="BJ52" s="2156"/>
      <c r="BK52" s="2042"/>
      <c r="BL52" s="2042"/>
      <c r="BM52" s="2042"/>
      <c r="BN52" s="2043"/>
      <c r="BO52" s="713"/>
    </row>
    <row r="53" spans="2:85" ht="21" customHeight="1">
      <c r="B53" s="2068"/>
      <c r="C53" s="2136"/>
      <c r="D53" s="2138" t="s">
        <v>964</v>
      </c>
      <c r="E53" s="2056"/>
      <c r="F53" s="2056"/>
      <c r="G53" s="2056"/>
      <c r="H53" s="2056"/>
      <c r="I53" s="2056"/>
      <c r="J53" s="2056"/>
      <c r="K53" s="2056"/>
      <c r="L53" s="2056"/>
      <c r="M53" s="2056"/>
      <c r="N53" s="2056"/>
      <c r="O53" s="2056"/>
      <c r="P53" s="2057"/>
      <c r="Q53" s="2058"/>
      <c r="R53" s="2058"/>
      <c r="S53" s="2058"/>
      <c r="T53" s="2058"/>
      <c r="U53" s="2058"/>
      <c r="V53" s="2059"/>
      <c r="W53" s="2621">
        <v>7</v>
      </c>
      <c r="X53" s="2622"/>
      <c r="Y53" s="2622">
        <v>7</v>
      </c>
      <c r="Z53" s="2622">
        <v>7</v>
      </c>
      <c r="AA53" s="2622">
        <v>7</v>
      </c>
      <c r="AB53" s="2622">
        <v>7</v>
      </c>
      <c r="AC53" s="2625"/>
      <c r="AD53" s="2621">
        <v>7</v>
      </c>
      <c r="AE53" s="2622"/>
      <c r="AF53" s="2622">
        <v>7</v>
      </c>
      <c r="AG53" s="2622">
        <v>7</v>
      </c>
      <c r="AH53" s="2622">
        <v>7</v>
      </c>
      <c r="AI53" s="2622">
        <v>7</v>
      </c>
      <c r="AJ53" s="2625"/>
      <c r="AK53" s="2621">
        <v>7</v>
      </c>
      <c r="AL53" s="2622"/>
      <c r="AM53" s="2622">
        <v>7</v>
      </c>
      <c r="AN53" s="2622">
        <v>7</v>
      </c>
      <c r="AO53" s="2622"/>
      <c r="AP53" s="2622">
        <v>7</v>
      </c>
      <c r="AQ53" s="2625"/>
      <c r="AR53" s="2621">
        <v>7</v>
      </c>
      <c r="AS53" s="2622"/>
      <c r="AT53" s="2622">
        <v>7</v>
      </c>
      <c r="AU53" s="2622"/>
      <c r="AV53" s="2622">
        <v>7</v>
      </c>
      <c r="AW53" s="2622"/>
      <c r="AX53" s="2625"/>
      <c r="AY53" s="2139">
        <f t="shared" si="4"/>
        <v>119</v>
      </c>
      <c r="AZ53" s="2061"/>
      <c r="BA53" s="2061"/>
      <c r="BB53" s="2062">
        <f t="shared" si="5"/>
        <v>29.75</v>
      </c>
      <c r="BC53" s="2062"/>
      <c r="BD53" s="2062"/>
      <c r="BE53" s="2151"/>
      <c r="BF53" s="2152"/>
      <c r="BG53" s="2153"/>
      <c r="BH53" s="2154"/>
      <c r="BI53" s="2155"/>
      <c r="BJ53" s="2156"/>
      <c r="BK53" s="2042"/>
      <c r="BL53" s="2042"/>
      <c r="BM53" s="2042"/>
      <c r="BN53" s="2043"/>
      <c r="BO53" s="713"/>
    </row>
    <row r="54" spans="2:85" ht="21" customHeight="1">
      <c r="B54" s="2068"/>
      <c r="C54" s="2136"/>
      <c r="D54" s="2138" t="s">
        <v>965</v>
      </c>
      <c r="E54" s="2056"/>
      <c r="F54" s="2056"/>
      <c r="G54" s="2056"/>
      <c r="H54" s="2056"/>
      <c r="I54" s="2056"/>
      <c r="J54" s="2056"/>
      <c r="K54" s="2056"/>
      <c r="L54" s="2056"/>
      <c r="M54" s="2056"/>
      <c r="N54" s="2056"/>
      <c r="O54" s="2056"/>
      <c r="P54" s="2057"/>
      <c r="Q54" s="2058"/>
      <c r="R54" s="2058"/>
      <c r="S54" s="2058"/>
      <c r="T54" s="2058"/>
      <c r="U54" s="2058"/>
      <c r="V54" s="2059"/>
      <c r="W54" s="2586">
        <v>7</v>
      </c>
      <c r="X54" s="2587"/>
      <c r="Y54" s="2587"/>
      <c r="Z54" s="2587">
        <v>7</v>
      </c>
      <c r="AA54" s="2587">
        <v>7</v>
      </c>
      <c r="AB54" s="2587">
        <v>7</v>
      </c>
      <c r="AC54" s="2588"/>
      <c r="AD54" s="2586">
        <v>7</v>
      </c>
      <c r="AE54" s="2587"/>
      <c r="AF54" s="2587"/>
      <c r="AG54" s="2587">
        <v>7</v>
      </c>
      <c r="AH54" s="2587">
        <v>7</v>
      </c>
      <c r="AI54" s="2587">
        <v>7</v>
      </c>
      <c r="AJ54" s="2588"/>
      <c r="AK54" s="2586">
        <v>7</v>
      </c>
      <c r="AL54" s="2587"/>
      <c r="AM54" s="2587">
        <v>7</v>
      </c>
      <c r="AN54" s="2587">
        <v>7</v>
      </c>
      <c r="AO54" s="2587">
        <v>7</v>
      </c>
      <c r="AP54" s="2587">
        <v>7</v>
      </c>
      <c r="AQ54" s="2588"/>
      <c r="AR54" s="2586">
        <v>7</v>
      </c>
      <c r="AS54" s="2587"/>
      <c r="AT54" s="2587">
        <v>7</v>
      </c>
      <c r="AU54" s="2587"/>
      <c r="AV54" s="2587">
        <v>7</v>
      </c>
      <c r="AW54" s="2587"/>
      <c r="AX54" s="2588"/>
      <c r="AY54" s="2139">
        <f t="shared" si="4"/>
        <v>112</v>
      </c>
      <c r="AZ54" s="2061"/>
      <c r="BA54" s="2061"/>
      <c r="BB54" s="2062">
        <f t="shared" si="5"/>
        <v>28</v>
      </c>
      <c r="BC54" s="2062"/>
      <c r="BD54" s="2062"/>
      <c r="BE54" s="2151"/>
      <c r="BF54" s="2152"/>
      <c r="BG54" s="2153"/>
      <c r="BH54" s="2154"/>
      <c r="BI54" s="2155"/>
      <c r="BJ54" s="2156"/>
      <c r="BK54" s="2042"/>
      <c r="BL54" s="2042"/>
      <c r="BM54" s="2042"/>
      <c r="BN54" s="2043"/>
    </row>
    <row r="55" spans="2:85" ht="21" customHeight="1">
      <c r="B55" s="2068"/>
      <c r="C55" s="2136"/>
      <c r="D55" s="2138" t="s">
        <v>966</v>
      </c>
      <c r="E55" s="2056"/>
      <c r="F55" s="2056"/>
      <c r="G55" s="2056"/>
      <c r="H55" s="2056"/>
      <c r="I55" s="2056"/>
      <c r="J55" s="2056"/>
      <c r="K55" s="2056"/>
      <c r="L55" s="2056"/>
      <c r="M55" s="2056"/>
      <c r="N55" s="2056"/>
      <c r="O55" s="2056"/>
      <c r="P55" s="2057"/>
      <c r="Q55" s="2058"/>
      <c r="R55" s="2058"/>
      <c r="S55" s="2058"/>
      <c r="T55" s="2058"/>
      <c r="U55" s="2058"/>
      <c r="V55" s="2059"/>
      <c r="W55" s="2586">
        <v>7</v>
      </c>
      <c r="X55" s="2587"/>
      <c r="Y55" s="2587"/>
      <c r="Z55" s="2587">
        <v>7</v>
      </c>
      <c r="AA55" s="2587">
        <v>7</v>
      </c>
      <c r="AB55" s="2587">
        <v>7</v>
      </c>
      <c r="AC55" s="2588"/>
      <c r="AD55" s="2586">
        <v>7</v>
      </c>
      <c r="AE55" s="2587"/>
      <c r="AF55" s="2587"/>
      <c r="AG55" s="2587">
        <v>7</v>
      </c>
      <c r="AH55" s="2587">
        <v>7</v>
      </c>
      <c r="AI55" s="2587">
        <v>7</v>
      </c>
      <c r="AJ55" s="2588"/>
      <c r="AK55" s="2586">
        <v>7</v>
      </c>
      <c r="AL55" s="2587"/>
      <c r="AM55" s="2587">
        <v>7</v>
      </c>
      <c r="AN55" s="2587">
        <v>7</v>
      </c>
      <c r="AO55" s="2587">
        <v>7</v>
      </c>
      <c r="AP55" s="2587">
        <v>7</v>
      </c>
      <c r="AQ55" s="2588"/>
      <c r="AR55" s="2586">
        <v>7</v>
      </c>
      <c r="AS55" s="2587"/>
      <c r="AT55" s="2587">
        <v>7</v>
      </c>
      <c r="AU55" s="2587"/>
      <c r="AV55" s="2587">
        <v>7</v>
      </c>
      <c r="AW55" s="2587"/>
      <c r="AX55" s="2588"/>
      <c r="AY55" s="2139">
        <f t="shared" si="4"/>
        <v>112</v>
      </c>
      <c r="AZ55" s="2061"/>
      <c r="BA55" s="2061"/>
      <c r="BB55" s="2062">
        <f t="shared" si="5"/>
        <v>28</v>
      </c>
      <c r="BC55" s="2062"/>
      <c r="BD55" s="2062"/>
      <c r="BE55" s="2151"/>
      <c r="BF55" s="2152"/>
      <c r="BG55" s="2153"/>
      <c r="BH55" s="2154"/>
      <c r="BI55" s="2155"/>
      <c r="BJ55" s="2156"/>
      <c r="BK55" s="2042"/>
      <c r="BL55" s="2042"/>
      <c r="BM55" s="2042"/>
      <c r="BN55" s="2043"/>
      <c r="CE55" s="587"/>
      <c r="CF55" s="587"/>
      <c r="CG55" s="587"/>
    </row>
    <row r="56" spans="2:85" ht="21" customHeight="1">
      <c r="B56" s="2068"/>
      <c r="C56" s="2136"/>
      <c r="D56" s="2138"/>
      <c r="E56" s="2056"/>
      <c r="F56" s="2056"/>
      <c r="G56" s="2056"/>
      <c r="H56" s="2056"/>
      <c r="I56" s="2056"/>
      <c r="J56" s="2056"/>
      <c r="K56" s="2056"/>
      <c r="L56" s="2056"/>
      <c r="M56" s="2056"/>
      <c r="N56" s="2056"/>
      <c r="O56" s="2056"/>
      <c r="P56" s="2057"/>
      <c r="Q56" s="2058"/>
      <c r="R56" s="2058"/>
      <c r="S56" s="2058"/>
      <c r="T56" s="2058"/>
      <c r="U56" s="2058"/>
      <c r="V56" s="2059"/>
      <c r="W56" s="2586"/>
      <c r="X56" s="2587"/>
      <c r="Y56" s="2587"/>
      <c r="Z56" s="2587"/>
      <c r="AA56" s="2587"/>
      <c r="AB56" s="2587"/>
      <c r="AC56" s="2588"/>
      <c r="AD56" s="2586"/>
      <c r="AE56" s="2587"/>
      <c r="AF56" s="2587"/>
      <c r="AG56" s="2587"/>
      <c r="AH56" s="2587"/>
      <c r="AI56" s="2587"/>
      <c r="AJ56" s="2588"/>
      <c r="AK56" s="2586"/>
      <c r="AL56" s="2587"/>
      <c r="AM56" s="2587"/>
      <c r="AN56" s="2587"/>
      <c r="AO56" s="2587"/>
      <c r="AP56" s="2587"/>
      <c r="AQ56" s="2588"/>
      <c r="AR56" s="2586"/>
      <c r="AS56" s="2587"/>
      <c r="AT56" s="2587"/>
      <c r="AU56" s="2587"/>
      <c r="AV56" s="2587"/>
      <c r="AW56" s="2587"/>
      <c r="AX56" s="2588"/>
      <c r="AY56" s="2139">
        <f t="shared" si="4"/>
        <v>0</v>
      </c>
      <c r="AZ56" s="2061"/>
      <c r="BA56" s="2061"/>
      <c r="BB56" s="2062">
        <f t="shared" si="5"/>
        <v>0</v>
      </c>
      <c r="BC56" s="2062"/>
      <c r="BD56" s="2062"/>
      <c r="BE56" s="2151"/>
      <c r="BF56" s="2152"/>
      <c r="BG56" s="2153"/>
      <c r="BH56" s="2154"/>
      <c r="BI56" s="2155"/>
      <c r="BJ56" s="2156"/>
      <c r="BK56" s="2042"/>
      <c r="BL56" s="2042"/>
      <c r="BM56" s="2042"/>
      <c r="BN56" s="2043"/>
      <c r="CE56" s="587"/>
      <c r="CF56" s="587"/>
      <c r="CG56" s="587"/>
    </row>
    <row r="57" spans="2:85" ht="21" customHeight="1" thickBot="1">
      <c r="B57" s="2068"/>
      <c r="C57" s="2137"/>
      <c r="D57" s="2132"/>
      <c r="E57" s="2133"/>
      <c r="F57" s="2133"/>
      <c r="G57" s="2133"/>
      <c r="H57" s="2133"/>
      <c r="I57" s="2133"/>
      <c r="J57" s="2045"/>
      <c r="K57" s="2045"/>
      <c r="L57" s="2045"/>
      <c r="M57" s="2045"/>
      <c r="N57" s="2045"/>
      <c r="O57" s="2045"/>
      <c r="P57" s="2046"/>
      <c r="Q57" s="2047"/>
      <c r="R57" s="2047"/>
      <c r="S57" s="2047"/>
      <c r="T57" s="2047"/>
      <c r="U57" s="2047"/>
      <c r="V57" s="2048"/>
      <c r="W57" s="2694"/>
      <c r="X57" s="2695"/>
      <c r="Y57" s="2695"/>
      <c r="Z57" s="2695"/>
      <c r="AA57" s="2695"/>
      <c r="AB57" s="2695"/>
      <c r="AC57" s="2696"/>
      <c r="AD57" s="2694"/>
      <c r="AE57" s="2695"/>
      <c r="AF57" s="2695"/>
      <c r="AG57" s="2695"/>
      <c r="AH57" s="2695"/>
      <c r="AI57" s="2695"/>
      <c r="AJ57" s="2696"/>
      <c r="AK57" s="2694"/>
      <c r="AL57" s="2695"/>
      <c r="AM57" s="2695"/>
      <c r="AN57" s="2695"/>
      <c r="AO57" s="2695"/>
      <c r="AP57" s="2695"/>
      <c r="AQ57" s="2696"/>
      <c r="AR57" s="2694"/>
      <c r="AS57" s="2695"/>
      <c r="AT57" s="2695"/>
      <c r="AU57" s="2695"/>
      <c r="AV57" s="2695"/>
      <c r="AW57" s="2695"/>
      <c r="AX57" s="2696"/>
      <c r="AY57" s="2134">
        <f>SUM(W57:AX57)</f>
        <v>0</v>
      </c>
      <c r="AZ57" s="2050"/>
      <c r="BA57" s="2050"/>
      <c r="BB57" s="2051">
        <f t="shared" si="5"/>
        <v>0</v>
      </c>
      <c r="BC57" s="2051"/>
      <c r="BD57" s="2051"/>
      <c r="BE57" s="2151"/>
      <c r="BF57" s="2152"/>
      <c r="BG57" s="2153"/>
      <c r="BH57" s="2154"/>
      <c r="BI57" s="2155"/>
      <c r="BJ57" s="2156"/>
      <c r="BK57" s="2053"/>
      <c r="BL57" s="2053"/>
      <c r="BM57" s="2053"/>
      <c r="BN57" s="2054"/>
    </row>
    <row r="58" spans="2:85" ht="21" customHeight="1" thickBot="1">
      <c r="B58" s="2068"/>
      <c r="C58" s="2081" t="s">
        <v>949</v>
      </c>
      <c r="D58" s="2082"/>
      <c r="E58" s="2082"/>
      <c r="F58" s="2082"/>
      <c r="G58" s="2082"/>
      <c r="H58" s="2082"/>
      <c r="I58" s="2082"/>
      <c r="J58" s="2082"/>
      <c r="K58" s="2082"/>
      <c r="L58" s="2082"/>
      <c r="M58" s="2082"/>
      <c r="N58" s="2082"/>
      <c r="O58" s="2082"/>
      <c r="P58" s="2082"/>
      <c r="Q58" s="2082"/>
      <c r="R58" s="2082"/>
      <c r="S58" s="2082"/>
      <c r="T58" s="2082"/>
      <c r="U58" s="2082"/>
      <c r="V58" s="2083"/>
      <c r="W58" s="727">
        <f t="shared" ref="W58:AX58" si="6">SUM(W43:W57)</f>
        <v>29</v>
      </c>
      <c r="X58" s="728">
        <f t="shared" si="6"/>
        <v>22</v>
      </c>
      <c r="Y58" s="728">
        <f t="shared" si="6"/>
        <v>35</v>
      </c>
      <c r="Z58" s="728">
        <f t="shared" si="6"/>
        <v>29</v>
      </c>
      <c r="AA58" s="728">
        <f t="shared" si="6"/>
        <v>64</v>
      </c>
      <c r="AB58" s="728">
        <f t="shared" si="6"/>
        <v>23</v>
      </c>
      <c r="AC58" s="729">
        <f t="shared" si="6"/>
        <v>22</v>
      </c>
      <c r="AD58" s="727">
        <f t="shared" si="6"/>
        <v>32</v>
      </c>
      <c r="AE58" s="728">
        <f t="shared" si="6"/>
        <v>34</v>
      </c>
      <c r="AF58" s="728">
        <f t="shared" si="6"/>
        <v>47</v>
      </c>
      <c r="AG58" s="728">
        <f t="shared" si="6"/>
        <v>29</v>
      </c>
      <c r="AH58" s="728">
        <f t="shared" si="6"/>
        <v>64</v>
      </c>
      <c r="AI58" s="728">
        <f t="shared" si="6"/>
        <v>23</v>
      </c>
      <c r="AJ58" s="729">
        <f t="shared" si="6"/>
        <v>22</v>
      </c>
      <c r="AK58" s="727">
        <f t="shared" si="6"/>
        <v>32</v>
      </c>
      <c r="AL58" s="728">
        <f t="shared" si="6"/>
        <v>34</v>
      </c>
      <c r="AM58" s="728">
        <f t="shared" si="6"/>
        <v>61</v>
      </c>
      <c r="AN58" s="728">
        <f t="shared" si="6"/>
        <v>33</v>
      </c>
      <c r="AO58" s="728">
        <f t="shared" si="6"/>
        <v>50</v>
      </c>
      <c r="AP58" s="728">
        <f t="shared" si="6"/>
        <v>29</v>
      </c>
      <c r="AQ58" s="729">
        <f t="shared" si="6"/>
        <v>22</v>
      </c>
      <c r="AR58" s="727">
        <f t="shared" si="6"/>
        <v>32</v>
      </c>
      <c r="AS58" s="728">
        <f t="shared" si="6"/>
        <v>27</v>
      </c>
      <c r="AT58" s="728">
        <f t="shared" si="6"/>
        <v>35</v>
      </c>
      <c r="AU58" s="728">
        <f t="shared" si="6"/>
        <v>8</v>
      </c>
      <c r="AV58" s="728">
        <f t="shared" si="6"/>
        <v>50</v>
      </c>
      <c r="AW58" s="728">
        <f t="shared" si="6"/>
        <v>0</v>
      </c>
      <c r="AX58" s="729">
        <f t="shared" si="6"/>
        <v>40</v>
      </c>
      <c r="AY58" s="2119">
        <f>SUM(AY43:BA57)</f>
        <v>928</v>
      </c>
      <c r="AZ58" s="2120"/>
      <c r="BA58" s="2120"/>
      <c r="BB58" s="2121">
        <f>SUM($BB$43:$BD$57)</f>
        <v>232</v>
      </c>
      <c r="BC58" s="2121"/>
      <c r="BD58" s="2121"/>
      <c r="BE58" s="2129">
        <f>SUM(BE43:BG57)</f>
        <v>5.81</v>
      </c>
      <c r="BF58" s="2129"/>
      <c r="BG58" s="2129"/>
      <c r="BH58" s="2130">
        <f>SUM(BH43:BJ57)</f>
        <v>5.81</v>
      </c>
      <c r="BI58" s="2131"/>
      <c r="BJ58" s="2131"/>
      <c r="BK58" s="2127"/>
      <c r="BL58" s="2127"/>
      <c r="BM58" s="2127"/>
      <c r="BN58" s="2128"/>
    </row>
    <row r="59" spans="2:85" ht="21" customHeight="1" thickBot="1">
      <c r="B59" s="2216"/>
      <c r="C59" s="2081" t="s">
        <v>950</v>
      </c>
      <c r="D59" s="2082"/>
      <c r="E59" s="2082"/>
      <c r="F59" s="2082"/>
      <c r="G59" s="2082"/>
      <c r="H59" s="2082"/>
      <c r="I59" s="2082"/>
      <c r="J59" s="2082"/>
      <c r="K59" s="2082"/>
      <c r="L59" s="2082"/>
      <c r="M59" s="2082"/>
      <c r="N59" s="2082"/>
      <c r="O59" s="2082"/>
      <c r="P59" s="2082"/>
      <c r="Q59" s="2082"/>
      <c r="R59" s="2082"/>
      <c r="S59" s="2082"/>
      <c r="T59" s="2082"/>
      <c r="U59" s="2082"/>
      <c r="V59" s="2083"/>
      <c r="W59" s="730">
        <f t="shared" ref="W59:AM59" si="7">SUM(W37:W54)</f>
        <v>34</v>
      </c>
      <c r="X59" s="731">
        <f t="shared" si="7"/>
        <v>34</v>
      </c>
      <c r="Y59" s="731">
        <f t="shared" si="7"/>
        <v>47</v>
      </c>
      <c r="Z59" s="731">
        <f t="shared" si="7"/>
        <v>34</v>
      </c>
      <c r="AA59" s="731">
        <f t="shared" si="7"/>
        <v>69</v>
      </c>
      <c r="AB59" s="731">
        <f t="shared" si="7"/>
        <v>16</v>
      </c>
      <c r="AC59" s="732">
        <f t="shared" si="7"/>
        <v>22</v>
      </c>
      <c r="AD59" s="730">
        <f t="shared" si="7"/>
        <v>37</v>
      </c>
      <c r="AE59" s="731">
        <f t="shared" si="7"/>
        <v>46</v>
      </c>
      <c r="AF59" s="731">
        <f t="shared" si="7"/>
        <v>59</v>
      </c>
      <c r="AG59" s="731">
        <f t="shared" si="7"/>
        <v>34</v>
      </c>
      <c r="AH59" s="731">
        <f t="shared" si="7"/>
        <v>69</v>
      </c>
      <c r="AI59" s="731">
        <f t="shared" si="7"/>
        <v>16</v>
      </c>
      <c r="AJ59" s="732">
        <f t="shared" si="7"/>
        <v>22</v>
      </c>
      <c r="AK59" s="730">
        <f t="shared" si="7"/>
        <v>37</v>
      </c>
      <c r="AL59" s="731">
        <f t="shared" si="7"/>
        <v>46</v>
      </c>
      <c r="AM59" s="731">
        <f t="shared" si="7"/>
        <v>66</v>
      </c>
      <c r="AN59" s="731">
        <f>SUM(AN37:AN55)</f>
        <v>45</v>
      </c>
      <c r="AO59" s="731">
        <f t="shared" ref="AO59:AX59" si="8">SUM(AO37:AO54)</f>
        <v>55</v>
      </c>
      <c r="AP59" s="731">
        <f t="shared" si="8"/>
        <v>22</v>
      </c>
      <c r="AQ59" s="732">
        <f t="shared" si="8"/>
        <v>22</v>
      </c>
      <c r="AR59" s="730">
        <f t="shared" si="8"/>
        <v>37</v>
      </c>
      <c r="AS59" s="731">
        <f t="shared" si="8"/>
        <v>39</v>
      </c>
      <c r="AT59" s="731">
        <f t="shared" si="8"/>
        <v>40</v>
      </c>
      <c r="AU59" s="731">
        <f t="shared" si="8"/>
        <v>20</v>
      </c>
      <c r="AV59" s="731">
        <f t="shared" si="8"/>
        <v>55</v>
      </c>
      <c r="AW59" s="731">
        <f t="shared" si="8"/>
        <v>0</v>
      </c>
      <c r="AX59" s="732">
        <f t="shared" si="8"/>
        <v>40</v>
      </c>
      <c r="AY59" s="2119">
        <f>SUM(AY37:BA57)</f>
        <v>1168</v>
      </c>
      <c r="AZ59" s="2120"/>
      <c r="BA59" s="2120"/>
      <c r="BB59" s="2121">
        <f>SUM($BB$37:$BD$57)</f>
        <v>292</v>
      </c>
      <c r="BC59" s="2121"/>
      <c r="BD59" s="2121"/>
      <c r="BE59" s="2122"/>
      <c r="BF59" s="2123"/>
      <c r="BG59" s="2124"/>
      <c r="BH59" s="2125"/>
      <c r="BI59" s="2126"/>
      <c r="BJ59" s="2126"/>
      <c r="BK59" s="2127"/>
      <c r="BL59" s="2127"/>
      <c r="BM59" s="2127"/>
      <c r="BN59" s="2128"/>
    </row>
    <row r="60" spans="2:85" ht="21" customHeight="1" thickBot="1">
      <c r="B60" s="733" t="s">
        <v>951</v>
      </c>
      <c r="C60" s="734"/>
      <c r="D60" s="735"/>
      <c r="E60" s="877"/>
      <c r="F60" s="877"/>
      <c r="G60" s="877"/>
      <c r="H60" s="877"/>
      <c r="I60" s="877"/>
      <c r="J60" s="877"/>
      <c r="K60" s="877"/>
      <c r="L60" s="877"/>
      <c r="M60" s="877"/>
      <c r="N60" s="877"/>
      <c r="O60" s="877"/>
      <c r="P60" s="877"/>
      <c r="Q60" s="877"/>
      <c r="R60" s="877"/>
      <c r="S60" s="877"/>
      <c r="T60" s="877"/>
      <c r="U60" s="877"/>
      <c r="V60" s="877"/>
      <c r="W60" s="883"/>
      <c r="X60" s="883"/>
      <c r="Y60" s="883"/>
      <c r="Z60" s="883"/>
      <c r="AA60" s="883"/>
      <c r="AB60" s="883"/>
      <c r="AC60" s="883"/>
      <c r="AD60" s="883"/>
      <c r="AE60" s="883"/>
      <c r="AF60" s="883"/>
      <c r="AG60" s="883"/>
      <c r="AH60" s="883"/>
      <c r="AI60" s="883"/>
      <c r="AJ60" s="883"/>
      <c r="AK60" s="883"/>
      <c r="AL60" s="883"/>
      <c r="AM60" s="883"/>
      <c r="AN60" s="883"/>
      <c r="AO60" s="883"/>
      <c r="AP60" s="883"/>
      <c r="AQ60" s="883"/>
      <c r="AR60" s="883"/>
      <c r="AS60" s="883"/>
      <c r="AT60" s="883"/>
      <c r="AU60" s="883"/>
      <c r="AV60" s="883"/>
      <c r="AW60" s="883"/>
      <c r="AX60" s="884"/>
      <c r="AY60" s="2091">
        <v>40</v>
      </c>
      <c r="AZ60" s="2092"/>
      <c r="BA60" s="2092"/>
      <c r="BB60" s="2092"/>
      <c r="BC60" s="2092"/>
      <c r="BD60" s="2092"/>
      <c r="BE60" s="2092"/>
      <c r="BF60" s="2092"/>
      <c r="BG60" s="2092"/>
      <c r="BH60" s="2092"/>
      <c r="BI60" s="2092"/>
      <c r="BJ60" s="2092"/>
      <c r="BK60" s="2092"/>
      <c r="BL60" s="2092"/>
      <c r="BM60" s="2092"/>
      <c r="BN60" s="2093"/>
    </row>
    <row r="61" spans="2:85" ht="21" customHeight="1">
      <c r="G61" s="22"/>
    </row>
    <row r="62" spans="2:85" ht="21" customHeight="1" thickBot="1">
      <c r="B62" s="604" t="s">
        <v>952</v>
      </c>
      <c r="D62" s="660"/>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c r="BA62" s="649"/>
      <c r="BB62" s="660"/>
      <c r="BC62" s="649"/>
      <c r="BD62" s="649"/>
      <c r="BE62" s="660"/>
      <c r="BF62" s="649"/>
      <c r="BG62" s="660"/>
      <c r="BH62" s="660"/>
      <c r="BI62" s="660"/>
      <c r="BJ62" s="660"/>
      <c r="BK62" s="660"/>
      <c r="BL62" s="660"/>
      <c r="BM62" s="660"/>
      <c r="BN62" s="660"/>
    </row>
    <row r="63" spans="2:85" ht="21" customHeight="1" thickBot="1">
      <c r="B63" s="2094"/>
      <c r="C63" s="701"/>
      <c r="D63" s="2096" t="s">
        <v>59</v>
      </c>
      <c r="E63" s="2096"/>
      <c r="F63" s="2096"/>
      <c r="G63" s="2096"/>
      <c r="H63" s="2096"/>
      <c r="I63" s="2097"/>
      <c r="J63" s="2100" t="s">
        <v>931</v>
      </c>
      <c r="K63" s="2101"/>
      <c r="L63" s="2101"/>
      <c r="M63" s="2101"/>
      <c r="N63" s="2101"/>
      <c r="O63" s="2102"/>
      <c r="P63" s="2106" t="s">
        <v>16</v>
      </c>
      <c r="Q63" s="2096"/>
      <c r="R63" s="2096"/>
      <c r="S63" s="2096"/>
      <c r="T63" s="2096"/>
      <c r="U63" s="2096"/>
      <c r="V63" s="2107"/>
      <c r="W63" s="2110" t="s">
        <v>932</v>
      </c>
      <c r="X63" s="2111"/>
      <c r="Y63" s="2111"/>
      <c r="Z63" s="2111"/>
      <c r="AA63" s="2111"/>
      <c r="AB63" s="2111"/>
      <c r="AC63" s="2112"/>
      <c r="AD63" s="2110" t="s">
        <v>933</v>
      </c>
      <c r="AE63" s="2111"/>
      <c r="AF63" s="2111"/>
      <c r="AG63" s="2111"/>
      <c r="AH63" s="2111"/>
      <c r="AI63" s="2111"/>
      <c r="AJ63" s="2112"/>
      <c r="AK63" s="2110" t="s">
        <v>934</v>
      </c>
      <c r="AL63" s="2111"/>
      <c r="AM63" s="2111"/>
      <c r="AN63" s="2111"/>
      <c r="AO63" s="2111"/>
      <c r="AP63" s="2111"/>
      <c r="AQ63" s="2112"/>
      <c r="AR63" s="2094" t="s">
        <v>935</v>
      </c>
      <c r="AS63" s="2096"/>
      <c r="AT63" s="2096"/>
      <c r="AU63" s="2096"/>
      <c r="AV63" s="2096"/>
      <c r="AW63" s="2096"/>
      <c r="AX63" s="2096"/>
      <c r="AY63" s="2113" t="s">
        <v>936</v>
      </c>
      <c r="AZ63" s="2114"/>
      <c r="BA63" s="2114"/>
      <c r="BB63" s="2114" t="s">
        <v>937</v>
      </c>
      <c r="BC63" s="2114"/>
      <c r="BD63" s="2114"/>
      <c r="BE63" s="2114" t="s">
        <v>939</v>
      </c>
      <c r="BF63" s="2114"/>
      <c r="BG63" s="2114"/>
      <c r="BH63" s="2114"/>
      <c r="BI63" s="2114"/>
      <c r="BJ63" s="2114"/>
      <c r="BK63" s="2111" t="s">
        <v>940</v>
      </c>
      <c r="BL63" s="2111"/>
      <c r="BM63" s="2111"/>
      <c r="BN63" s="2112"/>
    </row>
    <row r="64" spans="2:85" ht="21" customHeight="1" thickBot="1">
      <c r="B64" s="2095"/>
      <c r="C64" s="702"/>
      <c r="D64" s="2098"/>
      <c r="E64" s="2098"/>
      <c r="F64" s="2098"/>
      <c r="G64" s="2098"/>
      <c r="H64" s="2098"/>
      <c r="I64" s="2099"/>
      <c r="J64" s="2103"/>
      <c r="K64" s="2104"/>
      <c r="L64" s="2104"/>
      <c r="M64" s="2104"/>
      <c r="N64" s="2104"/>
      <c r="O64" s="2105"/>
      <c r="P64" s="2108"/>
      <c r="Q64" s="2098"/>
      <c r="R64" s="2098"/>
      <c r="S64" s="2098"/>
      <c r="T64" s="2098"/>
      <c r="U64" s="2098"/>
      <c r="V64" s="2109"/>
      <c r="W64" s="703" t="s">
        <v>941</v>
      </c>
      <c r="X64" s="704" t="s">
        <v>942</v>
      </c>
      <c r="Y64" s="704" t="s">
        <v>943</v>
      </c>
      <c r="Z64" s="704" t="s">
        <v>944</v>
      </c>
      <c r="AA64" s="704" t="s">
        <v>945</v>
      </c>
      <c r="AB64" s="704" t="s">
        <v>946</v>
      </c>
      <c r="AC64" s="705" t="s">
        <v>58</v>
      </c>
      <c r="AD64" s="703" t="s">
        <v>941</v>
      </c>
      <c r="AE64" s="704" t="s">
        <v>942</v>
      </c>
      <c r="AF64" s="704" t="s">
        <v>943</v>
      </c>
      <c r="AG64" s="704" t="s">
        <v>944</v>
      </c>
      <c r="AH64" s="704" t="s">
        <v>945</v>
      </c>
      <c r="AI64" s="704" t="s">
        <v>946</v>
      </c>
      <c r="AJ64" s="705" t="s">
        <v>58</v>
      </c>
      <c r="AK64" s="703" t="s">
        <v>941</v>
      </c>
      <c r="AL64" s="704" t="s">
        <v>942</v>
      </c>
      <c r="AM64" s="704" t="s">
        <v>943</v>
      </c>
      <c r="AN64" s="704" t="s">
        <v>944</v>
      </c>
      <c r="AO64" s="704" t="s">
        <v>945</v>
      </c>
      <c r="AP64" s="704" t="s">
        <v>946</v>
      </c>
      <c r="AQ64" s="705" t="s">
        <v>58</v>
      </c>
      <c r="AR64" s="706" t="s">
        <v>941</v>
      </c>
      <c r="AS64" s="707" t="s">
        <v>942</v>
      </c>
      <c r="AT64" s="707" t="s">
        <v>943</v>
      </c>
      <c r="AU64" s="707" t="s">
        <v>944</v>
      </c>
      <c r="AV64" s="707" t="s">
        <v>945</v>
      </c>
      <c r="AW64" s="707" t="s">
        <v>946</v>
      </c>
      <c r="AX64" s="737" t="s">
        <v>58</v>
      </c>
      <c r="AY64" s="2115"/>
      <c r="AZ64" s="2116"/>
      <c r="BA64" s="2116"/>
      <c r="BB64" s="2116"/>
      <c r="BC64" s="2116"/>
      <c r="BD64" s="2116"/>
      <c r="BE64" s="2116"/>
      <c r="BF64" s="2116"/>
      <c r="BG64" s="2116"/>
      <c r="BH64" s="2116"/>
      <c r="BI64" s="2116"/>
      <c r="BJ64" s="2116"/>
      <c r="BK64" s="2117"/>
      <c r="BL64" s="2117"/>
      <c r="BM64" s="2117"/>
      <c r="BN64" s="2118"/>
    </row>
    <row r="65" spans="2:66" ht="21" customHeight="1">
      <c r="B65" s="2068"/>
      <c r="C65" s="2069" t="s">
        <v>872</v>
      </c>
      <c r="D65" s="2070" t="s">
        <v>1132</v>
      </c>
      <c r="E65" s="2071"/>
      <c r="F65" s="2071"/>
      <c r="G65" s="2071"/>
      <c r="H65" s="2071"/>
      <c r="I65" s="2071"/>
      <c r="J65" s="2071"/>
      <c r="K65" s="2071"/>
      <c r="L65" s="2071"/>
      <c r="M65" s="2071"/>
      <c r="N65" s="2071"/>
      <c r="O65" s="2071"/>
      <c r="P65" s="2072"/>
      <c r="Q65" s="2072"/>
      <c r="R65" s="2072"/>
      <c r="S65" s="2072"/>
      <c r="T65" s="2072"/>
      <c r="U65" s="2072"/>
      <c r="V65" s="2073"/>
      <c r="W65" s="717"/>
      <c r="X65" s="711">
        <v>7</v>
      </c>
      <c r="Y65" s="711">
        <v>7</v>
      </c>
      <c r="Z65" s="711"/>
      <c r="AA65" s="711">
        <v>7</v>
      </c>
      <c r="AB65" s="711">
        <v>7</v>
      </c>
      <c r="AC65" s="712"/>
      <c r="AD65" s="710"/>
      <c r="AE65" s="711">
        <v>7</v>
      </c>
      <c r="AF65" s="711">
        <v>7</v>
      </c>
      <c r="AG65" s="711"/>
      <c r="AH65" s="711">
        <v>7</v>
      </c>
      <c r="AI65" s="711">
        <v>7</v>
      </c>
      <c r="AJ65" s="712"/>
      <c r="AK65" s="710"/>
      <c r="AL65" s="711">
        <v>7</v>
      </c>
      <c r="AM65" s="711">
        <v>7</v>
      </c>
      <c r="AN65" s="711"/>
      <c r="AO65" s="711">
        <v>7</v>
      </c>
      <c r="AP65" s="711">
        <v>7</v>
      </c>
      <c r="AQ65" s="712"/>
      <c r="AR65" s="710"/>
      <c r="AS65" s="711">
        <v>7</v>
      </c>
      <c r="AT65" s="711">
        <v>7</v>
      </c>
      <c r="AU65" s="711"/>
      <c r="AV65" s="711">
        <v>7</v>
      </c>
      <c r="AW65" s="711"/>
      <c r="AX65" s="712"/>
      <c r="AY65" s="2074">
        <f t="shared" ref="AY65:AY72" si="9">SUM(W65:AX65)</f>
        <v>105</v>
      </c>
      <c r="AZ65" s="2075"/>
      <c r="BA65" s="2075"/>
      <c r="BB65" s="2076">
        <f>AY65/4</f>
        <v>26.25</v>
      </c>
      <c r="BC65" s="2076"/>
      <c r="BD65" s="2077"/>
      <c r="BE65" s="2078">
        <f>ROUNDUP(SUM($BB$65:$BD$72)/40,1)</f>
        <v>2.1</v>
      </c>
      <c r="BF65" s="2078"/>
      <c r="BG65" s="2078"/>
      <c r="BH65" s="2078"/>
      <c r="BI65" s="2078"/>
      <c r="BJ65" s="2078"/>
      <c r="BK65" s="2066"/>
      <c r="BL65" s="2066"/>
      <c r="BM65" s="2066"/>
      <c r="BN65" s="2067"/>
    </row>
    <row r="66" spans="2:66" ht="21" customHeight="1">
      <c r="B66" s="2068"/>
      <c r="C66" s="2068"/>
      <c r="D66" s="2055" t="s">
        <v>1133</v>
      </c>
      <c r="E66" s="2056"/>
      <c r="F66" s="2056"/>
      <c r="G66" s="2056"/>
      <c r="H66" s="2056"/>
      <c r="I66" s="2056"/>
      <c r="J66" s="2056"/>
      <c r="K66" s="2056"/>
      <c r="L66" s="2056"/>
      <c r="M66" s="2056"/>
      <c r="N66" s="2056"/>
      <c r="O66" s="2056"/>
      <c r="P66" s="2064"/>
      <c r="Q66" s="2064"/>
      <c r="R66" s="2064"/>
      <c r="S66" s="2064"/>
      <c r="T66" s="2064"/>
      <c r="U66" s="2064"/>
      <c r="V66" s="2065"/>
      <c r="W66" s="719">
        <v>4</v>
      </c>
      <c r="X66" s="715"/>
      <c r="Y66" s="715">
        <v>7</v>
      </c>
      <c r="Z66" s="715"/>
      <c r="AA66" s="715"/>
      <c r="AB66" s="715">
        <v>1</v>
      </c>
      <c r="AC66" s="716">
        <v>4</v>
      </c>
      <c r="AD66" s="714">
        <v>4</v>
      </c>
      <c r="AE66" s="715"/>
      <c r="AF66" s="715">
        <v>7</v>
      </c>
      <c r="AG66" s="715"/>
      <c r="AH66" s="715"/>
      <c r="AI66" s="715">
        <v>1</v>
      </c>
      <c r="AJ66" s="716">
        <v>4</v>
      </c>
      <c r="AK66" s="714">
        <v>4</v>
      </c>
      <c r="AL66" s="715"/>
      <c r="AM66" s="715">
        <v>7</v>
      </c>
      <c r="AN66" s="715">
        <v>2</v>
      </c>
      <c r="AO66" s="715"/>
      <c r="AP66" s="715">
        <v>1</v>
      </c>
      <c r="AQ66" s="716">
        <v>4</v>
      </c>
      <c r="AR66" s="719">
        <v>4</v>
      </c>
      <c r="AS66" s="715"/>
      <c r="AT66" s="715">
        <v>7</v>
      </c>
      <c r="AU66" s="715"/>
      <c r="AV66" s="715"/>
      <c r="AW66" s="715"/>
      <c r="AX66" s="716"/>
      <c r="AY66" s="2060">
        <f t="shared" si="9"/>
        <v>61</v>
      </c>
      <c r="AZ66" s="2061"/>
      <c r="BA66" s="2061"/>
      <c r="BB66" s="2062">
        <f>AY66/4</f>
        <v>15.25</v>
      </c>
      <c r="BC66" s="2062"/>
      <c r="BD66" s="2063"/>
      <c r="BE66" s="2079"/>
      <c r="BF66" s="2079"/>
      <c r="BG66" s="2079"/>
      <c r="BH66" s="2079"/>
      <c r="BI66" s="2079"/>
      <c r="BJ66" s="2079"/>
      <c r="BK66" s="2042"/>
      <c r="BL66" s="2042"/>
      <c r="BM66" s="2042"/>
      <c r="BN66" s="2043"/>
    </row>
    <row r="67" spans="2:66" ht="21" customHeight="1">
      <c r="B67" s="2068"/>
      <c r="C67" s="2068"/>
      <c r="D67" s="2055" t="s">
        <v>1134</v>
      </c>
      <c r="E67" s="2056"/>
      <c r="F67" s="2056"/>
      <c r="G67" s="2056"/>
      <c r="H67" s="2056"/>
      <c r="I67" s="2056"/>
      <c r="J67" s="2056"/>
      <c r="K67" s="2056"/>
      <c r="L67" s="2056"/>
      <c r="M67" s="2056"/>
      <c r="N67" s="2056"/>
      <c r="O67" s="2056"/>
      <c r="P67" s="2064"/>
      <c r="Q67" s="2064"/>
      <c r="R67" s="2064"/>
      <c r="S67" s="2064"/>
      <c r="T67" s="2064"/>
      <c r="U67" s="2064"/>
      <c r="V67" s="2065"/>
      <c r="W67" s="738"/>
      <c r="X67" s="725">
        <v>7</v>
      </c>
      <c r="Y67" s="725">
        <v>7</v>
      </c>
      <c r="Z67" s="725"/>
      <c r="AA67" s="725">
        <v>7</v>
      </c>
      <c r="AB67" s="725">
        <v>7</v>
      </c>
      <c r="AC67" s="726"/>
      <c r="AD67" s="724"/>
      <c r="AE67" s="725">
        <v>7</v>
      </c>
      <c r="AF67" s="725">
        <v>7</v>
      </c>
      <c r="AG67" s="725"/>
      <c r="AH67" s="725">
        <v>7</v>
      </c>
      <c r="AI67" s="725">
        <v>7</v>
      </c>
      <c r="AJ67" s="726"/>
      <c r="AK67" s="724"/>
      <c r="AL67" s="725">
        <v>7</v>
      </c>
      <c r="AM67" s="725">
        <v>7</v>
      </c>
      <c r="AN67" s="725"/>
      <c r="AO67" s="725">
        <v>7</v>
      </c>
      <c r="AP67" s="725">
        <v>7</v>
      </c>
      <c r="AQ67" s="726"/>
      <c r="AR67" s="724"/>
      <c r="AS67" s="725">
        <v>7</v>
      </c>
      <c r="AT67" s="725"/>
      <c r="AU67" s="725"/>
      <c r="AV67" s="725">
        <v>7</v>
      </c>
      <c r="AW67" s="725"/>
      <c r="AX67" s="726">
        <v>7</v>
      </c>
      <c r="AY67" s="2060">
        <f t="shared" si="9"/>
        <v>105</v>
      </c>
      <c r="AZ67" s="2061"/>
      <c r="BA67" s="2061"/>
      <c r="BB67" s="2062">
        <f t="shared" ref="BB67:BB72" si="10">AY67/4</f>
        <v>26.25</v>
      </c>
      <c r="BC67" s="2062"/>
      <c r="BD67" s="2063"/>
      <c r="BE67" s="2079"/>
      <c r="BF67" s="2079"/>
      <c r="BG67" s="2079"/>
      <c r="BH67" s="2079"/>
      <c r="BI67" s="2079"/>
      <c r="BJ67" s="2079"/>
      <c r="BK67" s="2042"/>
      <c r="BL67" s="2042"/>
      <c r="BM67" s="2042"/>
      <c r="BN67" s="2043"/>
    </row>
    <row r="68" spans="2:66" ht="21" customHeight="1">
      <c r="B68" s="2068"/>
      <c r="C68" s="2068"/>
      <c r="D68" s="2055" t="s">
        <v>1135</v>
      </c>
      <c r="E68" s="2056"/>
      <c r="F68" s="2056"/>
      <c r="G68" s="2056"/>
      <c r="H68" s="2056"/>
      <c r="I68" s="2056"/>
      <c r="J68" s="2056"/>
      <c r="K68" s="2056"/>
      <c r="L68" s="2056"/>
      <c r="M68" s="2056"/>
      <c r="N68" s="2056"/>
      <c r="O68" s="2056"/>
      <c r="P68" s="2057"/>
      <c r="Q68" s="2058"/>
      <c r="R68" s="2058"/>
      <c r="S68" s="2058"/>
      <c r="T68" s="2058"/>
      <c r="U68" s="2058"/>
      <c r="V68" s="2059"/>
      <c r="W68" s="719"/>
      <c r="X68" s="715"/>
      <c r="Y68" s="715"/>
      <c r="Z68" s="725">
        <v>7</v>
      </c>
      <c r="AA68" s="725">
        <v>7</v>
      </c>
      <c r="AB68" s="715"/>
      <c r="AC68" s="716"/>
      <c r="AD68" s="714"/>
      <c r="AE68" s="715"/>
      <c r="AF68" s="715"/>
      <c r="AG68" s="725">
        <v>7</v>
      </c>
      <c r="AH68" s="725">
        <v>7</v>
      </c>
      <c r="AI68" s="715"/>
      <c r="AJ68" s="716"/>
      <c r="AK68" s="714"/>
      <c r="AL68" s="715"/>
      <c r="AM68" s="715"/>
      <c r="AN68" s="725">
        <v>7</v>
      </c>
      <c r="AO68" s="725">
        <v>7</v>
      </c>
      <c r="AP68" s="715"/>
      <c r="AQ68" s="716"/>
      <c r="AR68" s="719"/>
      <c r="AS68" s="715"/>
      <c r="AT68" s="715"/>
      <c r="AU68" s="725">
        <v>7</v>
      </c>
      <c r="AV68" s="715"/>
      <c r="AW68" s="715"/>
      <c r="AX68" s="716">
        <v>7</v>
      </c>
      <c r="AY68" s="2060">
        <f t="shared" si="9"/>
        <v>56</v>
      </c>
      <c r="AZ68" s="2061"/>
      <c r="BA68" s="2061"/>
      <c r="BB68" s="2062">
        <f t="shared" si="10"/>
        <v>14</v>
      </c>
      <c r="BC68" s="2062"/>
      <c r="BD68" s="2063"/>
      <c r="BE68" s="2079"/>
      <c r="BF68" s="2079"/>
      <c r="BG68" s="2079"/>
      <c r="BH68" s="2079"/>
      <c r="BI68" s="2079"/>
      <c r="BJ68" s="2079"/>
      <c r="BK68" s="2042"/>
      <c r="BL68" s="2042"/>
      <c r="BM68" s="2042"/>
      <c r="BN68" s="2043"/>
    </row>
    <row r="69" spans="2:66" ht="21" customHeight="1">
      <c r="B69" s="2068"/>
      <c r="C69" s="2068"/>
      <c r="D69" s="2055" t="s">
        <v>1136</v>
      </c>
      <c r="E69" s="2056"/>
      <c r="F69" s="2056"/>
      <c r="G69" s="2056"/>
      <c r="H69" s="2056"/>
      <c r="I69" s="2056"/>
      <c r="J69" s="2056"/>
      <c r="K69" s="2056"/>
      <c r="L69" s="2056"/>
      <c r="M69" s="2056"/>
      <c r="N69" s="2056"/>
      <c r="O69" s="2056"/>
      <c r="P69" s="2064"/>
      <c r="Q69" s="2064"/>
      <c r="R69" s="2064"/>
      <c r="S69" s="2064"/>
      <c r="T69" s="2064"/>
      <c r="U69" s="2064"/>
      <c r="V69" s="2065"/>
      <c r="W69" s="738"/>
      <c r="X69" s="725"/>
      <c r="Y69" s="725"/>
      <c r="Z69" s="725"/>
      <c r="AA69" s="725"/>
      <c r="AB69" s="725"/>
      <c r="AC69" s="726"/>
      <c r="AD69" s="724"/>
      <c r="AE69" s="725"/>
      <c r="AF69" s="725"/>
      <c r="AG69" s="725"/>
      <c r="AH69" s="725"/>
      <c r="AI69" s="725"/>
      <c r="AJ69" s="726"/>
      <c r="AK69" s="724"/>
      <c r="AL69" s="725"/>
      <c r="AM69" s="725"/>
      <c r="AN69" s="725"/>
      <c r="AO69" s="725"/>
      <c r="AP69" s="725"/>
      <c r="AQ69" s="726"/>
      <c r="AR69" s="724"/>
      <c r="AS69" s="725"/>
      <c r="AT69" s="725"/>
      <c r="AU69" s="725"/>
      <c r="AV69" s="725"/>
      <c r="AW69" s="725"/>
      <c r="AX69" s="726"/>
      <c r="AY69" s="2060">
        <f t="shared" si="9"/>
        <v>0</v>
      </c>
      <c r="AZ69" s="2061"/>
      <c r="BA69" s="2061"/>
      <c r="BB69" s="2062">
        <f t="shared" si="10"/>
        <v>0</v>
      </c>
      <c r="BC69" s="2062"/>
      <c r="BD69" s="2063"/>
      <c r="BE69" s="2079"/>
      <c r="BF69" s="2079"/>
      <c r="BG69" s="2079"/>
      <c r="BH69" s="2079"/>
      <c r="BI69" s="2079"/>
      <c r="BJ69" s="2079"/>
      <c r="BK69" s="2042"/>
      <c r="BL69" s="2042"/>
      <c r="BM69" s="2042"/>
      <c r="BN69" s="2043"/>
    </row>
    <row r="70" spans="2:66" ht="21" customHeight="1">
      <c r="B70" s="2068"/>
      <c r="C70" s="2068"/>
      <c r="D70" s="2055"/>
      <c r="E70" s="2056"/>
      <c r="F70" s="2056"/>
      <c r="G70" s="2056"/>
      <c r="H70" s="2056"/>
      <c r="I70" s="2056"/>
      <c r="J70" s="2056"/>
      <c r="K70" s="2056"/>
      <c r="L70" s="2056"/>
      <c r="M70" s="2056"/>
      <c r="N70" s="2056"/>
      <c r="O70" s="2056"/>
      <c r="P70" s="2057"/>
      <c r="Q70" s="2058"/>
      <c r="R70" s="2058"/>
      <c r="S70" s="2058"/>
      <c r="T70" s="2058"/>
      <c r="U70" s="2058"/>
      <c r="V70" s="2059"/>
      <c r="W70" s="719"/>
      <c r="X70" s="715"/>
      <c r="Y70" s="715"/>
      <c r="Z70" s="715"/>
      <c r="AA70" s="715"/>
      <c r="AB70" s="715"/>
      <c r="AC70" s="739"/>
      <c r="AD70" s="714"/>
      <c r="AE70" s="715"/>
      <c r="AF70" s="715"/>
      <c r="AG70" s="715"/>
      <c r="AH70" s="715"/>
      <c r="AI70" s="715"/>
      <c r="AJ70" s="739"/>
      <c r="AK70" s="714"/>
      <c r="AL70" s="715"/>
      <c r="AM70" s="715"/>
      <c r="AN70" s="715"/>
      <c r="AO70" s="715"/>
      <c r="AP70" s="715"/>
      <c r="AQ70" s="739"/>
      <c r="AR70" s="714"/>
      <c r="AS70" s="715"/>
      <c r="AT70" s="715"/>
      <c r="AU70" s="715"/>
      <c r="AV70" s="715"/>
      <c r="AW70" s="715"/>
      <c r="AX70" s="739"/>
      <c r="AY70" s="2060">
        <f t="shared" si="9"/>
        <v>0</v>
      </c>
      <c r="AZ70" s="2061"/>
      <c r="BA70" s="2061"/>
      <c r="BB70" s="2062">
        <f t="shared" si="10"/>
        <v>0</v>
      </c>
      <c r="BC70" s="2062"/>
      <c r="BD70" s="2063"/>
      <c r="BE70" s="2079"/>
      <c r="BF70" s="2079"/>
      <c r="BG70" s="2079"/>
      <c r="BH70" s="2079"/>
      <c r="BI70" s="2079"/>
      <c r="BJ70" s="2079"/>
      <c r="BK70" s="2042"/>
      <c r="BL70" s="2042"/>
      <c r="BM70" s="2042"/>
      <c r="BN70" s="2043"/>
    </row>
    <row r="71" spans="2:66" ht="21" customHeight="1">
      <c r="B71" s="2068"/>
      <c r="C71" s="2068"/>
      <c r="D71" s="2055"/>
      <c r="E71" s="2056"/>
      <c r="F71" s="2056"/>
      <c r="G71" s="2056"/>
      <c r="H71" s="2056"/>
      <c r="I71" s="2056"/>
      <c r="J71" s="2056"/>
      <c r="K71" s="2056"/>
      <c r="L71" s="2056"/>
      <c r="M71" s="2056"/>
      <c r="N71" s="2056"/>
      <c r="O71" s="2056"/>
      <c r="P71" s="2057"/>
      <c r="Q71" s="2058"/>
      <c r="R71" s="2058"/>
      <c r="S71" s="2058"/>
      <c r="T71" s="2058"/>
      <c r="U71" s="2058"/>
      <c r="V71" s="2059"/>
      <c r="W71" s="719"/>
      <c r="X71" s="715"/>
      <c r="Y71" s="715"/>
      <c r="Z71" s="715"/>
      <c r="AA71" s="715"/>
      <c r="AB71" s="715"/>
      <c r="AC71" s="716"/>
      <c r="AD71" s="714"/>
      <c r="AE71" s="715"/>
      <c r="AF71" s="715"/>
      <c r="AG71" s="715"/>
      <c r="AH71" s="715"/>
      <c r="AI71" s="715"/>
      <c r="AJ71" s="716"/>
      <c r="AK71" s="714"/>
      <c r="AL71" s="715"/>
      <c r="AM71" s="715"/>
      <c r="AN71" s="715"/>
      <c r="AO71" s="715"/>
      <c r="AP71" s="715"/>
      <c r="AQ71" s="716"/>
      <c r="AR71" s="719"/>
      <c r="AS71" s="715"/>
      <c r="AT71" s="715"/>
      <c r="AU71" s="715"/>
      <c r="AV71" s="715"/>
      <c r="AW71" s="715"/>
      <c r="AX71" s="716"/>
      <c r="AY71" s="2060">
        <f t="shared" si="9"/>
        <v>0</v>
      </c>
      <c r="AZ71" s="2061"/>
      <c r="BA71" s="2061"/>
      <c r="BB71" s="2062">
        <f t="shared" si="10"/>
        <v>0</v>
      </c>
      <c r="BC71" s="2062"/>
      <c r="BD71" s="2063"/>
      <c r="BE71" s="2079"/>
      <c r="BF71" s="2079"/>
      <c r="BG71" s="2079"/>
      <c r="BH71" s="2079"/>
      <c r="BI71" s="2079"/>
      <c r="BJ71" s="2079"/>
      <c r="BK71" s="2042"/>
      <c r="BL71" s="2042"/>
      <c r="BM71" s="2042"/>
      <c r="BN71" s="2043"/>
    </row>
    <row r="72" spans="2:66" ht="21" customHeight="1" thickBot="1">
      <c r="B72" s="2068"/>
      <c r="C72" s="2068"/>
      <c r="D72" s="2044"/>
      <c r="E72" s="2045"/>
      <c r="F72" s="2045"/>
      <c r="G72" s="2045"/>
      <c r="H72" s="2045"/>
      <c r="I72" s="2045"/>
      <c r="J72" s="2045"/>
      <c r="K72" s="2045"/>
      <c r="L72" s="2045"/>
      <c r="M72" s="2045"/>
      <c r="N72" s="2045"/>
      <c r="O72" s="2045"/>
      <c r="P72" s="2046"/>
      <c r="Q72" s="2047"/>
      <c r="R72" s="2047"/>
      <c r="S72" s="2047"/>
      <c r="T72" s="2047"/>
      <c r="U72" s="2047"/>
      <c r="V72" s="2048"/>
      <c r="W72" s="723"/>
      <c r="X72" s="721"/>
      <c r="Y72" s="721"/>
      <c r="Z72" s="721"/>
      <c r="AA72" s="721"/>
      <c r="AB72" s="721"/>
      <c r="AC72" s="722"/>
      <c r="AD72" s="720"/>
      <c r="AE72" s="721"/>
      <c r="AF72" s="721"/>
      <c r="AG72" s="721"/>
      <c r="AH72" s="721"/>
      <c r="AI72" s="721"/>
      <c r="AJ72" s="722"/>
      <c r="AK72" s="720"/>
      <c r="AL72" s="721"/>
      <c r="AM72" s="721"/>
      <c r="AN72" s="721"/>
      <c r="AO72" s="721"/>
      <c r="AP72" s="721"/>
      <c r="AQ72" s="722"/>
      <c r="AR72" s="723"/>
      <c r="AS72" s="721"/>
      <c r="AT72" s="721"/>
      <c r="AU72" s="721"/>
      <c r="AV72" s="721"/>
      <c r="AW72" s="721"/>
      <c r="AX72" s="722"/>
      <c r="AY72" s="2049">
        <f t="shared" si="9"/>
        <v>0</v>
      </c>
      <c r="AZ72" s="2050"/>
      <c r="BA72" s="2050"/>
      <c r="BB72" s="2051">
        <f t="shared" si="10"/>
        <v>0</v>
      </c>
      <c r="BC72" s="2051"/>
      <c r="BD72" s="2052"/>
      <c r="BE72" s="2080"/>
      <c r="BF72" s="2080"/>
      <c r="BG72" s="2080"/>
      <c r="BH72" s="2080"/>
      <c r="BI72" s="2080"/>
      <c r="BJ72" s="2080"/>
      <c r="BK72" s="2053"/>
      <c r="BL72" s="2053"/>
      <c r="BM72" s="2053"/>
      <c r="BN72" s="2054"/>
    </row>
    <row r="73" spans="2:66" ht="21" customHeight="1" thickBot="1">
      <c r="B73" s="2068"/>
      <c r="C73" s="2081" t="s">
        <v>949</v>
      </c>
      <c r="D73" s="2082"/>
      <c r="E73" s="2082"/>
      <c r="F73" s="2082"/>
      <c r="G73" s="2082"/>
      <c r="H73" s="2082"/>
      <c r="I73" s="2082"/>
      <c r="J73" s="2082"/>
      <c r="K73" s="2082"/>
      <c r="L73" s="2082"/>
      <c r="M73" s="2082"/>
      <c r="N73" s="2082"/>
      <c r="O73" s="2082"/>
      <c r="P73" s="2082"/>
      <c r="Q73" s="2082"/>
      <c r="R73" s="2082"/>
      <c r="S73" s="2082"/>
      <c r="T73" s="2082"/>
      <c r="U73" s="2082"/>
      <c r="V73" s="2083"/>
      <c r="W73" s="727">
        <f t="shared" ref="W73:AX73" si="11">SUM(W65:W72)</f>
        <v>4</v>
      </c>
      <c r="X73" s="728">
        <f t="shared" si="11"/>
        <v>14</v>
      </c>
      <c r="Y73" s="728">
        <f t="shared" si="11"/>
        <v>21</v>
      </c>
      <c r="Z73" s="728">
        <f t="shared" si="11"/>
        <v>7</v>
      </c>
      <c r="AA73" s="728">
        <f t="shared" si="11"/>
        <v>21</v>
      </c>
      <c r="AB73" s="728">
        <f t="shared" si="11"/>
        <v>15</v>
      </c>
      <c r="AC73" s="729">
        <f t="shared" si="11"/>
        <v>4</v>
      </c>
      <c r="AD73" s="727">
        <f t="shared" si="11"/>
        <v>4</v>
      </c>
      <c r="AE73" s="728">
        <f t="shared" si="11"/>
        <v>14</v>
      </c>
      <c r="AF73" s="728">
        <f t="shared" si="11"/>
        <v>21</v>
      </c>
      <c r="AG73" s="728">
        <f t="shared" si="11"/>
        <v>7</v>
      </c>
      <c r="AH73" s="728">
        <f t="shared" si="11"/>
        <v>21</v>
      </c>
      <c r="AI73" s="728">
        <f t="shared" si="11"/>
        <v>15</v>
      </c>
      <c r="AJ73" s="729">
        <f t="shared" si="11"/>
        <v>4</v>
      </c>
      <c r="AK73" s="727">
        <f t="shared" si="11"/>
        <v>4</v>
      </c>
      <c r="AL73" s="728">
        <f t="shared" si="11"/>
        <v>14</v>
      </c>
      <c r="AM73" s="728">
        <f t="shared" si="11"/>
        <v>21</v>
      </c>
      <c r="AN73" s="728">
        <f t="shared" si="11"/>
        <v>9</v>
      </c>
      <c r="AO73" s="728">
        <f t="shared" si="11"/>
        <v>21</v>
      </c>
      <c r="AP73" s="728">
        <f t="shared" si="11"/>
        <v>15</v>
      </c>
      <c r="AQ73" s="729">
        <f t="shared" si="11"/>
        <v>4</v>
      </c>
      <c r="AR73" s="727">
        <f t="shared" si="11"/>
        <v>4</v>
      </c>
      <c r="AS73" s="728">
        <f t="shared" si="11"/>
        <v>14</v>
      </c>
      <c r="AT73" s="728">
        <f t="shared" si="11"/>
        <v>14</v>
      </c>
      <c r="AU73" s="728">
        <f t="shared" si="11"/>
        <v>7</v>
      </c>
      <c r="AV73" s="728">
        <f t="shared" si="11"/>
        <v>14</v>
      </c>
      <c r="AW73" s="728">
        <f t="shared" si="11"/>
        <v>0</v>
      </c>
      <c r="AX73" s="729">
        <f t="shared" si="11"/>
        <v>14</v>
      </c>
      <c r="AY73" s="2084">
        <f>SUM(AY65:BA72)</f>
        <v>327</v>
      </c>
      <c r="AZ73" s="2085"/>
      <c r="BA73" s="2085"/>
      <c r="BB73" s="2086">
        <f>SUM($BB$65:$BD$72)</f>
        <v>81.75</v>
      </c>
      <c r="BC73" s="2086"/>
      <c r="BD73" s="2087"/>
      <c r="BE73" s="2088">
        <f>SUM(BE65)</f>
        <v>2.1</v>
      </c>
      <c r="BF73" s="2089"/>
      <c r="BG73" s="2089"/>
      <c r="BH73" s="2089"/>
      <c r="BI73" s="2089"/>
      <c r="BJ73" s="2090"/>
      <c r="BK73" s="2037"/>
      <c r="BL73" s="2037"/>
      <c r="BM73" s="2037"/>
      <c r="BN73" s="2038"/>
    </row>
    <row r="74" spans="2:66" ht="21" customHeight="1" thickBot="1">
      <c r="B74" s="733" t="s">
        <v>951</v>
      </c>
      <c r="C74" s="734"/>
      <c r="D74" s="735"/>
      <c r="E74" s="877"/>
      <c r="F74" s="877"/>
      <c r="G74" s="877"/>
      <c r="H74" s="877"/>
      <c r="I74" s="877"/>
      <c r="J74" s="877"/>
      <c r="K74" s="877"/>
      <c r="L74" s="877"/>
      <c r="M74" s="877"/>
      <c r="N74" s="877"/>
      <c r="O74" s="877"/>
      <c r="P74" s="877"/>
      <c r="Q74" s="877"/>
      <c r="R74" s="877"/>
      <c r="S74" s="877"/>
      <c r="T74" s="877"/>
      <c r="U74" s="877"/>
      <c r="V74" s="877"/>
      <c r="W74" s="883"/>
      <c r="X74" s="883"/>
      <c r="Y74" s="883"/>
      <c r="Z74" s="883"/>
      <c r="AA74" s="883"/>
      <c r="AB74" s="883"/>
      <c r="AC74" s="883"/>
      <c r="AD74" s="883"/>
      <c r="AE74" s="883"/>
      <c r="AF74" s="883"/>
      <c r="AG74" s="883"/>
      <c r="AH74" s="883"/>
      <c r="AI74" s="883"/>
      <c r="AJ74" s="883"/>
      <c r="AK74" s="883"/>
      <c r="AL74" s="883"/>
      <c r="AM74" s="883"/>
      <c r="AN74" s="883"/>
      <c r="AO74" s="883"/>
      <c r="AP74" s="883"/>
      <c r="AQ74" s="883"/>
      <c r="AR74" s="883"/>
      <c r="AS74" s="883"/>
      <c r="AT74" s="883"/>
      <c r="AU74" s="883"/>
      <c r="AV74" s="883"/>
      <c r="AW74" s="883"/>
      <c r="AX74" s="884"/>
      <c r="AY74" s="2039">
        <v>40</v>
      </c>
      <c r="AZ74" s="2040"/>
      <c r="BA74" s="2040"/>
      <c r="BB74" s="2040"/>
      <c r="BC74" s="2040"/>
      <c r="BD74" s="2040"/>
      <c r="BE74" s="2040"/>
      <c r="BF74" s="2040"/>
      <c r="BG74" s="2040"/>
      <c r="BH74" s="2040"/>
      <c r="BI74" s="2040"/>
      <c r="BJ74" s="2040"/>
      <c r="BK74" s="2040"/>
      <c r="BL74" s="2040"/>
      <c r="BM74" s="2040"/>
      <c r="BN74" s="2041"/>
    </row>
    <row r="75" spans="2:66" ht="21" customHeight="1">
      <c r="B75" s="22" t="s">
        <v>953</v>
      </c>
    </row>
    <row r="76" spans="2:66" ht="21" customHeight="1">
      <c r="B76" s="22" t="s">
        <v>954</v>
      </c>
      <c r="G76" s="22"/>
    </row>
    <row r="77" spans="2:66" ht="21" customHeight="1">
      <c r="G77" s="22"/>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2"/>
  <conditionalFormatting sqref="C31:N31 C27:D27 T27 Q27:S28 T28:X28 C28:H29 C30:AG30 AG31 C25:H26 Q25:X26 I25:L29 Y25:AB29 AG25:AG29 BV27:BV28 BV29:BY29 M27:M28 M29:X29 CA29:CD29 CA25:CD26 AC29:AF29 AC25:AF26">
    <cfRule type="expression" dxfId="54" priority="26">
      <formula>COUNTA($D$7)&gt;=1</formula>
    </cfRule>
  </conditionalFormatting>
  <conditionalFormatting sqref="C24:AG24">
    <cfRule type="expression" dxfId="53" priority="32">
      <formula>COUNTA($D$7)&gt;=1</formula>
    </cfRule>
  </conditionalFormatting>
  <conditionalFormatting sqref="C32:AG33">
    <cfRule type="expression" dxfId="52" priority="28">
      <formula>COUNTA($D$7)&gt;=1</formula>
    </cfRule>
  </conditionalFormatting>
  <conditionalFormatting sqref="D5:D7 E16:E17">
    <cfRule type="expression" dxfId="51" priority="41">
      <formula>IF($E$9:$F$9="〇",TRUE,FALSE)</formula>
    </cfRule>
  </conditionalFormatting>
  <conditionalFormatting sqref="D5:D7">
    <cfRule type="expression" dxfId="50" priority="40">
      <formula>IF($E$10:$F$11="〇",TRUE,FALSE)</formula>
    </cfRule>
  </conditionalFormatting>
  <conditionalFormatting sqref="D10">
    <cfRule type="expression" dxfId="49" priority="39">
      <formula>IF($E$9:$F$9="〇",TRUE,FALSE)</formula>
    </cfRule>
  </conditionalFormatting>
  <conditionalFormatting sqref="D12:E12 D13:D14">
    <cfRule type="expression" dxfId="48" priority="37">
      <formula>IF($E$9:$F$9="〇",TRUE,FALSE)</formula>
    </cfRule>
    <cfRule type="expression" dxfId="47" priority="38">
      <formula>IF($E$10:$F$11="〇",TRUE,FALSE)</formula>
    </cfRule>
  </conditionalFormatting>
  <conditionalFormatting sqref="N31:P31">
    <cfRule type="beginsWith" dxfId="46" priority="15" operator="beginsWith" text="可">
      <formula>LEFT(N31,LEN("可"))="可"</formula>
    </cfRule>
    <cfRule type="containsText" dxfId="45" priority="16" operator="containsText" text="不可">
      <formula>NOT(ISERROR(SEARCH("不可",N31)))</formula>
    </cfRule>
  </conditionalFormatting>
  <conditionalFormatting sqref="Q31:AD31">
    <cfRule type="expression" dxfId="44" priority="25">
      <formula>COUNTA($D$7)&gt;=1</formula>
    </cfRule>
  </conditionalFormatting>
  <conditionalFormatting sqref="AD31:AF31">
    <cfRule type="beginsWith" dxfId="43" priority="13" operator="beginsWith" text="可">
      <formula>LEFT(AD31,LEN("可"))="可"</formula>
    </cfRule>
    <cfRule type="containsText" dxfId="42" priority="14" operator="containsText" text="不可">
      <formula>NOT(ISERROR(SEARCH("不可",AD31)))</formula>
    </cfRule>
  </conditionalFormatting>
  <conditionalFormatting sqref="AE15">
    <cfRule type="expression" dxfId="41" priority="36">
      <formula>COUNTA($D$5,$D$6)&gt;=1</formula>
    </cfRule>
  </conditionalFormatting>
  <conditionalFormatting sqref="AE14:AN14">
    <cfRule type="expression" dxfId="40" priority="31">
      <formula>COUNTA($D$7)&gt;=1</formula>
    </cfRule>
  </conditionalFormatting>
  <conditionalFormatting sqref="AE16:AN16">
    <cfRule type="expression" dxfId="39" priority="35">
      <formula>COUNTA($D$6)&gt;=1</formula>
    </cfRule>
  </conditionalFormatting>
  <conditionalFormatting sqref="AI15:AN15">
    <cfRule type="expression" dxfId="38" priority="42">
      <formula>COUNTA($D$5,$D$6)&gt;=1</formula>
    </cfRule>
  </conditionalFormatting>
  <conditionalFormatting sqref="AI31:AT31 AI24:BM24 AI30:BM30 AI25:AR29 BM25:BM29 AW25:BH29">
    <cfRule type="expression" dxfId="37" priority="24">
      <formula>COUNTA($D$5:$D$6)&gt;=1</formula>
    </cfRule>
  </conditionalFormatting>
  <conditionalFormatting sqref="BM31">
    <cfRule type="expression" dxfId="36" priority="29">
      <formula>COUNTA($D$5:$D$6)&gt;=1</formula>
    </cfRule>
  </conditionalFormatting>
  <conditionalFormatting sqref="AI32:BM32">
    <cfRule type="expression" dxfId="35" priority="27">
      <formula>COUNTA($D$5:$D$6)&gt;=1</formula>
    </cfRule>
  </conditionalFormatting>
  <conditionalFormatting sqref="AT31:AV31">
    <cfRule type="beginsWith" dxfId="34" priority="10" operator="beginsWith" text="可">
      <formula>LEFT(AT31,LEN("可"))="可"</formula>
    </cfRule>
    <cfRule type="containsText" dxfId="33" priority="12" operator="containsText" text="不可">
      <formula>NOT(ISERROR(SEARCH("不可",AT31)))</formula>
    </cfRule>
  </conditionalFormatting>
  <conditionalFormatting sqref="AV14:BE14">
    <cfRule type="expression" dxfId="32" priority="17">
      <formula>COUNTA($D$7)&gt;=1</formula>
    </cfRule>
  </conditionalFormatting>
  <conditionalFormatting sqref="AV15:BE15">
    <cfRule type="expression" dxfId="31" priority="18">
      <formula>COUNTA($D$5,$D$6)&gt;=1</formula>
    </cfRule>
  </conditionalFormatting>
  <conditionalFormatting sqref="AV16:BE16">
    <cfRule type="expression" dxfId="30" priority="19">
      <formula>COUNTA($D$6)&gt;=1</formula>
    </cfRule>
  </conditionalFormatting>
  <conditionalFormatting sqref="AW31:BJ31">
    <cfRule type="expression" dxfId="29" priority="23">
      <formula>COUNTA($D$5:$D$6)&gt;=1</formula>
    </cfRule>
  </conditionalFormatting>
  <conditionalFormatting sqref="BJ31:BL31">
    <cfRule type="beginsWith" dxfId="28" priority="9" operator="beginsWith" text="可">
      <formula>LEFT(BJ31,LEN("可"))="可"</formula>
    </cfRule>
    <cfRule type="containsText" dxfId="27" priority="11" operator="containsText" text="不可">
      <formula>NOT(ISERROR(SEARCH("不可",BJ31)))</formula>
    </cfRule>
  </conditionalFormatting>
  <conditionalFormatting sqref="BM14:BS14">
    <cfRule type="expression" dxfId="26" priority="30">
      <formula>COUNTA($D$7)&gt;=1</formula>
    </cfRule>
  </conditionalFormatting>
  <conditionalFormatting sqref="CB9:CK9">
    <cfRule type="expression" dxfId="25" priority="20">
      <formula>COUNTA($D$7)&gt;=1</formula>
    </cfRule>
  </conditionalFormatting>
  <conditionalFormatting sqref="CB10:CK10">
    <cfRule type="expression" dxfId="24" priority="21">
      <formula>COUNTA($D$5,$D$6)&gt;=1</formula>
    </cfRule>
  </conditionalFormatting>
  <conditionalFormatting sqref="CB11:CK11">
    <cfRule type="expression" dxfId="23" priority="22">
      <formula>COUNTA($D$6)&gt;=1</formula>
    </cfRule>
  </conditionalFormatting>
  <conditionalFormatting sqref="CP42:CR43">
    <cfRule type="expression" dxfId="22" priority="34">
      <formula>COUNTA($AN$8)&gt;=1</formula>
    </cfRule>
  </conditionalFormatting>
  <conditionalFormatting sqref="CP44:CR45">
    <cfRule type="expression" dxfId="21" priority="33">
      <formula>COUNTA($AN$6:$AP$7)&gt;=1</formula>
    </cfRule>
  </conditionalFormatting>
  <conditionalFormatting sqref="BV25:BY26">
    <cfRule type="expression" dxfId="20" priority="8">
      <formula>COUNTA($D$7)&gt;=1</formula>
    </cfRule>
  </conditionalFormatting>
  <conditionalFormatting sqref="M25:P26">
    <cfRule type="expression" dxfId="19" priority="7">
      <formula>COUNTA($D$7)&gt;=1</formula>
    </cfRule>
  </conditionalFormatting>
  <conditionalFormatting sqref="CA27:CA28">
    <cfRule type="expression" dxfId="18" priority="6">
      <formula>COUNTA($D$7)&gt;=1</formula>
    </cfRule>
  </conditionalFormatting>
  <conditionalFormatting sqref="AC27:AC28">
    <cfRule type="expression" dxfId="17" priority="5">
      <formula>COUNTA($D$7)&gt;=1</formula>
    </cfRule>
  </conditionalFormatting>
  <conditionalFormatting sqref="CF25:CI29">
    <cfRule type="expression" dxfId="16" priority="4">
      <formula>COUNTA($D$5:$D$6)&gt;=1</formula>
    </cfRule>
  </conditionalFormatting>
  <conditionalFormatting sqref="AS25:AV29">
    <cfRule type="expression" dxfId="15" priority="3">
      <formula>COUNTA($D$5:$D$6)&gt;=1</formula>
    </cfRule>
  </conditionalFormatting>
  <conditionalFormatting sqref="CK25:CN29">
    <cfRule type="expression" dxfId="14" priority="2">
      <formula>COUNTA($D$5:$D$6)&gt;=1</formula>
    </cfRule>
  </conditionalFormatting>
  <conditionalFormatting sqref="BI25:BL29">
    <cfRule type="expression" dxfId="13" priority="1">
      <formula>COUNTA($D$5:$D$6)&gt;=1</formula>
    </cfRule>
  </conditionalFormatting>
  <dataValidations count="2">
    <dataValidation type="list" allowBlank="1" showInputMessage="1" showErrorMessage="1" sqref="E12 D5:D7 D12:D14" xr:uid="{71D0C968-8AD8-468A-B6A1-C812E00C0D68}">
      <formula1>$W$1:$W$2</formula1>
    </dataValidation>
    <dataValidation type="list" allowBlank="1" showInputMessage="1" showErrorMessage="1" sqref="E16:E17 D10" xr:uid="{C985ECED-3F2B-48BA-A96F-1A54D2BBD5F1}">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D2D1F-286C-468D-B98A-86733C8937B8}">
  <sheetPr>
    <pageSetUpPr fitToPage="1"/>
  </sheetPr>
  <dimension ref="A1:CY45"/>
  <sheetViews>
    <sheetView view="pageBreakPreview" topLeftCell="L1" zoomScaleNormal="115" zoomScaleSheetLayoutView="100" workbookViewId="0">
      <selection activeCell="BC34" sqref="BC34"/>
    </sheetView>
  </sheetViews>
  <sheetFormatPr defaultColWidth="8.875" defaultRowHeight="12"/>
  <cols>
    <col min="1" max="2" width="1.75" style="521" hidden="1" customWidth="1"/>
    <col min="3" max="18" width="1.75" style="521" customWidth="1"/>
    <col min="19" max="72" width="2.25" style="521" customWidth="1"/>
    <col min="73" max="83" width="1.75" style="521" customWidth="1"/>
    <col min="84" max="107" width="1.875" style="521" customWidth="1"/>
    <col min="108" max="16384" width="8.875" style="521"/>
  </cols>
  <sheetData>
    <row r="1" spans="1:103" ht="54" customHeight="1">
      <c r="A1" s="520"/>
      <c r="C1" s="520" t="s">
        <v>967</v>
      </c>
    </row>
    <row r="2" spans="1:103" ht="13.9" customHeight="1">
      <c r="BE2" s="740"/>
      <c r="BF2" s="740"/>
      <c r="BG2" s="740"/>
      <c r="BH2" s="740"/>
      <c r="BI2" s="740"/>
      <c r="BJ2" s="740"/>
      <c r="BK2" s="740"/>
      <c r="BL2" s="520"/>
      <c r="BM2" s="520"/>
      <c r="BN2" s="520"/>
      <c r="BO2" s="2010" t="s">
        <v>790</v>
      </c>
      <c r="BP2" s="2010"/>
      <c r="BQ2" s="2010"/>
      <c r="BR2" s="2011"/>
      <c r="BS2" s="2011"/>
      <c r="BT2" s="2010" t="s">
        <v>791</v>
      </c>
      <c r="BU2" s="2010"/>
      <c r="BV2" s="2011"/>
      <c r="BW2" s="2011"/>
      <c r="BX2" s="2010" t="s">
        <v>792</v>
      </c>
      <c r="BY2" s="2010"/>
      <c r="BZ2" s="2011"/>
      <c r="CA2" s="2011"/>
      <c r="CB2" s="2010" t="s">
        <v>793</v>
      </c>
      <c r="CC2" s="2010"/>
    </row>
    <row r="3" spans="1:103" ht="13.9" customHeight="1">
      <c r="CJ3" s="657"/>
    </row>
    <row r="4" spans="1:103" ht="13.9" customHeight="1">
      <c r="T4" s="521" t="s">
        <v>38</v>
      </c>
    </row>
    <row r="5" spans="1:103" ht="13.9" customHeight="1">
      <c r="BY5" s="524" t="str">
        <f>IF(COUNTIF(BY1:CA3,"○")&gt;1,"いずれか１つを選択してください。","")</f>
        <v/>
      </c>
    </row>
    <row r="6" spans="1:103" ht="13.9" customHeight="1">
      <c r="E6" s="521" t="s">
        <v>794</v>
      </c>
      <c r="AX6" s="521" t="s">
        <v>795</v>
      </c>
      <c r="CH6" s="525"/>
      <c r="CJ6" s="657"/>
    </row>
    <row r="7" spans="1:103" ht="13.9" customHeight="1">
      <c r="G7" s="1968" t="s">
        <v>796</v>
      </c>
      <c r="H7" s="1968"/>
      <c r="I7" s="1968"/>
      <c r="J7" s="1968"/>
      <c r="K7" s="1968"/>
      <c r="L7" s="1968"/>
      <c r="M7" s="1968"/>
      <c r="N7" s="1968"/>
      <c r="O7" s="2392"/>
      <c r="P7" s="2393"/>
      <c r="Q7" s="2393"/>
      <c r="R7" s="2393"/>
      <c r="S7" s="2393"/>
      <c r="T7" s="2393"/>
      <c r="U7" s="2393"/>
      <c r="V7" s="2393"/>
      <c r="W7" s="2393"/>
      <c r="X7" s="2393"/>
      <c r="Y7" s="2393"/>
      <c r="Z7" s="2393"/>
      <c r="AA7" s="2393"/>
      <c r="AB7" s="2393"/>
      <c r="AC7" s="2393"/>
      <c r="AD7" s="2393"/>
      <c r="AE7" s="2393"/>
      <c r="AF7" s="2393"/>
      <c r="AG7" s="2393"/>
      <c r="AH7" s="2393"/>
      <c r="AI7" s="2393"/>
      <c r="AJ7" s="2394"/>
      <c r="AK7" s="522"/>
      <c r="AL7" s="522"/>
      <c r="AM7" s="522"/>
      <c r="AN7" s="522"/>
      <c r="AO7" s="522"/>
      <c r="AP7" s="522"/>
      <c r="AQ7" s="522"/>
      <c r="AR7" s="522"/>
      <c r="AS7" s="522"/>
      <c r="AZ7" s="2391"/>
      <c r="BA7" s="2391"/>
      <c r="BB7" s="2391"/>
      <c r="BC7" s="1968" t="s">
        <v>797</v>
      </c>
      <c r="BD7" s="1968"/>
      <c r="BE7" s="1968"/>
      <c r="BF7" s="1968"/>
      <c r="BG7" s="1968"/>
      <c r="BH7" s="1968"/>
      <c r="BI7" s="1968"/>
      <c r="BJ7" s="1968"/>
      <c r="BK7" s="1968"/>
      <c r="BL7" s="1968"/>
      <c r="BM7" s="1968"/>
      <c r="BN7" s="1968"/>
      <c r="CH7" s="525"/>
      <c r="CJ7" s="520"/>
    </row>
    <row r="8" spans="1:103" ht="13.9" customHeight="1">
      <c r="G8" s="1968" t="s">
        <v>798</v>
      </c>
      <c r="H8" s="1968"/>
      <c r="I8" s="1968"/>
      <c r="J8" s="1968"/>
      <c r="K8" s="1968"/>
      <c r="L8" s="1968"/>
      <c r="M8" s="1968"/>
      <c r="N8" s="1968"/>
      <c r="O8" s="2392"/>
      <c r="P8" s="2393"/>
      <c r="Q8" s="2393"/>
      <c r="R8" s="2393"/>
      <c r="S8" s="2393"/>
      <c r="T8" s="2393"/>
      <c r="U8" s="2393"/>
      <c r="V8" s="2393"/>
      <c r="W8" s="2393"/>
      <c r="X8" s="2393"/>
      <c r="Y8" s="2393"/>
      <c r="Z8" s="2393"/>
      <c r="AA8" s="2393"/>
      <c r="AB8" s="2393"/>
      <c r="AC8" s="2393"/>
      <c r="AD8" s="2393"/>
      <c r="AE8" s="2393"/>
      <c r="AF8" s="2393"/>
      <c r="AG8" s="2393"/>
      <c r="AH8" s="2393"/>
      <c r="AI8" s="2393"/>
      <c r="AJ8" s="2394"/>
      <c r="AK8" s="522"/>
      <c r="AL8" s="522"/>
      <c r="AM8" s="522"/>
      <c r="AN8" s="522"/>
      <c r="AO8" s="522"/>
      <c r="AP8" s="522"/>
      <c r="AQ8" s="522"/>
      <c r="AR8" s="522"/>
      <c r="AS8" s="522"/>
      <c r="AZ8" s="2391"/>
      <c r="BA8" s="2391"/>
      <c r="BB8" s="2391"/>
      <c r="BC8" s="1968" t="s">
        <v>799</v>
      </c>
      <c r="BD8" s="1968"/>
      <c r="BE8" s="1968"/>
      <c r="BF8" s="1968"/>
      <c r="BG8" s="1968"/>
      <c r="BH8" s="1968"/>
      <c r="BI8" s="1968"/>
      <c r="BJ8" s="1968"/>
      <c r="BK8" s="1968"/>
      <c r="BL8" s="1968"/>
      <c r="BM8" s="1968"/>
      <c r="BN8" s="1968"/>
      <c r="BO8" s="740"/>
      <c r="BP8" s="740"/>
      <c r="BQ8" s="740"/>
      <c r="BR8" s="520"/>
      <c r="BS8" s="520"/>
      <c r="BT8" s="520"/>
      <c r="BU8" s="520"/>
      <c r="BV8" s="520"/>
      <c r="BW8" s="520"/>
      <c r="BX8" s="520"/>
      <c r="BY8" s="520"/>
      <c r="BZ8" s="520"/>
      <c r="CA8" s="520"/>
      <c r="CB8" s="520"/>
      <c r="CC8" s="520"/>
      <c r="CH8" s="525"/>
      <c r="CJ8" s="520"/>
    </row>
    <row r="9" spans="1:103" ht="13.9" customHeight="1">
      <c r="G9" s="1968" t="s">
        <v>800</v>
      </c>
      <c r="H9" s="1968"/>
      <c r="I9" s="1968"/>
      <c r="J9" s="1968"/>
      <c r="K9" s="1968"/>
      <c r="L9" s="1968"/>
      <c r="M9" s="1968"/>
      <c r="N9" s="1968"/>
      <c r="O9" s="2387"/>
      <c r="P9" s="2387"/>
      <c r="Q9" s="2387"/>
      <c r="R9" s="2387"/>
      <c r="S9" s="2387"/>
      <c r="T9" s="2387"/>
      <c r="U9" s="2387"/>
      <c r="V9" s="2387"/>
      <c r="W9" s="2387"/>
      <c r="X9" s="2387"/>
      <c r="Y9" s="2387"/>
      <c r="Z9" s="2387"/>
      <c r="AA9" s="2387"/>
      <c r="AB9" s="2387"/>
      <c r="AC9" s="2000" t="s">
        <v>801</v>
      </c>
      <c r="AD9" s="1976"/>
      <c r="AE9" s="1976"/>
      <c r="AF9" s="1977"/>
      <c r="AG9" s="2388"/>
      <c r="AH9" s="2389"/>
      <c r="AI9" s="2389"/>
      <c r="AJ9" s="2390"/>
      <c r="AK9" s="522"/>
      <c r="AL9" s="522"/>
      <c r="AM9" s="522"/>
      <c r="AN9" s="522"/>
      <c r="AO9" s="522"/>
      <c r="AP9" s="522"/>
      <c r="AQ9" s="522"/>
      <c r="AR9" s="522"/>
      <c r="AS9" s="522"/>
      <c r="AZ9" s="2391"/>
      <c r="BA9" s="2391"/>
      <c r="BB9" s="2391"/>
      <c r="BC9" s="1968" t="s">
        <v>968</v>
      </c>
      <c r="BD9" s="1968"/>
      <c r="BE9" s="1968"/>
      <c r="BF9" s="1968"/>
      <c r="BG9" s="1968"/>
      <c r="BH9" s="1968"/>
      <c r="BI9" s="1968"/>
      <c r="BJ9" s="1968"/>
      <c r="BK9" s="1968"/>
      <c r="BL9" s="1968"/>
      <c r="BM9" s="1968"/>
      <c r="BN9" s="1968"/>
      <c r="BO9" s="740"/>
      <c r="BP9" s="740"/>
      <c r="BQ9" s="740"/>
      <c r="BR9" s="520"/>
      <c r="BS9" s="520"/>
      <c r="BT9" s="520"/>
      <c r="BU9" s="520"/>
      <c r="BV9" s="520"/>
      <c r="BW9" s="520"/>
      <c r="BX9" s="520"/>
      <c r="BY9" s="520"/>
      <c r="BZ9" s="520"/>
      <c r="CA9" s="520"/>
      <c r="CB9" s="520"/>
      <c r="CC9" s="520"/>
      <c r="CJ9" s="520"/>
      <c r="CK9" s="520"/>
      <c r="CL9" s="520"/>
      <c r="CM9" s="520"/>
      <c r="CN9" s="527"/>
      <c r="CO9" s="527"/>
      <c r="CP9" s="527"/>
      <c r="CQ9" s="520"/>
      <c r="CR9" s="520"/>
      <c r="CS9" s="520"/>
      <c r="CT9" s="520"/>
      <c r="CU9" s="520"/>
      <c r="CV9" s="520"/>
      <c r="CW9" s="741"/>
      <c r="CX9" s="741"/>
      <c r="CY9" s="741"/>
    </row>
    <row r="10" spans="1:103" ht="13.9" customHeight="1">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Y10" s="522"/>
      <c r="AZ10" s="742" t="s">
        <v>803</v>
      </c>
      <c r="BA10" s="522"/>
      <c r="BB10" s="522"/>
      <c r="BC10" s="522"/>
      <c r="BD10" s="522"/>
      <c r="BE10" s="522"/>
      <c r="BF10" s="522"/>
      <c r="BG10" s="522"/>
      <c r="BH10" s="522"/>
      <c r="BI10" s="522"/>
      <c r="BJ10" s="522"/>
      <c r="BO10" s="740"/>
      <c r="BP10" s="740"/>
      <c r="BQ10" s="740"/>
      <c r="BR10" s="520"/>
      <c r="BS10" s="520"/>
      <c r="BT10" s="520"/>
      <c r="BU10" s="520"/>
      <c r="BV10" s="520"/>
      <c r="BW10" s="520"/>
      <c r="BX10" s="520"/>
      <c r="BY10" s="520"/>
      <c r="BZ10" s="520"/>
      <c r="CA10" s="520"/>
      <c r="CB10" s="520"/>
      <c r="CC10" s="520"/>
      <c r="CG10" s="522"/>
    </row>
    <row r="11" spans="1:103" ht="13.9" customHeight="1" thickBot="1">
      <c r="G11" s="524"/>
      <c r="AT11" s="525"/>
      <c r="BU11" s="522"/>
      <c r="BV11" s="522"/>
      <c r="BW11" s="522"/>
      <c r="BX11" s="522"/>
      <c r="BY11" s="522"/>
      <c r="BZ11" s="522"/>
      <c r="CA11" s="522"/>
    </row>
    <row r="12" spans="1:103" ht="13.9" customHeight="1" thickBot="1">
      <c r="E12" s="521" t="s">
        <v>969</v>
      </c>
      <c r="S12" s="2375" t="s">
        <v>970</v>
      </c>
      <c r="T12" s="2376"/>
      <c r="U12" s="2376"/>
      <c r="V12" s="2376"/>
      <c r="W12" s="2376"/>
      <c r="X12" s="2376"/>
      <c r="Y12" s="2376"/>
      <c r="Z12" s="2376"/>
      <c r="AA12" s="2376"/>
      <c r="AB12" s="2376"/>
      <c r="AC12" s="2376"/>
      <c r="AD12" s="2376"/>
      <c r="AE12" s="2376"/>
      <c r="AF12" s="2376"/>
      <c r="AG12" s="2376"/>
      <c r="AH12" s="2376"/>
      <c r="AI12" s="2376"/>
      <c r="AJ12" s="2376"/>
      <c r="AK12" s="2376"/>
      <c r="AL12" s="2376"/>
      <c r="AM12" s="2376"/>
      <c r="AN12" s="2376"/>
      <c r="AO12" s="2376"/>
      <c r="AP12" s="2376"/>
      <c r="AQ12" s="2376"/>
      <c r="AR12" s="2376"/>
      <c r="AS12" s="2376"/>
      <c r="AT12" s="2376"/>
      <c r="AU12" s="2376"/>
      <c r="AV12" s="2376"/>
      <c r="AW12" s="2376"/>
      <c r="AX12" s="2376"/>
      <c r="AY12" s="2376"/>
      <c r="AZ12" s="2376"/>
      <c r="BA12" s="2376"/>
      <c r="BB12" s="2376"/>
      <c r="BC12" s="2376"/>
      <c r="BD12" s="2376"/>
      <c r="BE12" s="2376"/>
      <c r="BF12" s="2376"/>
      <c r="BG12" s="2376"/>
      <c r="BH12" s="2376"/>
      <c r="BI12" s="2376"/>
      <c r="BJ12" s="2376"/>
      <c r="BK12" s="2376"/>
      <c r="BL12" s="2376"/>
      <c r="BM12" s="2376"/>
      <c r="BN12" s="2376"/>
      <c r="BO12" s="2376"/>
      <c r="BP12" s="2376"/>
      <c r="BQ12" s="2376"/>
      <c r="BR12" s="2376"/>
      <c r="BS12" s="2376"/>
      <c r="BT12" s="2376"/>
      <c r="BU12" s="2376"/>
      <c r="BV12" s="2376"/>
      <c r="BW12" s="2376"/>
      <c r="BX12" s="2376"/>
      <c r="BY12" s="2377"/>
    </row>
    <row r="13" spans="1:103" ht="13.9" customHeight="1" thickBot="1">
      <c r="S13" s="2378" t="s">
        <v>881</v>
      </c>
      <c r="T13" s="2379"/>
      <c r="U13" s="2379"/>
      <c r="V13" s="2379"/>
      <c r="W13" s="2379"/>
      <c r="X13" s="2379"/>
      <c r="Y13" s="2379"/>
      <c r="Z13" s="2379"/>
      <c r="AA13" s="2380"/>
      <c r="AB13" s="2378" t="s">
        <v>882</v>
      </c>
      <c r="AC13" s="2379"/>
      <c r="AD13" s="2379"/>
      <c r="AE13" s="2379"/>
      <c r="AF13" s="2379"/>
      <c r="AG13" s="2379"/>
      <c r="AH13" s="2379"/>
      <c r="AI13" s="2379"/>
      <c r="AJ13" s="2380"/>
      <c r="AK13" s="2378" t="s">
        <v>883</v>
      </c>
      <c r="AL13" s="2379"/>
      <c r="AM13" s="2379"/>
      <c r="AN13" s="2379"/>
      <c r="AO13" s="2379"/>
      <c r="AP13" s="2379"/>
      <c r="AQ13" s="2379"/>
      <c r="AR13" s="2379"/>
      <c r="AS13" s="2380"/>
      <c r="AT13" s="2379" t="s">
        <v>884</v>
      </c>
      <c r="AU13" s="2379"/>
      <c r="AV13" s="2379"/>
      <c r="AW13" s="2379"/>
      <c r="AX13" s="2379"/>
      <c r="AY13" s="2379"/>
      <c r="AZ13" s="2379"/>
      <c r="BA13" s="2379"/>
      <c r="BB13" s="2379"/>
      <c r="BC13" s="2378" t="s">
        <v>885</v>
      </c>
      <c r="BD13" s="2379"/>
      <c r="BE13" s="2379"/>
      <c r="BF13" s="2379"/>
      <c r="BG13" s="2379"/>
      <c r="BH13" s="2379"/>
      <c r="BI13" s="2379"/>
      <c r="BJ13" s="2379"/>
      <c r="BK13" s="2380"/>
      <c r="BL13" s="2378" t="s">
        <v>886</v>
      </c>
      <c r="BM13" s="2379"/>
      <c r="BN13" s="2379"/>
      <c r="BO13" s="2379"/>
      <c r="BP13" s="2379"/>
      <c r="BQ13" s="2379"/>
      <c r="BR13" s="2379"/>
      <c r="BS13" s="2379"/>
      <c r="BT13" s="2380"/>
      <c r="BU13" s="2381" t="s">
        <v>821</v>
      </c>
      <c r="BV13" s="2382"/>
      <c r="BW13" s="2382"/>
      <c r="BX13" s="2382"/>
      <c r="BY13" s="2383"/>
    </row>
    <row r="14" spans="1:103" ht="21.75" customHeight="1">
      <c r="G14" s="2359"/>
      <c r="H14" s="2360"/>
      <c r="I14" s="2360"/>
      <c r="J14" s="2360"/>
      <c r="K14" s="2360"/>
      <c r="L14" s="2360"/>
      <c r="M14" s="2360" t="s">
        <v>819</v>
      </c>
      <c r="N14" s="2360"/>
      <c r="O14" s="2360"/>
      <c r="P14" s="2360"/>
      <c r="Q14" s="2360"/>
      <c r="R14" s="2361"/>
      <c r="S14" s="2363" t="s">
        <v>971</v>
      </c>
      <c r="T14" s="2363"/>
      <c r="U14" s="2363"/>
      <c r="V14" s="2363"/>
      <c r="W14" s="2363"/>
      <c r="X14" s="2364"/>
      <c r="Y14" s="2365" t="s">
        <v>972</v>
      </c>
      <c r="Z14" s="2366"/>
      <c r="AA14" s="2367"/>
      <c r="AB14" s="2371" t="s">
        <v>971</v>
      </c>
      <c r="AC14" s="2363"/>
      <c r="AD14" s="2363"/>
      <c r="AE14" s="2363"/>
      <c r="AF14" s="2363"/>
      <c r="AG14" s="2364"/>
      <c r="AH14" s="2372" t="s">
        <v>973</v>
      </c>
      <c r="AI14" s="2363"/>
      <c r="AJ14" s="2373"/>
      <c r="AK14" s="2371" t="s">
        <v>971</v>
      </c>
      <c r="AL14" s="2363"/>
      <c r="AM14" s="2363"/>
      <c r="AN14" s="2363"/>
      <c r="AO14" s="2363"/>
      <c r="AP14" s="2364"/>
      <c r="AQ14" s="2372" t="s">
        <v>973</v>
      </c>
      <c r="AR14" s="2363"/>
      <c r="AS14" s="2373"/>
      <c r="AT14" s="2371" t="s">
        <v>971</v>
      </c>
      <c r="AU14" s="2363"/>
      <c r="AV14" s="2363"/>
      <c r="AW14" s="2363"/>
      <c r="AX14" s="2363"/>
      <c r="AY14" s="2364"/>
      <c r="AZ14" s="2372" t="s">
        <v>973</v>
      </c>
      <c r="BA14" s="2363"/>
      <c r="BB14" s="2363"/>
      <c r="BC14" s="2371" t="s">
        <v>971</v>
      </c>
      <c r="BD14" s="2363"/>
      <c r="BE14" s="2363"/>
      <c r="BF14" s="2363"/>
      <c r="BG14" s="2363"/>
      <c r="BH14" s="2364"/>
      <c r="BI14" s="2372" t="s">
        <v>973</v>
      </c>
      <c r="BJ14" s="2363"/>
      <c r="BK14" s="2373"/>
      <c r="BL14" s="2371" t="s">
        <v>971</v>
      </c>
      <c r="BM14" s="2363"/>
      <c r="BN14" s="2363"/>
      <c r="BO14" s="2363"/>
      <c r="BP14" s="2363"/>
      <c r="BQ14" s="2364"/>
      <c r="BR14" s="2372" t="s">
        <v>973</v>
      </c>
      <c r="BS14" s="2363"/>
      <c r="BT14" s="2373"/>
      <c r="BU14" s="2384"/>
      <c r="BV14" s="2010"/>
      <c r="BW14" s="2010"/>
      <c r="BX14" s="2010"/>
      <c r="BY14" s="2385"/>
    </row>
    <row r="15" spans="1:103" ht="21.75" customHeight="1">
      <c r="G15" s="2349"/>
      <c r="H15" s="1968"/>
      <c r="I15" s="1968"/>
      <c r="J15" s="1968"/>
      <c r="K15" s="1968"/>
      <c r="L15" s="1968"/>
      <c r="M15" s="1968"/>
      <c r="N15" s="1968"/>
      <c r="O15" s="1968"/>
      <c r="P15" s="1968"/>
      <c r="Q15" s="1968"/>
      <c r="R15" s="2362"/>
      <c r="S15" s="2354"/>
      <c r="T15" s="2354"/>
      <c r="U15" s="2355"/>
      <c r="V15" s="2356" t="s">
        <v>974</v>
      </c>
      <c r="W15" s="2357"/>
      <c r="X15" s="2358"/>
      <c r="Y15" s="2368"/>
      <c r="Z15" s="2369"/>
      <c r="AA15" s="2370"/>
      <c r="AB15" s="2353"/>
      <c r="AC15" s="2354"/>
      <c r="AD15" s="2355"/>
      <c r="AE15" s="2356" t="s">
        <v>974</v>
      </c>
      <c r="AF15" s="2357"/>
      <c r="AG15" s="2358"/>
      <c r="AH15" s="2354"/>
      <c r="AI15" s="2354"/>
      <c r="AJ15" s="2374"/>
      <c r="AK15" s="2353"/>
      <c r="AL15" s="2354"/>
      <c r="AM15" s="2355"/>
      <c r="AN15" s="2356" t="s">
        <v>974</v>
      </c>
      <c r="AO15" s="2357"/>
      <c r="AP15" s="2358"/>
      <c r="AQ15" s="2354"/>
      <c r="AR15" s="2354"/>
      <c r="AS15" s="2374"/>
      <c r="AT15" s="2353"/>
      <c r="AU15" s="2354"/>
      <c r="AV15" s="2355"/>
      <c r="AW15" s="2356" t="s">
        <v>974</v>
      </c>
      <c r="AX15" s="2357"/>
      <c r="AY15" s="2358"/>
      <c r="AZ15" s="2354"/>
      <c r="BA15" s="2354"/>
      <c r="BB15" s="2354"/>
      <c r="BC15" s="2353"/>
      <c r="BD15" s="2354"/>
      <c r="BE15" s="2355"/>
      <c r="BF15" s="2356" t="s">
        <v>974</v>
      </c>
      <c r="BG15" s="2357"/>
      <c r="BH15" s="2358"/>
      <c r="BI15" s="2354"/>
      <c r="BJ15" s="2354"/>
      <c r="BK15" s="2374"/>
      <c r="BL15" s="2353"/>
      <c r="BM15" s="2354"/>
      <c r="BN15" s="2355"/>
      <c r="BO15" s="2356" t="s">
        <v>974</v>
      </c>
      <c r="BP15" s="2357"/>
      <c r="BQ15" s="2358"/>
      <c r="BR15" s="2354"/>
      <c r="BS15" s="2354"/>
      <c r="BT15" s="2374"/>
      <c r="BU15" s="2386"/>
      <c r="BV15" s="1986"/>
      <c r="BW15" s="1986"/>
      <c r="BX15" s="1986"/>
      <c r="BY15" s="2350"/>
    </row>
    <row r="16" spans="1:103" ht="13.9" customHeight="1">
      <c r="G16" s="2349" t="s">
        <v>822</v>
      </c>
      <c r="H16" s="1968"/>
      <c r="I16" s="1968"/>
      <c r="J16" s="1968"/>
      <c r="K16" s="1968"/>
      <c r="L16" s="1968"/>
      <c r="M16" s="2351">
        <v>30</v>
      </c>
      <c r="N16" s="2352"/>
      <c r="O16" s="2352"/>
      <c r="P16" s="2352"/>
      <c r="Q16" s="1986" t="s">
        <v>793</v>
      </c>
      <c r="R16" s="2350"/>
      <c r="S16" s="2702">
        <v>0</v>
      </c>
      <c r="T16" s="2702"/>
      <c r="U16" s="2702"/>
      <c r="V16" s="2703"/>
      <c r="W16" s="2704"/>
      <c r="X16" s="2705"/>
      <c r="Y16" s="2706">
        <v>0</v>
      </c>
      <c r="Z16" s="2707"/>
      <c r="AA16" s="2708"/>
      <c r="AB16" s="2709">
        <v>0</v>
      </c>
      <c r="AC16" s="2707"/>
      <c r="AD16" s="2707"/>
      <c r="AE16" s="2703"/>
      <c r="AF16" s="2704"/>
      <c r="AG16" s="2705"/>
      <c r="AH16" s="2706">
        <v>0</v>
      </c>
      <c r="AI16" s="2707"/>
      <c r="AJ16" s="2708"/>
      <c r="AK16" s="2709">
        <v>0</v>
      </c>
      <c r="AL16" s="2707"/>
      <c r="AM16" s="2707"/>
      <c r="AN16" s="2703"/>
      <c r="AO16" s="2704"/>
      <c r="AP16" s="2705"/>
      <c r="AQ16" s="2706">
        <v>0</v>
      </c>
      <c r="AR16" s="2707"/>
      <c r="AS16" s="2708"/>
      <c r="AT16" s="2709">
        <v>0</v>
      </c>
      <c r="AU16" s="2707"/>
      <c r="AV16" s="2707"/>
      <c r="AW16" s="2706">
        <v>0</v>
      </c>
      <c r="AX16" s="2707"/>
      <c r="AY16" s="2707"/>
      <c r="AZ16" s="2706">
        <v>0</v>
      </c>
      <c r="BA16" s="2707"/>
      <c r="BB16" s="2708"/>
      <c r="BC16" s="2709">
        <v>0</v>
      </c>
      <c r="BD16" s="2707"/>
      <c r="BE16" s="2707"/>
      <c r="BF16" s="2706">
        <v>0</v>
      </c>
      <c r="BG16" s="2707"/>
      <c r="BH16" s="2707"/>
      <c r="BI16" s="2706">
        <v>0</v>
      </c>
      <c r="BJ16" s="2707"/>
      <c r="BK16" s="2708"/>
      <c r="BL16" s="2709">
        <v>0</v>
      </c>
      <c r="BM16" s="2707"/>
      <c r="BN16" s="2707"/>
      <c r="BO16" s="2706">
        <v>0</v>
      </c>
      <c r="BP16" s="2707"/>
      <c r="BQ16" s="2707"/>
      <c r="BR16" s="2706">
        <v>0</v>
      </c>
      <c r="BS16" s="2707"/>
      <c r="BT16" s="2708"/>
      <c r="BU16" s="2710">
        <f t="shared" ref="BU16:BU27" si="0">S16+Y16+AH16+AB16+AK16+AQ16+AT16+AZ16+BC16+BI16+BL16+BR16</f>
        <v>0</v>
      </c>
      <c r="BV16" s="2710"/>
      <c r="BW16" s="2710"/>
      <c r="BX16" s="1976" t="s">
        <v>802</v>
      </c>
      <c r="BY16" s="2342"/>
    </row>
    <row r="17" spans="7:80" ht="13.9" customHeight="1">
      <c r="G17" s="2349" t="s">
        <v>823</v>
      </c>
      <c r="H17" s="1968"/>
      <c r="I17" s="1968"/>
      <c r="J17" s="1968"/>
      <c r="K17" s="1968"/>
      <c r="L17" s="1968"/>
      <c r="M17" s="2351">
        <v>31</v>
      </c>
      <c r="N17" s="2352"/>
      <c r="O17" s="2352"/>
      <c r="P17" s="2352"/>
      <c r="Q17" s="1986" t="s">
        <v>793</v>
      </c>
      <c r="R17" s="2350"/>
      <c r="S17" s="2702">
        <v>0</v>
      </c>
      <c r="T17" s="2702"/>
      <c r="U17" s="2702"/>
      <c r="V17" s="2703"/>
      <c r="W17" s="2704"/>
      <c r="X17" s="2705"/>
      <c r="Y17" s="2706">
        <v>0</v>
      </c>
      <c r="Z17" s="2707"/>
      <c r="AA17" s="2708"/>
      <c r="AB17" s="2709">
        <v>0</v>
      </c>
      <c r="AC17" s="2707"/>
      <c r="AD17" s="2707"/>
      <c r="AE17" s="2703"/>
      <c r="AF17" s="2704"/>
      <c r="AG17" s="2705"/>
      <c r="AH17" s="2706">
        <v>0</v>
      </c>
      <c r="AI17" s="2707"/>
      <c r="AJ17" s="2708"/>
      <c r="AK17" s="2709">
        <v>0</v>
      </c>
      <c r="AL17" s="2707"/>
      <c r="AM17" s="2707"/>
      <c r="AN17" s="2703"/>
      <c r="AO17" s="2704"/>
      <c r="AP17" s="2705"/>
      <c r="AQ17" s="2706">
        <v>0</v>
      </c>
      <c r="AR17" s="2707"/>
      <c r="AS17" s="2708"/>
      <c r="AT17" s="2709">
        <v>0</v>
      </c>
      <c r="AU17" s="2707"/>
      <c r="AV17" s="2707"/>
      <c r="AW17" s="2706">
        <v>0</v>
      </c>
      <c r="AX17" s="2707"/>
      <c r="AY17" s="2707"/>
      <c r="AZ17" s="2706">
        <v>0</v>
      </c>
      <c r="BA17" s="2707"/>
      <c r="BB17" s="2708"/>
      <c r="BC17" s="2709">
        <v>0</v>
      </c>
      <c r="BD17" s="2707"/>
      <c r="BE17" s="2707"/>
      <c r="BF17" s="2706">
        <v>0</v>
      </c>
      <c r="BG17" s="2707"/>
      <c r="BH17" s="2707"/>
      <c r="BI17" s="2706">
        <v>0</v>
      </c>
      <c r="BJ17" s="2707"/>
      <c r="BK17" s="2708"/>
      <c r="BL17" s="2709">
        <v>0</v>
      </c>
      <c r="BM17" s="2707"/>
      <c r="BN17" s="2707"/>
      <c r="BO17" s="2706">
        <v>0</v>
      </c>
      <c r="BP17" s="2707"/>
      <c r="BQ17" s="2707"/>
      <c r="BR17" s="2706">
        <v>0</v>
      </c>
      <c r="BS17" s="2707"/>
      <c r="BT17" s="2708"/>
      <c r="BU17" s="2710">
        <f t="shared" si="0"/>
        <v>0</v>
      </c>
      <c r="BV17" s="2710"/>
      <c r="BW17" s="2710"/>
      <c r="BX17" s="1976" t="s">
        <v>802</v>
      </c>
      <c r="BY17" s="2342"/>
    </row>
    <row r="18" spans="7:80" ht="13.9" customHeight="1">
      <c r="G18" s="2349" t="s">
        <v>824</v>
      </c>
      <c r="H18" s="1968"/>
      <c r="I18" s="1968"/>
      <c r="J18" s="1968"/>
      <c r="K18" s="1968"/>
      <c r="L18" s="1968"/>
      <c r="M18" s="2351">
        <v>30</v>
      </c>
      <c r="N18" s="2352"/>
      <c r="O18" s="2352"/>
      <c r="P18" s="2352"/>
      <c r="Q18" s="1986" t="s">
        <v>793</v>
      </c>
      <c r="R18" s="2350"/>
      <c r="S18" s="2702">
        <v>0</v>
      </c>
      <c r="T18" s="2702"/>
      <c r="U18" s="2702"/>
      <c r="V18" s="2703"/>
      <c r="W18" s="2704"/>
      <c r="X18" s="2705"/>
      <c r="Y18" s="2706">
        <v>0</v>
      </c>
      <c r="Z18" s="2707"/>
      <c r="AA18" s="2708"/>
      <c r="AB18" s="2709">
        <v>0</v>
      </c>
      <c r="AC18" s="2707"/>
      <c r="AD18" s="2707"/>
      <c r="AE18" s="2703"/>
      <c r="AF18" s="2704"/>
      <c r="AG18" s="2705"/>
      <c r="AH18" s="2706">
        <v>0</v>
      </c>
      <c r="AI18" s="2707"/>
      <c r="AJ18" s="2708"/>
      <c r="AK18" s="2709">
        <v>0</v>
      </c>
      <c r="AL18" s="2707"/>
      <c r="AM18" s="2707"/>
      <c r="AN18" s="2703"/>
      <c r="AO18" s="2704"/>
      <c r="AP18" s="2705"/>
      <c r="AQ18" s="2706">
        <v>0</v>
      </c>
      <c r="AR18" s="2707"/>
      <c r="AS18" s="2708"/>
      <c r="AT18" s="2709">
        <v>0</v>
      </c>
      <c r="AU18" s="2707"/>
      <c r="AV18" s="2707"/>
      <c r="AW18" s="2706">
        <v>0</v>
      </c>
      <c r="AX18" s="2707"/>
      <c r="AY18" s="2707"/>
      <c r="AZ18" s="2706">
        <v>0</v>
      </c>
      <c r="BA18" s="2707"/>
      <c r="BB18" s="2708"/>
      <c r="BC18" s="2709">
        <v>0</v>
      </c>
      <c r="BD18" s="2707"/>
      <c r="BE18" s="2707"/>
      <c r="BF18" s="2706">
        <v>0</v>
      </c>
      <c r="BG18" s="2707"/>
      <c r="BH18" s="2707"/>
      <c r="BI18" s="2706">
        <v>0</v>
      </c>
      <c r="BJ18" s="2707"/>
      <c r="BK18" s="2708"/>
      <c r="BL18" s="2709">
        <v>0</v>
      </c>
      <c r="BM18" s="2707"/>
      <c r="BN18" s="2707"/>
      <c r="BO18" s="2706">
        <v>0</v>
      </c>
      <c r="BP18" s="2707"/>
      <c r="BQ18" s="2707"/>
      <c r="BR18" s="2706">
        <v>0</v>
      </c>
      <c r="BS18" s="2707"/>
      <c r="BT18" s="2708"/>
      <c r="BU18" s="2710">
        <f t="shared" si="0"/>
        <v>0</v>
      </c>
      <c r="BV18" s="2710"/>
      <c r="BW18" s="2710"/>
      <c r="BX18" s="1976" t="s">
        <v>802</v>
      </c>
      <c r="BY18" s="2342"/>
    </row>
    <row r="19" spans="7:80" ht="13.9" customHeight="1">
      <c r="G19" s="2349" t="s">
        <v>825</v>
      </c>
      <c r="H19" s="1968"/>
      <c r="I19" s="1968"/>
      <c r="J19" s="1968"/>
      <c r="K19" s="1968"/>
      <c r="L19" s="1968"/>
      <c r="M19" s="2351">
        <v>31</v>
      </c>
      <c r="N19" s="2352"/>
      <c r="O19" s="2352"/>
      <c r="P19" s="2352"/>
      <c r="Q19" s="1986" t="s">
        <v>793</v>
      </c>
      <c r="R19" s="2350"/>
      <c r="S19" s="2702">
        <v>0</v>
      </c>
      <c r="T19" s="2702"/>
      <c r="U19" s="2702"/>
      <c r="V19" s="2703"/>
      <c r="W19" s="2704"/>
      <c r="X19" s="2705"/>
      <c r="Y19" s="2706">
        <v>0</v>
      </c>
      <c r="Z19" s="2707"/>
      <c r="AA19" s="2708"/>
      <c r="AB19" s="2709">
        <v>0</v>
      </c>
      <c r="AC19" s="2707"/>
      <c r="AD19" s="2707"/>
      <c r="AE19" s="2703"/>
      <c r="AF19" s="2704"/>
      <c r="AG19" s="2705"/>
      <c r="AH19" s="2706">
        <v>0</v>
      </c>
      <c r="AI19" s="2707"/>
      <c r="AJ19" s="2708"/>
      <c r="AK19" s="2709">
        <v>0</v>
      </c>
      <c r="AL19" s="2707"/>
      <c r="AM19" s="2707"/>
      <c r="AN19" s="2703"/>
      <c r="AO19" s="2704"/>
      <c r="AP19" s="2705"/>
      <c r="AQ19" s="2706">
        <v>0</v>
      </c>
      <c r="AR19" s="2707"/>
      <c r="AS19" s="2708"/>
      <c r="AT19" s="2709">
        <v>0</v>
      </c>
      <c r="AU19" s="2707"/>
      <c r="AV19" s="2707"/>
      <c r="AW19" s="2706">
        <v>0</v>
      </c>
      <c r="AX19" s="2707"/>
      <c r="AY19" s="2707"/>
      <c r="AZ19" s="2706">
        <v>0</v>
      </c>
      <c r="BA19" s="2707"/>
      <c r="BB19" s="2708"/>
      <c r="BC19" s="2709">
        <v>0</v>
      </c>
      <c r="BD19" s="2707"/>
      <c r="BE19" s="2707"/>
      <c r="BF19" s="2706">
        <v>0</v>
      </c>
      <c r="BG19" s="2707"/>
      <c r="BH19" s="2707"/>
      <c r="BI19" s="2706">
        <v>0</v>
      </c>
      <c r="BJ19" s="2707"/>
      <c r="BK19" s="2708"/>
      <c r="BL19" s="2709">
        <v>0</v>
      </c>
      <c r="BM19" s="2707"/>
      <c r="BN19" s="2707"/>
      <c r="BO19" s="2706">
        <v>0</v>
      </c>
      <c r="BP19" s="2707"/>
      <c r="BQ19" s="2707"/>
      <c r="BR19" s="2706">
        <v>0</v>
      </c>
      <c r="BS19" s="2707"/>
      <c r="BT19" s="2708"/>
      <c r="BU19" s="2710">
        <f t="shared" si="0"/>
        <v>0</v>
      </c>
      <c r="BV19" s="2710"/>
      <c r="BW19" s="2710"/>
      <c r="BX19" s="1976" t="s">
        <v>802</v>
      </c>
      <c r="BY19" s="2342"/>
    </row>
    <row r="20" spans="7:80" ht="13.9" customHeight="1">
      <c r="G20" s="2349" t="s">
        <v>826</v>
      </c>
      <c r="H20" s="1968"/>
      <c r="I20" s="1968"/>
      <c r="J20" s="1968"/>
      <c r="K20" s="1968"/>
      <c r="L20" s="1968"/>
      <c r="M20" s="2351">
        <v>30</v>
      </c>
      <c r="N20" s="2352"/>
      <c r="O20" s="2352"/>
      <c r="P20" s="2352"/>
      <c r="Q20" s="1986" t="s">
        <v>793</v>
      </c>
      <c r="R20" s="2350"/>
      <c r="S20" s="2702">
        <v>0</v>
      </c>
      <c r="T20" s="2702"/>
      <c r="U20" s="2702"/>
      <c r="V20" s="2703"/>
      <c r="W20" s="2704"/>
      <c r="X20" s="2705"/>
      <c r="Y20" s="2706">
        <v>0</v>
      </c>
      <c r="Z20" s="2707"/>
      <c r="AA20" s="2708"/>
      <c r="AB20" s="2709">
        <v>0</v>
      </c>
      <c r="AC20" s="2707"/>
      <c r="AD20" s="2707"/>
      <c r="AE20" s="2703"/>
      <c r="AF20" s="2704"/>
      <c r="AG20" s="2705"/>
      <c r="AH20" s="2706">
        <v>0</v>
      </c>
      <c r="AI20" s="2707"/>
      <c r="AJ20" s="2708"/>
      <c r="AK20" s="2709">
        <v>0</v>
      </c>
      <c r="AL20" s="2707"/>
      <c r="AM20" s="2707"/>
      <c r="AN20" s="2703"/>
      <c r="AO20" s="2704"/>
      <c r="AP20" s="2705"/>
      <c r="AQ20" s="2706">
        <v>0</v>
      </c>
      <c r="AR20" s="2707"/>
      <c r="AS20" s="2708"/>
      <c r="AT20" s="2709">
        <v>0</v>
      </c>
      <c r="AU20" s="2707"/>
      <c r="AV20" s="2707"/>
      <c r="AW20" s="2706">
        <v>0</v>
      </c>
      <c r="AX20" s="2707"/>
      <c r="AY20" s="2707"/>
      <c r="AZ20" s="2706">
        <v>0</v>
      </c>
      <c r="BA20" s="2707"/>
      <c r="BB20" s="2708"/>
      <c r="BC20" s="2709">
        <v>0</v>
      </c>
      <c r="BD20" s="2707"/>
      <c r="BE20" s="2707"/>
      <c r="BF20" s="2706">
        <v>0</v>
      </c>
      <c r="BG20" s="2707"/>
      <c r="BH20" s="2707"/>
      <c r="BI20" s="2706">
        <v>0</v>
      </c>
      <c r="BJ20" s="2707"/>
      <c r="BK20" s="2708"/>
      <c r="BL20" s="2709">
        <v>0</v>
      </c>
      <c r="BM20" s="2707"/>
      <c r="BN20" s="2707"/>
      <c r="BO20" s="2706">
        <v>0</v>
      </c>
      <c r="BP20" s="2707"/>
      <c r="BQ20" s="2707"/>
      <c r="BR20" s="2706">
        <v>0</v>
      </c>
      <c r="BS20" s="2707"/>
      <c r="BT20" s="2708"/>
      <c r="BU20" s="2710">
        <f t="shared" si="0"/>
        <v>0</v>
      </c>
      <c r="BV20" s="2710"/>
      <c r="BW20" s="2710"/>
      <c r="BX20" s="1976" t="s">
        <v>802</v>
      </c>
      <c r="BY20" s="2342"/>
    </row>
    <row r="21" spans="7:80" ht="13.9" customHeight="1">
      <c r="G21" s="2349" t="s">
        <v>827</v>
      </c>
      <c r="H21" s="1968"/>
      <c r="I21" s="1968"/>
      <c r="J21" s="1968"/>
      <c r="K21" s="1968"/>
      <c r="L21" s="1968"/>
      <c r="M21" s="2351">
        <v>30</v>
      </c>
      <c r="N21" s="2352"/>
      <c r="O21" s="2352"/>
      <c r="P21" s="2352"/>
      <c r="Q21" s="1986" t="s">
        <v>793</v>
      </c>
      <c r="R21" s="2350"/>
      <c r="S21" s="2702">
        <v>0</v>
      </c>
      <c r="T21" s="2702"/>
      <c r="U21" s="2702"/>
      <c r="V21" s="2703"/>
      <c r="W21" s="2704"/>
      <c r="X21" s="2705"/>
      <c r="Y21" s="2706">
        <v>0</v>
      </c>
      <c r="Z21" s="2707"/>
      <c r="AA21" s="2708"/>
      <c r="AB21" s="2709">
        <v>0</v>
      </c>
      <c r="AC21" s="2707"/>
      <c r="AD21" s="2707"/>
      <c r="AE21" s="2703"/>
      <c r="AF21" s="2704"/>
      <c r="AG21" s="2705"/>
      <c r="AH21" s="2706">
        <v>0</v>
      </c>
      <c r="AI21" s="2707"/>
      <c r="AJ21" s="2708"/>
      <c r="AK21" s="2709">
        <v>0</v>
      </c>
      <c r="AL21" s="2707"/>
      <c r="AM21" s="2707"/>
      <c r="AN21" s="2703"/>
      <c r="AO21" s="2704"/>
      <c r="AP21" s="2705"/>
      <c r="AQ21" s="2706">
        <v>0</v>
      </c>
      <c r="AR21" s="2707"/>
      <c r="AS21" s="2708"/>
      <c r="AT21" s="2709">
        <v>0</v>
      </c>
      <c r="AU21" s="2707"/>
      <c r="AV21" s="2707"/>
      <c r="AW21" s="2706">
        <v>0</v>
      </c>
      <c r="AX21" s="2707"/>
      <c r="AY21" s="2707"/>
      <c r="AZ21" s="2706">
        <v>0</v>
      </c>
      <c r="BA21" s="2707"/>
      <c r="BB21" s="2708"/>
      <c r="BC21" s="2709">
        <v>0</v>
      </c>
      <c r="BD21" s="2707"/>
      <c r="BE21" s="2707"/>
      <c r="BF21" s="2706">
        <v>0</v>
      </c>
      <c r="BG21" s="2707"/>
      <c r="BH21" s="2707"/>
      <c r="BI21" s="2706">
        <v>0</v>
      </c>
      <c r="BJ21" s="2707"/>
      <c r="BK21" s="2708"/>
      <c r="BL21" s="2709">
        <v>0</v>
      </c>
      <c r="BM21" s="2707"/>
      <c r="BN21" s="2707"/>
      <c r="BO21" s="2706">
        <v>0</v>
      </c>
      <c r="BP21" s="2707"/>
      <c r="BQ21" s="2707"/>
      <c r="BR21" s="2706">
        <v>0</v>
      </c>
      <c r="BS21" s="2707"/>
      <c r="BT21" s="2708"/>
      <c r="BU21" s="2710">
        <f t="shared" si="0"/>
        <v>0</v>
      </c>
      <c r="BV21" s="2710"/>
      <c r="BW21" s="2710"/>
      <c r="BX21" s="1976" t="s">
        <v>802</v>
      </c>
      <c r="BY21" s="2342"/>
    </row>
    <row r="22" spans="7:80" ht="13.9" customHeight="1">
      <c r="G22" s="2349" t="s">
        <v>828</v>
      </c>
      <c r="H22" s="1968"/>
      <c r="I22" s="1968"/>
      <c r="J22" s="1968"/>
      <c r="K22" s="1968"/>
      <c r="L22" s="1968"/>
      <c r="M22" s="2351">
        <v>31</v>
      </c>
      <c r="N22" s="2352"/>
      <c r="O22" s="2352"/>
      <c r="P22" s="2352"/>
      <c r="Q22" s="1986" t="s">
        <v>793</v>
      </c>
      <c r="R22" s="2350"/>
      <c r="S22" s="2702">
        <v>0</v>
      </c>
      <c r="T22" s="2702"/>
      <c r="U22" s="2702"/>
      <c r="V22" s="2703"/>
      <c r="W22" s="2704"/>
      <c r="X22" s="2705"/>
      <c r="Y22" s="2706">
        <v>0</v>
      </c>
      <c r="Z22" s="2707"/>
      <c r="AA22" s="2708"/>
      <c r="AB22" s="2709">
        <v>0</v>
      </c>
      <c r="AC22" s="2707"/>
      <c r="AD22" s="2707"/>
      <c r="AE22" s="2703"/>
      <c r="AF22" s="2704"/>
      <c r="AG22" s="2705"/>
      <c r="AH22" s="2706">
        <v>0</v>
      </c>
      <c r="AI22" s="2707"/>
      <c r="AJ22" s="2708"/>
      <c r="AK22" s="2709">
        <v>0</v>
      </c>
      <c r="AL22" s="2707"/>
      <c r="AM22" s="2707"/>
      <c r="AN22" s="2703"/>
      <c r="AO22" s="2704"/>
      <c r="AP22" s="2705"/>
      <c r="AQ22" s="2706">
        <v>0</v>
      </c>
      <c r="AR22" s="2707"/>
      <c r="AS22" s="2708"/>
      <c r="AT22" s="2709">
        <v>0</v>
      </c>
      <c r="AU22" s="2707"/>
      <c r="AV22" s="2707"/>
      <c r="AW22" s="2706">
        <v>0</v>
      </c>
      <c r="AX22" s="2707"/>
      <c r="AY22" s="2707"/>
      <c r="AZ22" s="2706">
        <v>0</v>
      </c>
      <c r="BA22" s="2707"/>
      <c r="BB22" s="2708"/>
      <c r="BC22" s="2709">
        <v>0</v>
      </c>
      <c r="BD22" s="2707"/>
      <c r="BE22" s="2707"/>
      <c r="BF22" s="2706">
        <v>0</v>
      </c>
      <c r="BG22" s="2707"/>
      <c r="BH22" s="2707"/>
      <c r="BI22" s="2706">
        <v>0</v>
      </c>
      <c r="BJ22" s="2707"/>
      <c r="BK22" s="2708"/>
      <c r="BL22" s="2709">
        <v>0</v>
      </c>
      <c r="BM22" s="2707"/>
      <c r="BN22" s="2707"/>
      <c r="BO22" s="2706">
        <v>0</v>
      </c>
      <c r="BP22" s="2707"/>
      <c r="BQ22" s="2707"/>
      <c r="BR22" s="2706">
        <v>0</v>
      </c>
      <c r="BS22" s="2707"/>
      <c r="BT22" s="2708"/>
      <c r="BU22" s="2710">
        <f t="shared" si="0"/>
        <v>0</v>
      </c>
      <c r="BV22" s="2710"/>
      <c r="BW22" s="2710"/>
      <c r="BX22" s="1976" t="s">
        <v>802</v>
      </c>
      <c r="BY22" s="2342"/>
    </row>
    <row r="23" spans="7:80" ht="13.9" customHeight="1">
      <c r="G23" s="2349" t="s">
        <v>829</v>
      </c>
      <c r="H23" s="1968"/>
      <c r="I23" s="1968"/>
      <c r="J23" s="1968"/>
      <c r="K23" s="1968"/>
      <c r="L23" s="1968"/>
      <c r="M23" s="2351">
        <v>30</v>
      </c>
      <c r="N23" s="2352"/>
      <c r="O23" s="2352"/>
      <c r="P23" s="2352"/>
      <c r="Q23" s="1986" t="s">
        <v>793</v>
      </c>
      <c r="R23" s="2350"/>
      <c r="S23" s="2702">
        <v>0</v>
      </c>
      <c r="T23" s="2702"/>
      <c r="U23" s="2702"/>
      <c r="V23" s="2703"/>
      <c r="W23" s="2704"/>
      <c r="X23" s="2705"/>
      <c r="Y23" s="2706">
        <v>0</v>
      </c>
      <c r="Z23" s="2707"/>
      <c r="AA23" s="2708"/>
      <c r="AB23" s="2709">
        <v>0</v>
      </c>
      <c r="AC23" s="2707"/>
      <c r="AD23" s="2707"/>
      <c r="AE23" s="2703"/>
      <c r="AF23" s="2704"/>
      <c r="AG23" s="2705"/>
      <c r="AH23" s="2706">
        <v>0</v>
      </c>
      <c r="AI23" s="2707"/>
      <c r="AJ23" s="2708"/>
      <c r="AK23" s="2709">
        <v>0</v>
      </c>
      <c r="AL23" s="2707"/>
      <c r="AM23" s="2707"/>
      <c r="AN23" s="2703"/>
      <c r="AO23" s="2704"/>
      <c r="AP23" s="2705"/>
      <c r="AQ23" s="2706">
        <v>0</v>
      </c>
      <c r="AR23" s="2707"/>
      <c r="AS23" s="2708"/>
      <c r="AT23" s="2709">
        <v>0</v>
      </c>
      <c r="AU23" s="2707"/>
      <c r="AV23" s="2707"/>
      <c r="AW23" s="2706">
        <v>0</v>
      </c>
      <c r="AX23" s="2707"/>
      <c r="AY23" s="2707"/>
      <c r="AZ23" s="2706">
        <v>0</v>
      </c>
      <c r="BA23" s="2707"/>
      <c r="BB23" s="2708"/>
      <c r="BC23" s="2709">
        <v>0</v>
      </c>
      <c r="BD23" s="2707"/>
      <c r="BE23" s="2707"/>
      <c r="BF23" s="2706">
        <v>0</v>
      </c>
      <c r="BG23" s="2707"/>
      <c r="BH23" s="2707"/>
      <c r="BI23" s="2706">
        <v>0</v>
      </c>
      <c r="BJ23" s="2707"/>
      <c r="BK23" s="2708"/>
      <c r="BL23" s="2709">
        <v>0</v>
      </c>
      <c r="BM23" s="2707"/>
      <c r="BN23" s="2707"/>
      <c r="BO23" s="2706">
        <v>0</v>
      </c>
      <c r="BP23" s="2707"/>
      <c r="BQ23" s="2707"/>
      <c r="BR23" s="2706">
        <v>0</v>
      </c>
      <c r="BS23" s="2707"/>
      <c r="BT23" s="2708"/>
      <c r="BU23" s="2710">
        <f t="shared" si="0"/>
        <v>0</v>
      </c>
      <c r="BV23" s="2710"/>
      <c r="BW23" s="2710"/>
      <c r="BX23" s="1976" t="s">
        <v>802</v>
      </c>
      <c r="BY23" s="2342"/>
    </row>
    <row r="24" spans="7:80" ht="13.9" customHeight="1">
      <c r="G24" s="2349" t="s">
        <v>830</v>
      </c>
      <c r="H24" s="1968"/>
      <c r="I24" s="1968"/>
      <c r="J24" s="1968"/>
      <c r="K24" s="1968"/>
      <c r="L24" s="1968"/>
      <c r="M24" s="2351">
        <v>31</v>
      </c>
      <c r="N24" s="2352"/>
      <c r="O24" s="2352"/>
      <c r="P24" s="2352"/>
      <c r="Q24" s="1986" t="s">
        <v>793</v>
      </c>
      <c r="R24" s="2350"/>
      <c r="S24" s="2702">
        <v>0</v>
      </c>
      <c r="T24" s="2702"/>
      <c r="U24" s="2702"/>
      <c r="V24" s="2703"/>
      <c r="W24" s="2704"/>
      <c r="X24" s="2705"/>
      <c r="Y24" s="2706">
        <v>0</v>
      </c>
      <c r="Z24" s="2707"/>
      <c r="AA24" s="2708"/>
      <c r="AB24" s="2709">
        <v>0</v>
      </c>
      <c r="AC24" s="2707"/>
      <c r="AD24" s="2707"/>
      <c r="AE24" s="2703"/>
      <c r="AF24" s="2704"/>
      <c r="AG24" s="2705"/>
      <c r="AH24" s="2706">
        <v>0</v>
      </c>
      <c r="AI24" s="2707"/>
      <c r="AJ24" s="2708"/>
      <c r="AK24" s="2709">
        <v>0</v>
      </c>
      <c r="AL24" s="2707"/>
      <c r="AM24" s="2707"/>
      <c r="AN24" s="2703"/>
      <c r="AO24" s="2704"/>
      <c r="AP24" s="2705"/>
      <c r="AQ24" s="2706">
        <v>0</v>
      </c>
      <c r="AR24" s="2707"/>
      <c r="AS24" s="2708"/>
      <c r="AT24" s="2709">
        <v>0</v>
      </c>
      <c r="AU24" s="2707"/>
      <c r="AV24" s="2707"/>
      <c r="AW24" s="2706">
        <v>0</v>
      </c>
      <c r="AX24" s="2707"/>
      <c r="AY24" s="2707"/>
      <c r="AZ24" s="2706">
        <v>0</v>
      </c>
      <c r="BA24" s="2707"/>
      <c r="BB24" s="2708"/>
      <c r="BC24" s="2709">
        <v>0</v>
      </c>
      <c r="BD24" s="2707"/>
      <c r="BE24" s="2707"/>
      <c r="BF24" s="2706">
        <v>0</v>
      </c>
      <c r="BG24" s="2707"/>
      <c r="BH24" s="2707"/>
      <c r="BI24" s="2706">
        <v>0</v>
      </c>
      <c r="BJ24" s="2707"/>
      <c r="BK24" s="2708"/>
      <c r="BL24" s="2709">
        <v>0</v>
      </c>
      <c r="BM24" s="2707"/>
      <c r="BN24" s="2707"/>
      <c r="BO24" s="2706">
        <v>0</v>
      </c>
      <c r="BP24" s="2707"/>
      <c r="BQ24" s="2707"/>
      <c r="BR24" s="2706">
        <v>0</v>
      </c>
      <c r="BS24" s="2707"/>
      <c r="BT24" s="2708"/>
      <c r="BU24" s="2710">
        <f t="shared" si="0"/>
        <v>0</v>
      </c>
      <c r="BV24" s="2710"/>
      <c r="BW24" s="2710"/>
      <c r="BX24" s="1976" t="s">
        <v>802</v>
      </c>
      <c r="BY24" s="2342"/>
      <c r="CB24" s="532"/>
    </row>
    <row r="25" spans="7:80" ht="13.9" customHeight="1">
      <c r="G25" s="2349" t="s">
        <v>831</v>
      </c>
      <c r="H25" s="1968"/>
      <c r="I25" s="1968"/>
      <c r="J25" s="1968"/>
      <c r="K25" s="1968"/>
      <c r="L25" s="1968"/>
      <c r="M25" s="2351">
        <v>30</v>
      </c>
      <c r="N25" s="2352"/>
      <c r="O25" s="2352"/>
      <c r="P25" s="2352"/>
      <c r="Q25" s="1986" t="s">
        <v>793</v>
      </c>
      <c r="R25" s="2350"/>
      <c r="S25" s="2702">
        <v>0</v>
      </c>
      <c r="T25" s="2702"/>
      <c r="U25" s="2702"/>
      <c r="V25" s="2703"/>
      <c r="W25" s="2704"/>
      <c r="X25" s="2705"/>
      <c r="Y25" s="2706">
        <v>0</v>
      </c>
      <c r="Z25" s="2707"/>
      <c r="AA25" s="2708"/>
      <c r="AB25" s="2709">
        <v>0</v>
      </c>
      <c r="AC25" s="2707"/>
      <c r="AD25" s="2707"/>
      <c r="AE25" s="2703"/>
      <c r="AF25" s="2704"/>
      <c r="AG25" s="2705"/>
      <c r="AH25" s="2706">
        <v>0</v>
      </c>
      <c r="AI25" s="2707"/>
      <c r="AJ25" s="2708"/>
      <c r="AK25" s="2709">
        <v>0</v>
      </c>
      <c r="AL25" s="2707"/>
      <c r="AM25" s="2707"/>
      <c r="AN25" s="2703"/>
      <c r="AO25" s="2704"/>
      <c r="AP25" s="2705"/>
      <c r="AQ25" s="2706">
        <v>0</v>
      </c>
      <c r="AR25" s="2707"/>
      <c r="AS25" s="2708"/>
      <c r="AT25" s="2709">
        <v>0</v>
      </c>
      <c r="AU25" s="2707"/>
      <c r="AV25" s="2707"/>
      <c r="AW25" s="2706">
        <v>0</v>
      </c>
      <c r="AX25" s="2707"/>
      <c r="AY25" s="2707"/>
      <c r="AZ25" s="2706">
        <v>0</v>
      </c>
      <c r="BA25" s="2707"/>
      <c r="BB25" s="2708"/>
      <c r="BC25" s="2709">
        <v>0</v>
      </c>
      <c r="BD25" s="2707"/>
      <c r="BE25" s="2707"/>
      <c r="BF25" s="2706">
        <v>0</v>
      </c>
      <c r="BG25" s="2707"/>
      <c r="BH25" s="2707"/>
      <c r="BI25" s="2706">
        <v>0</v>
      </c>
      <c r="BJ25" s="2707"/>
      <c r="BK25" s="2708"/>
      <c r="BL25" s="2709">
        <v>0</v>
      </c>
      <c r="BM25" s="2707"/>
      <c r="BN25" s="2707"/>
      <c r="BO25" s="2706">
        <v>0</v>
      </c>
      <c r="BP25" s="2707"/>
      <c r="BQ25" s="2707"/>
      <c r="BR25" s="2706">
        <v>0</v>
      </c>
      <c r="BS25" s="2707"/>
      <c r="BT25" s="2708"/>
      <c r="BU25" s="2710">
        <f t="shared" si="0"/>
        <v>0</v>
      </c>
      <c r="BV25" s="2710"/>
      <c r="BW25" s="2710"/>
      <c r="BX25" s="1976" t="s">
        <v>802</v>
      </c>
      <c r="BY25" s="2342"/>
    </row>
    <row r="26" spans="7:80" ht="13.9" customHeight="1">
      <c r="G26" s="2349" t="s">
        <v>832</v>
      </c>
      <c r="H26" s="1968"/>
      <c r="I26" s="1968"/>
      <c r="J26" s="1968"/>
      <c r="K26" s="1968"/>
      <c r="L26" s="1968"/>
      <c r="M26" s="2351">
        <v>27</v>
      </c>
      <c r="N26" s="2352"/>
      <c r="O26" s="2352"/>
      <c r="P26" s="2352"/>
      <c r="Q26" s="1986" t="s">
        <v>793</v>
      </c>
      <c r="R26" s="2350"/>
      <c r="S26" s="2702">
        <v>0</v>
      </c>
      <c r="T26" s="2702"/>
      <c r="U26" s="2702"/>
      <c r="V26" s="2703"/>
      <c r="W26" s="2704"/>
      <c r="X26" s="2705"/>
      <c r="Y26" s="2706">
        <v>0</v>
      </c>
      <c r="Z26" s="2707"/>
      <c r="AA26" s="2708"/>
      <c r="AB26" s="2709">
        <v>0</v>
      </c>
      <c r="AC26" s="2707"/>
      <c r="AD26" s="2707"/>
      <c r="AE26" s="2703"/>
      <c r="AF26" s="2704"/>
      <c r="AG26" s="2705"/>
      <c r="AH26" s="2706">
        <v>0</v>
      </c>
      <c r="AI26" s="2707"/>
      <c r="AJ26" s="2708"/>
      <c r="AK26" s="2709">
        <v>0</v>
      </c>
      <c r="AL26" s="2707"/>
      <c r="AM26" s="2707"/>
      <c r="AN26" s="2703"/>
      <c r="AO26" s="2704"/>
      <c r="AP26" s="2705"/>
      <c r="AQ26" s="2706">
        <v>0</v>
      </c>
      <c r="AR26" s="2707"/>
      <c r="AS26" s="2708"/>
      <c r="AT26" s="2709">
        <v>0</v>
      </c>
      <c r="AU26" s="2707"/>
      <c r="AV26" s="2707"/>
      <c r="AW26" s="2706">
        <v>0</v>
      </c>
      <c r="AX26" s="2707"/>
      <c r="AY26" s="2707"/>
      <c r="AZ26" s="2706">
        <v>0</v>
      </c>
      <c r="BA26" s="2707"/>
      <c r="BB26" s="2708"/>
      <c r="BC26" s="2709">
        <v>0</v>
      </c>
      <c r="BD26" s="2707"/>
      <c r="BE26" s="2707"/>
      <c r="BF26" s="2706">
        <v>0</v>
      </c>
      <c r="BG26" s="2707"/>
      <c r="BH26" s="2707"/>
      <c r="BI26" s="2706">
        <v>0</v>
      </c>
      <c r="BJ26" s="2707"/>
      <c r="BK26" s="2708"/>
      <c r="BL26" s="2709">
        <v>0</v>
      </c>
      <c r="BM26" s="2707"/>
      <c r="BN26" s="2707"/>
      <c r="BO26" s="2706">
        <v>0</v>
      </c>
      <c r="BP26" s="2707"/>
      <c r="BQ26" s="2707"/>
      <c r="BR26" s="2706">
        <v>0</v>
      </c>
      <c r="BS26" s="2707"/>
      <c r="BT26" s="2708"/>
      <c r="BU26" s="2710">
        <f t="shared" si="0"/>
        <v>0</v>
      </c>
      <c r="BV26" s="2710"/>
      <c r="BW26" s="2710"/>
      <c r="BX26" s="1976" t="s">
        <v>802</v>
      </c>
      <c r="BY26" s="2342"/>
    </row>
    <row r="27" spans="7:80" ht="13.9" customHeight="1">
      <c r="G27" s="2349" t="s">
        <v>833</v>
      </c>
      <c r="H27" s="1968"/>
      <c r="I27" s="1968"/>
      <c r="J27" s="1968"/>
      <c r="K27" s="1968"/>
      <c r="L27" s="1968"/>
      <c r="M27" s="2351">
        <v>31</v>
      </c>
      <c r="N27" s="2352"/>
      <c r="O27" s="2352"/>
      <c r="P27" s="2352"/>
      <c r="Q27" s="1986" t="s">
        <v>793</v>
      </c>
      <c r="R27" s="2350"/>
      <c r="S27" s="2702">
        <v>0</v>
      </c>
      <c r="T27" s="2702"/>
      <c r="U27" s="2702"/>
      <c r="V27" s="2703"/>
      <c r="W27" s="2704"/>
      <c r="X27" s="2705"/>
      <c r="Y27" s="2706">
        <v>0</v>
      </c>
      <c r="Z27" s="2707"/>
      <c r="AA27" s="2708"/>
      <c r="AB27" s="2709">
        <v>0</v>
      </c>
      <c r="AC27" s="2707"/>
      <c r="AD27" s="2707"/>
      <c r="AE27" s="2703"/>
      <c r="AF27" s="2704"/>
      <c r="AG27" s="2705"/>
      <c r="AH27" s="2706">
        <v>0</v>
      </c>
      <c r="AI27" s="2707"/>
      <c r="AJ27" s="2708"/>
      <c r="AK27" s="2709">
        <v>0</v>
      </c>
      <c r="AL27" s="2707"/>
      <c r="AM27" s="2707"/>
      <c r="AN27" s="2703"/>
      <c r="AO27" s="2704"/>
      <c r="AP27" s="2705"/>
      <c r="AQ27" s="2706">
        <v>0</v>
      </c>
      <c r="AR27" s="2707"/>
      <c r="AS27" s="2708"/>
      <c r="AT27" s="2709">
        <v>0</v>
      </c>
      <c r="AU27" s="2707"/>
      <c r="AV27" s="2707"/>
      <c r="AW27" s="2706">
        <v>0</v>
      </c>
      <c r="AX27" s="2707"/>
      <c r="AY27" s="2707"/>
      <c r="AZ27" s="2706">
        <v>0</v>
      </c>
      <c r="BA27" s="2707"/>
      <c r="BB27" s="2708"/>
      <c r="BC27" s="2709">
        <v>0</v>
      </c>
      <c r="BD27" s="2707"/>
      <c r="BE27" s="2707"/>
      <c r="BF27" s="2706">
        <v>0</v>
      </c>
      <c r="BG27" s="2707"/>
      <c r="BH27" s="2707"/>
      <c r="BI27" s="2706">
        <v>0</v>
      </c>
      <c r="BJ27" s="2707"/>
      <c r="BK27" s="2708"/>
      <c r="BL27" s="2709">
        <v>0</v>
      </c>
      <c r="BM27" s="2707"/>
      <c r="BN27" s="2707"/>
      <c r="BO27" s="2706">
        <v>0</v>
      </c>
      <c r="BP27" s="2707"/>
      <c r="BQ27" s="2707"/>
      <c r="BR27" s="2706">
        <v>0</v>
      </c>
      <c r="BS27" s="2707"/>
      <c r="BT27" s="2708"/>
      <c r="BU27" s="2710">
        <f t="shared" si="0"/>
        <v>0</v>
      </c>
      <c r="BV27" s="2710"/>
      <c r="BW27" s="2710"/>
      <c r="BX27" s="1976" t="s">
        <v>802</v>
      </c>
      <c r="BY27" s="2342"/>
    </row>
    <row r="28" spans="7:80" ht="13.9" customHeight="1">
      <c r="G28" s="2349" t="s">
        <v>821</v>
      </c>
      <c r="H28" s="1968"/>
      <c r="I28" s="1968"/>
      <c r="J28" s="1968"/>
      <c r="K28" s="1968"/>
      <c r="L28" s="1968"/>
      <c r="M28" s="1994">
        <f>SUM(M16:P27)</f>
        <v>362</v>
      </c>
      <c r="N28" s="1995"/>
      <c r="O28" s="1995"/>
      <c r="P28" s="1995"/>
      <c r="Q28" s="1986" t="s">
        <v>793</v>
      </c>
      <c r="R28" s="2350"/>
      <c r="S28" s="2711">
        <f>SUM(S16:U27)</f>
        <v>0</v>
      </c>
      <c r="T28" s="2711"/>
      <c r="U28" s="2711"/>
      <c r="V28" s="2712"/>
      <c r="W28" s="2713"/>
      <c r="X28" s="2714"/>
      <c r="Y28" s="2715">
        <f>SUM(Y16:AA27)</f>
        <v>0</v>
      </c>
      <c r="Z28" s="2711"/>
      <c r="AA28" s="2716"/>
      <c r="AB28" s="2717">
        <f>SUM(AB16:AD27)</f>
        <v>0</v>
      </c>
      <c r="AC28" s="2710"/>
      <c r="AD28" s="2710"/>
      <c r="AE28" s="2712"/>
      <c r="AF28" s="2713"/>
      <c r="AG28" s="2714"/>
      <c r="AH28" s="2715">
        <f>SUM(AH16:AJ27)</f>
        <v>0</v>
      </c>
      <c r="AI28" s="2711"/>
      <c r="AJ28" s="2716"/>
      <c r="AK28" s="2717">
        <f>SUM(AK16:AM27)</f>
        <v>0</v>
      </c>
      <c r="AL28" s="2710"/>
      <c r="AM28" s="2710"/>
      <c r="AN28" s="2712"/>
      <c r="AO28" s="2713"/>
      <c r="AP28" s="2714"/>
      <c r="AQ28" s="2715">
        <f>SUM(AQ16:AS27)</f>
        <v>0</v>
      </c>
      <c r="AR28" s="2711"/>
      <c r="AS28" s="2716"/>
      <c r="AT28" s="2710">
        <f>SUM(AT16:AV27)</f>
        <v>0</v>
      </c>
      <c r="AU28" s="2710"/>
      <c r="AV28" s="2710"/>
      <c r="AW28" s="2715">
        <f>SUM(AW16:AY27)</f>
        <v>0</v>
      </c>
      <c r="AX28" s="2711"/>
      <c r="AY28" s="2711"/>
      <c r="AZ28" s="2715">
        <f>SUM(AZ16:BB27)</f>
        <v>0</v>
      </c>
      <c r="BA28" s="2711"/>
      <c r="BB28" s="2711"/>
      <c r="BC28" s="2717">
        <f>SUM(BC16:BE27)</f>
        <v>0</v>
      </c>
      <c r="BD28" s="2710"/>
      <c r="BE28" s="2710"/>
      <c r="BF28" s="2715">
        <f>SUM(BF16:BH27)</f>
        <v>0</v>
      </c>
      <c r="BG28" s="2711"/>
      <c r="BH28" s="2711"/>
      <c r="BI28" s="2715">
        <f>SUM(BI16:BK27)</f>
        <v>0</v>
      </c>
      <c r="BJ28" s="2711"/>
      <c r="BK28" s="2716"/>
      <c r="BL28" s="2717">
        <f>SUM(BL16:BN27)</f>
        <v>0</v>
      </c>
      <c r="BM28" s="2710"/>
      <c r="BN28" s="2710"/>
      <c r="BO28" s="2715">
        <f>SUM(BO16:BQ27)</f>
        <v>0</v>
      </c>
      <c r="BP28" s="2711"/>
      <c r="BQ28" s="2711"/>
      <c r="BR28" s="2715">
        <f>SUM(BR16:BT27)</f>
        <v>0</v>
      </c>
      <c r="BS28" s="2711"/>
      <c r="BT28" s="2716"/>
      <c r="BU28" s="2710">
        <f>SUM(BU16:BW27)</f>
        <v>0</v>
      </c>
      <c r="BV28" s="2710"/>
      <c r="BW28" s="2710"/>
      <c r="BX28" s="1976" t="s">
        <v>802</v>
      </c>
      <c r="BY28" s="2342"/>
    </row>
    <row r="29" spans="7:80" ht="21.75" customHeight="1" thickBot="1">
      <c r="G29" s="2343" t="s">
        <v>975</v>
      </c>
      <c r="H29" s="2344"/>
      <c r="I29" s="2344"/>
      <c r="J29" s="2344"/>
      <c r="K29" s="2344"/>
      <c r="L29" s="2345"/>
      <c r="M29" s="2346"/>
      <c r="N29" s="2347"/>
      <c r="O29" s="2347"/>
      <c r="P29" s="2347"/>
      <c r="Q29" s="2347"/>
      <c r="R29" s="2348"/>
      <c r="S29" s="2718">
        <f>IFERROR(ROUNDUP(S28/$M$28,2),"0")</f>
        <v>0</v>
      </c>
      <c r="T29" s="2718"/>
      <c r="U29" s="2718"/>
      <c r="V29" s="2719"/>
      <c r="W29" s="2720"/>
      <c r="X29" s="2721"/>
      <c r="Y29" s="2722">
        <f>IFERROR(ROUNDUP(Y28/$M$28,2),"0")</f>
        <v>0</v>
      </c>
      <c r="Z29" s="2718"/>
      <c r="AA29" s="2723"/>
      <c r="AB29" s="2724">
        <f>IFERROR(ROUNDUP(AB28/$M$28,2),"0")</f>
        <v>0</v>
      </c>
      <c r="AC29" s="2718"/>
      <c r="AD29" s="2718"/>
      <c r="AE29" s="2719"/>
      <c r="AF29" s="2720"/>
      <c r="AG29" s="2721"/>
      <c r="AH29" s="2722">
        <f>IFERROR(ROUNDUP(AH28/$M$28,2),"0")</f>
        <v>0</v>
      </c>
      <c r="AI29" s="2718"/>
      <c r="AJ29" s="2723"/>
      <c r="AK29" s="2724">
        <f>IFERROR(ROUNDUP(AK28/$M$28,2),"0")</f>
        <v>0</v>
      </c>
      <c r="AL29" s="2718"/>
      <c r="AM29" s="2718"/>
      <c r="AN29" s="2719"/>
      <c r="AO29" s="2720"/>
      <c r="AP29" s="2721"/>
      <c r="AQ29" s="2722">
        <f>IFERROR(ROUNDUP(AQ28/$M$28,2),"0")</f>
        <v>0</v>
      </c>
      <c r="AR29" s="2718"/>
      <c r="AS29" s="2723"/>
      <c r="AT29" s="2718">
        <f>IFERROR(ROUNDUP(AT28/$M$28,2),"0")</f>
        <v>0</v>
      </c>
      <c r="AU29" s="2718"/>
      <c r="AV29" s="2718"/>
      <c r="AW29" s="2722">
        <f>IFERROR(ROUNDUP(AW28/$M$28,2),"0")</f>
        <v>0</v>
      </c>
      <c r="AX29" s="2718"/>
      <c r="AY29" s="2718"/>
      <c r="AZ29" s="2722">
        <f>IFERROR(ROUNDUP(AZ28/$M$28,2),"0")</f>
        <v>0</v>
      </c>
      <c r="BA29" s="2718"/>
      <c r="BB29" s="2718"/>
      <c r="BC29" s="2724">
        <f>IFERROR(ROUNDUP(BC28/$M$28,2),"0")</f>
        <v>0</v>
      </c>
      <c r="BD29" s="2718"/>
      <c r="BE29" s="2718"/>
      <c r="BF29" s="2722">
        <f>IFERROR(ROUNDUP(BF28/$M$28,2),"0")</f>
        <v>0</v>
      </c>
      <c r="BG29" s="2718"/>
      <c r="BH29" s="2718"/>
      <c r="BI29" s="2722">
        <f>IFERROR(ROUNDUP(BI28/$M$28,2),"0")</f>
        <v>0</v>
      </c>
      <c r="BJ29" s="2718"/>
      <c r="BK29" s="2723"/>
      <c r="BL29" s="2724">
        <f>IFERROR(ROUNDUP(BL28/$M$28,2),"0")</f>
        <v>0</v>
      </c>
      <c r="BM29" s="2718"/>
      <c r="BN29" s="2718"/>
      <c r="BO29" s="2722">
        <f>IFERROR(ROUNDUP(BO28/$M$28,2),"0")</f>
        <v>0</v>
      </c>
      <c r="BP29" s="2718"/>
      <c r="BQ29" s="2718"/>
      <c r="BR29" s="2722">
        <f>IFERROR(ROUNDUP(BR28/$M$28,2),"0")</f>
        <v>0</v>
      </c>
      <c r="BS29" s="2718"/>
      <c r="BT29" s="2723"/>
      <c r="BU29" s="2725">
        <f>S29+AB29+AK29+AT29+BC29+BL29</f>
        <v>0</v>
      </c>
      <c r="BV29" s="2725"/>
      <c r="BW29" s="2725"/>
      <c r="BX29" s="2337" t="s">
        <v>802</v>
      </c>
      <c r="BY29" s="2338"/>
    </row>
    <row r="30" spans="7:80" ht="13.9" customHeight="1" thickBot="1">
      <c r="G30" s="2339" t="s">
        <v>976</v>
      </c>
      <c r="H30" s="2340"/>
      <c r="I30" s="2340"/>
      <c r="J30" s="2340"/>
      <c r="K30" s="2340"/>
      <c r="L30" s="2340"/>
      <c r="M30" s="2340"/>
      <c r="N30" s="2340"/>
      <c r="O30" s="2340"/>
      <c r="P30" s="2340"/>
      <c r="Q30" s="2340"/>
      <c r="R30" s="2341"/>
      <c r="S30" s="2726">
        <f>S29+Y29</f>
        <v>0</v>
      </c>
      <c r="T30" s="2727"/>
      <c r="U30" s="2727"/>
      <c r="V30" s="2727"/>
      <c r="W30" s="2727"/>
      <c r="X30" s="2727"/>
      <c r="Y30" s="2727"/>
      <c r="Z30" s="2727"/>
      <c r="AA30" s="2727"/>
      <c r="AB30" s="2727">
        <f>AB29+AH29</f>
        <v>0</v>
      </c>
      <c r="AC30" s="2727"/>
      <c r="AD30" s="2727"/>
      <c r="AE30" s="2727"/>
      <c r="AF30" s="2727"/>
      <c r="AG30" s="2727"/>
      <c r="AH30" s="2727"/>
      <c r="AI30" s="2727"/>
      <c r="AJ30" s="2727"/>
      <c r="AK30" s="2727">
        <f>AK29+AQ29</f>
        <v>0</v>
      </c>
      <c r="AL30" s="2727"/>
      <c r="AM30" s="2727"/>
      <c r="AN30" s="2727"/>
      <c r="AO30" s="2727"/>
      <c r="AP30" s="2727"/>
      <c r="AQ30" s="2727"/>
      <c r="AR30" s="2727"/>
      <c r="AS30" s="2727"/>
      <c r="AT30" s="2727">
        <f>AT29+AZ29</f>
        <v>0</v>
      </c>
      <c r="AU30" s="2727"/>
      <c r="AV30" s="2727"/>
      <c r="AW30" s="2727"/>
      <c r="AX30" s="2727"/>
      <c r="AY30" s="2727"/>
      <c r="AZ30" s="2727"/>
      <c r="BA30" s="2727"/>
      <c r="BB30" s="2727"/>
      <c r="BC30" s="2727">
        <f>BC29+BI29</f>
        <v>0</v>
      </c>
      <c r="BD30" s="2727"/>
      <c r="BE30" s="2727"/>
      <c r="BF30" s="2727"/>
      <c r="BG30" s="2727"/>
      <c r="BH30" s="2727"/>
      <c r="BI30" s="2727"/>
      <c r="BJ30" s="2727"/>
      <c r="BK30" s="2727"/>
      <c r="BL30" s="2727">
        <f>BL29+BR29</f>
        <v>0</v>
      </c>
      <c r="BM30" s="2727"/>
      <c r="BN30" s="2727"/>
      <c r="BO30" s="2727"/>
      <c r="BP30" s="2727"/>
      <c r="BQ30" s="2727"/>
      <c r="BR30" s="2727"/>
      <c r="BS30" s="2727"/>
      <c r="BT30" s="2728"/>
      <c r="BU30" s="743"/>
      <c r="BV30" s="743"/>
      <c r="BW30" s="743"/>
      <c r="BX30" s="744"/>
      <c r="BY30" s="744"/>
    </row>
    <row r="31" spans="7:80" ht="13.9" customHeight="1">
      <c r="G31" s="745"/>
      <c r="H31" s="745"/>
      <c r="I31" s="745"/>
      <c r="J31" s="745"/>
      <c r="K31" s="745"/>
      <c r="L31" s="745"/>
      <c r="M31" s="744"/>
      <c r="N31" s="744"/>
      <c r="O31" s="744"/>
      <c r="P31" s="744"/>
      <c r="Q31" s="744"/>
      <c r="R31" s="744"/>
      <c r="S31" s="743"/>
      <c r="T31" s="743"/>
      <c r="U31" s="743"/>
      <c r="V31" s="743"/>
      <c r="W31" s="743"/>
      <c r="X31" s="743"/>
      <c r="Y31" s="743"/>
      <c r="Z31" s="743"/>
      <c r="AA31" s="743"/>
      <c r="AB31" s="743"/>
      <c r="AC31" s="743"/>
      <c r="AD31" s="743"/>
      <c r="AE31" s="743"/>
      <c r="AF31" s="743"/>
      <c r="AG31" s="743"/>
      <c r="AH31" s="743"/>
      <c r="AI31" s="743"/>
      <c r="AJ31" s="743"/>
      <c r="AK31" s="743"/>
      <c r="AL31" s="743"/>
      <c r="AM31" s="743"/>
      <c r="AN31" s="743"/>
      <c r="AO31" s="743"/>
      <c r="AP31" s="743"/>
      <c r="AQ31" s="743"/>
      <c r="AR31" s="743"/>
      <c r="AS31" s="743"/>
      <c r="AT31" s="743"/>
      <c r="AU31" s="743"/>
      <c r="AV31" s="743"/>
      <c r="AW31" s="743"/>
      <c r="AX31" s="743"/>
      <c r="AY31" s="743"/>
      <c r="AZ31" s="743"/>
      <c r="BA31" s="743"/>
      <c r="BB31" s="743"/>
      <c r="BC31" s="743"/>
      <c r="BD31" s="743"/>
      <c r="BE31" s="743"/>
      <c r="BF31" s="743"/>
      <c r="BG31" s="743"/>
      <c r="BH31" s="743"/>
      <c r="BI31" s="743"/>
      <c r="BJ31" s="743"/>
      <c r="BK31" s="743"/>
      <c r="BL31" s="743"/>
      <c r="BM31" s="743"/>
      <c r="BN31" s="743"/>
      <c r="BO31" s="743"/>
      <c r="BP31" s="743"/>
      <c r="BQ31" s="743"/>
      <c r="BR31" s="743"/>
      <c r="BS31" s="743"/>
      <c r="BT31" s="743"/>
      <c r="BU31" s="743"/>
      <c r="BV31" s="743"/>
      <c r="BW31" s="743"/>
      <c r="BX31" s="744"/>
      <c r="BY31" s="744"/>
    </row>
    <row r="32" spans="7:80" ht="13.9" customHeight="1">
      <c r="G32" s="746" t="s">
        <v>977</v>
      </c>
      <c r="H32" s="747"/>
      <c r="I32" s="747"/>
      <c r="J32" s="747"/>
      <c r="K32" s="747"/>
      <c r="L32" s="747"/>
      <c r="M32" s="747"/>
      <c r="N32" s="747"/>
      <c r="O32" s="747"/>
      <c r="P32" s="747"/>
      <c r="Q32" s="747"/>
      <c r="R32" s="747"/>
      <c r="S32" s="747"/>
      <c r="T32" s="747"/>
      <c r="U32" s="747"/>
      <c r="V32" s="747"/>
      <c r="W32" s="747"/>
      <c r="X32" s="520"/>
      <c r="Y32" s="520"/>
      <c r="Z32" s="520"/>
      <c r="AA32" s="520"/>
      <c r="AB32" s="520"/>
      <c r="AC32" s="520"/>
      <c r="AD32" s="520"/>
      <c r="AE32" s="520"/>
      <c r="AF32" s="520"/>
      <c r="AG32" s="520"/>
      <c r="AH32" s="520"/>
      <c r="AI32" s="520"/>
      <c r="AJ32" s="520"/>
      <c r="AK32" s="520"/>
      <c r="AL32" s="520"/>
      <c r="AM32" s="520"/>
      <c r="AN32" s="520"/>
      <c r="AO32" s="520"/>
      <c r="AP32" s="520"/>
      <c r="AQ32" s="520"/>
      <c r="AR32" s="520"/>
      <c r="AS32" s="520"/>
      <c r="AT32" s="520"/>
      <c r="AU32" s="520"/>
      <c r="AV32" s="520"/>
      <c r="AW32" s="520"/>
      <c r="AX32" s="520"/>
      <c r="AY32" s="520"/>
      <c r="AZ32" s="520"/>
      <c r="BA32" s="520"/>
      <c r="BB32" s="520"/>
      <c r="BC32" s="520"/>
      <c r="BD32" s="520"/>
      <c r="BE32" s="520"/>
      <c r="BF32" s="520"/>
      <c r="BG32" s="520"/>
      <c r="BH32" s="520"/>
      <c r="BI32" s="520"/>
      <c r="BJ32" s="520"/>
      <c r="BK32" s="520"/>
      <c r="BL32" s="520"/>
      <c r="BM32" s="520"/>
      <c r="BN32" s="520"/>
      <c r="BO32" s="520"/>
      <c r="BP32" s="520"/>
      <c r="BQ32" s="520"/>
      <c r="BR32" s="520"/>
      <c r="BS32" s="520"/>
      <c r="BT32" s="520"/>
      <c r="BU32" s="520"/>
      <c r="BV32" s="520"/>
      <c r="BW32" s="520"/>
      <c r="BX32" s="520"/>
      <c r="BY32" s="534" t="str">
        <f>IFERROR(IF(BU29&gt;#REF!,"「１　事業者名等」の定員数を超過しています。",""),"")</f>
        <v/>
      </c>
    </row>
    <row r="33" spans="7:77" ht="13.9" customHeight="1">
      <c r="G33" s="746" t="s">
        <v>978</v>
      </c>
      <c r="H33" s="747"/>
      <c r="I33" s="747"/>
      <c r="J33" s="747"/>
      <c r="K33" s="747"/>
      <c r="L33" s="747"/>
      <c r="M33" s="747"/>
      <c r="N33" s="747"/>
      <c r="O33" s="747"/>
      <c r="P33" s="747"/>
      <c r="Q33" s="747"/>
      <c r="R33" s="747"/>
      <c r="S33" s="747"/>
      <c r="T33" s="747"/>
      <c r="U33" s="747"/>
      <c r="V33" s="747"/>
      <c r="W33" s="747"/>
      <c r="X33" s="520"/>
      <c r="Y33" s="520"/>
      <c r="Z33" s="520"/>
      <c r="AA33" s="520"/>
      <c r="AB33" s="520"/>
      <c r="AC33" s="520"/>
      <c r="AD33" s="520"/>
      <c r="AE33" s="520"/>
      <c r="AF33" s="520"/>
      <c r="AG33" s="520"/>
      <c r="AH33" s="520"/>
      <c r="AI33" s="520"/>
      <c r="AJ33" s="520"/>
      <c r="AK33" s="520"/>
      <c r="AL33" s="520"/>
      <c r="AM33" s="520"/>
      <c r="AN33" s="520"/>
      <c r="AO33" s="520"/>
      <c r="AP33" s="520"/>
      <c r="AQ33" s="520"/>
      <c r="AR33" s="520"/>
      <c r="AS33" s="520"/>
      <c r="AT33" s="520"/>
      <c r="AU33" s="520"/>
      <c r="AV33" s="520"/>
      <c r="AW33" s="520"/>
      <c r="AX33" s="520"/>
      <c r="AY33" s="520"/>
      <c r="AZ33" s="520"/>
      <c r="BA33" s="520"/>
      <c r="BB33" s="520"/>
      <c r="BC33" s="520"/>
      <c r="BD33" s="520"/>
      <c r="BE33" s="520"/>
      <c r="BF33" s="520"/>
      <c r="BG33" s="520"/>
      <c r="BH33" s="520"/>
      <c r="BI33" s="520"/>
      <c r="BJ33" s="520"/>
      <c r="BK33" s="520"/>
      <c r="BL33" s="520"/>
      <c r="BM33" s="520"/>
      <c r="BN33" s="520"/>
      <c r="BO33" s="520"/>
      <c r="BP33" s="520"/>
      <c r="BQ33" s="520"/>
      <c r="BR33" s="520"/>
      <c r="BS33" s="520"/>
      <c r="BT33" s="520"/>
      <c r="BU33" s="520"/>
      <c r="BV33" s="520"/>
      <c r="BW33" s="520"/>
      <c r="BX33" s="520"/>
      <c r="BY33" s="520"/>
    </row>
    <row r="34" spans="7:77" ht="13.9" customHeight="1">
      <c r="G34" s="746" t="s">
        <v>979</v>
      </c>
      <c r="H34" s="747"/>
      <c r="I34" s="747"/>
      <c r="J34" s="747"/>
      <c r="K34" s="747"/>
      <c r="L34" s="747"/>
      <c r="M34" s="747"/>
      <c r="N34" s="747"/>
      <c r="O34" s="747"/>
      <c r="P34" s="747"/>
      <c r="Q34" s="747"/>
      <c r="R34" s="747"/>
      <c r="S34" s="747"/>
      <c r="T34" s="747"/>
      <c r="U34" s="747"/>
      <c r="V34" s="747"/>
      <c r="W34" s="747"/>
      <c r="X34" s="520"/>
      <c r="Y34" s="520"/>
      <c r="Z34" s="520"/>
      <c r="AA34" s="520"/>
      <c r="AB34" s="520"/>
      <c r="AC34" s="520"/>
      <c r="AD34" s="520"/>
      <c r="AE34" s="520"/>
      <c r="AF34" s="520"/>
      <c r="AG34" s="520"/>
      <c r="AH34" s="520"/>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c r="BQ34" s="520"/>
      <c r="BR34" s="520"/>
      <c r="BS34" s="520"/>
      <c r="BT34" s="520"/>
      <c r="BU34" s="520"/>
      <c r="BV34" s="520"/>
      <c r="BW34" s="520"/>
      <c r="BX34" s="520"/>
      <c r="BY34" s="520"/>
    </row>
    <row r="35" spans="7:77" ht="13.9" customHeight="1">
      <c r="G35" s="746" t="s">
        <v>980</v>
      </c>
      <c r="H35" s="747"/>
      <c r="I35" s="747"/>
      <c r="J35" s="747"/>
      <c r="K35" s="747"/>
      <c r="L35" s="747"/>
      <c r="M35" s="747"/>
      <c r="N35" s="747"/>
      <c r="O35" s="747"/>
      <c r="P35" s="747"/>
      <c r="Q35" s="747"/>
      <c r="R35" s="747"/>
      <c r="S35" s="747"/>
      <c r="T35" s="747"/>
      <c r="U35" s="747"/>
      <c r="V35" s="747"/>
      <c r="W35" s="747"/>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520"/>
      <c r="AZ35" s="520"/>
      <c r="BA35" s="520"/>
      <c r="BB35" s="520"/>
      <c r="BC35" s="520"/>
      <c r="BD35" s="520"/>
      <c r="BE35" s="520"/>
      <c r="BF35" s="520"/>
      <c r="BG35" s="520"/>
      <c r="BH35" s="520"/>
      <c r="BI35" s="520"/>
      <c r="BJ35" s="520"/>
      <c r="BK35" s="520"/>
      <c r="BL35" s="520"/>
      <c r="BM35" s="520"/>
      <c r="BN35" s="520"/>
      <c r="BO35" s="520"/>
      <c r="BP35" s="520"/>
      <c r="BQ35" s="520"/>
      <c r="BR35" s="520"/>
      <c r="BS35" s="520"/>
      <c r="BT35" s="520"/>
      <c r="BU35" s="520"/>
      <c r="BV35" s="520"/>
      <c r="BW35" s="520"/>
      <c r="BX35" s="520"/>
      <c r="BY35" s="520"/>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2"/>
  <dataValidations count="4">
    <dataValidation type="whole" allowBlank="1" showInputMessage="1" showErrorMessage="1" error="入力月の月日数を超過しています" sqref="M17:P17 M19:P20 M22:P22 M24:P25 M27:P27" xr:uid="{8F6B1244-2D55-43E5-A4FB-2FE104EAF45E}">
      <formula1>0</formula1>
      <formula2>31</formula2>
    </dataValidation>
    <dataValidation type="whole" allowBlank="1" showInputMessage="1" showErrorMessage="1" error="入力月の月日数を超過しています" sqref="M26:P26" xr:uid="{17EE498D-948D-4F86-9A4F-86741C0CEE29}">
      <formula1>0</formula1>
      <formula2>29</formula2>
    </dataValidation>
    <dataValidation type="whole" allowBlank="1" showInputMessage="1" showErrorMessage="1" error="入力月の月日数を超過しています" sqref="M16:P16 M18:P18 M21:P21 M23:P23" xr:uid="{79A91364-211C-4ECC-9962-CFC69B1E32CF}">
      <formula1>0</formula1>
      <formula2>30</formula2>
    </dataValidation>
    <dataValidation type="list" allowBlank="1" showInputMessage="1" showErrorMessage="1" sqref="BE2:BK2 BO8:BQ10 CG10 AZ7:BB9" xr:uid="{3B47D005-CB43-4E64-9E7F-30DC22E782E8}">
      <formula1>$T$3:$T$4</formula1>
    </dataValidation>
  </dataValidations>
  <printOptions horizontalCentered="1" verticalCentered="1"/>
  <pageMargins left="0.25" right="0.25" top="0.75" bottom="0.75" header="0.3" footer="0.3"/>
  <pageSetup paperSize="9" scale="8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065A-441C-4A15-A973-D3F8A29FF9B8}">
  <sheetPr>
    <tabColor theme="8"/>
  </sheetPr>
  <dimension ref="A1:L27"/>
  <sheetViews>
    <sheetView view="pageBreakPreview" zoomScaleNormal="100" zoomScaleSheetLayoutView="100" workbookViewId="0">
      <selection sqref="A1:K26"/>
    </sheetView>
  </sheetViews>
  <sheetFormatPr defaultRowHeight="13.5"/>
  <cols>
    <col min="1" max="1" width="8.5" style="751" customWidth="1"/>
    <col min="2" max="2" width="15.625" style="751" customWidth="1"/>
    <col min="3" max="3" width="9.75" style="751" customWidth="1"/>
    <col min="4" max="4" width="15.25" style="751" customWidth="1"/>
    <col min="5" max="5" width="17.5" style="751" customWidth="1"/>
    <col min="6" max="6" width="12.75" style="751" customWidth="1"/>
    <col min="7" max="7" width="11" style="751" customWidth="1"/>
    <col min="8" max="8" width="5" style="751" customWidth="1"/>
    <col min="9" max="9" width="3.625" style="751" customWidth="1"/>
    <col min="10" max="10" width="8.375" style="751" customWidth="1"/>
    <col min="11" max="11" width="1" style="751" customWidth="1"/>
    <col min="12" max="12" width="2.5" style="751" customWidth="1"/>
    <col min="13" max="259" width="9" style="751"/>
    <col min="260" max="260" width="1.125" style="751" customWidth="1"/>
    <col min="261" max="262" width="15.625" style="751" customWidth="1"/>
    <col min="263" max="263" width="15.25" style="751" customWidth="1"/>
    <col min="264" max="264" width="17.5" style="751" customWidth="1"/>
    <col min="265" max="265" width="15.125" style="751" customWidth="1"/>
    <col min="266" max="266" width="15.25" style="751" customWidth="1"/>
    <col min="267" max="267" width="3.75" style="751" customWidth="1"/>
    <col min="268" max="268" width="2.5" style="751" customWidth="1"/>
    <col min="269" max="515" width="9" style="751"/>
    <col min="516" max="516" width="1.125" style="751" customWidth="1"/>
    <col min="517" max="518" width="15.625" style="751" customWidth="1"/>
    <col min="519" max="519" width="15.25" style="751" customWidth="1"/>
    <col min="520" max="520" width="17.5" style="751" customWidth="1"/>
    <col min="521" max="521" width="15.125" style="751" customWidth="1"/>
    <col min="522" max="522" width="15.25" style="751" customWidth="1"/>
    <col min="523" max="523" width="3.75" style="751" customWidth="1"/>
    <col min="524" max="524" width="2.5" style="751" customWidth="1"/>
    <col min="525" max="771" width="9" style="751"/>
    <col min="772" max="772" width="1.125" style="751" customWidth="1"/>
    <col min="773" max="774" width="15.625" style="751" customWidth="1"/>
    <col min="775" max="775" width="15.25" style="751" customWidth="1"/>
    <col min="776" max="776" width="17.5" style="751" customWidth="1"/>
    <col min="777" max="777" width="15.125" style="751" customWidth="1"/>
    <col min="778" max="778" width="15.25" style="751" customWidth="1"/>
    <col min="779" max="779" width="3.75" style="751" customWidth="1"/>
    <col min="780" max="780" width="2.5" style="751" customWidth="1"/>
    <col min="781" max="1027" width="9" style="751"/>
    <col min="1028" max="1028" width="1.125" style="751" customWidth="1"/>
    <col min="1029" max="1030" width="15.625" style="751" customWidth="1"/>
    <col min="1031" max="1031" width="15.25" style="751" customWidth="1"/>
    <col min="1032" max="1032" width="17.5" style="751" customWidth="1"/>
    <col min="1033" max="1033" width="15.125" style="751" customWidth="1"/>
    <col min="1034" max="1034" width="15.25" style="751" customWidth="1"/>
    <col min="1035" max="1035" width="3.75" style="751" customWidth="1"/>
    <col min="1036" max="1036" width="2.5" style="751" customWidth="1"/>
    <col min="1037" max="1283" width="9" style="751"/>
    <col min="1284" max="1284" width="1.125" style="751" customWidth="1"/>
    <col min="1285" max="1286" width="15.625" style="751" customWidth="1"/>
    <col min="1287" max="1287" width="15.25" style="751" customWidth="1"/>
    <col min="1288" max="1288" width="17.5" style="751" customWidth="1"/>
    <col min="1289" max="1289" width="15.125" style="751" customWidth="1"/>
    <col min="1290" max="1290" width="15.25" style="751" customWidth="1"/>
    <col min="1291" max="1291" width="3.75" style="751" customWidth="1"/>
    <col min="1292" max="1292" width="2.5" style="751" customWidth="1"/>
    <col min="1293" max="1539" width="9" style="751"/>
    <col min="1540" max="1540" width="1.125" style="751" customWidth="1"/>
    <col min="1541" max="1542" width="15.625" style="751" customWidth="1"/>
    <col min="1543" max="1543" width="15.25" style="751" customWidth="1"/>
    <col min="1544" max="1544" width="17.5" style="751" customWidth="1"/>
    <col min="1545" max="1545" width="15.125" style="751" customWidth="1"/>
    <col min="1546" max="1546" width="15.25" style="751" customWidth="1"/>
    <col min="1547" max="1547" width="3.75" style="751" customWidth="1"/>
    <col min="1548" max="1548" width="2.5" style="751" customWidth="1"/>
    <col min="1549" max="1795" width="9" style="751"/>
    <col min="1796" max="1796" width="1.125" style="751" customWidth="1"/>
    <col min="1797" max="1798" width="15.625" style="751" customWidth="1"/>
    <col min="1799" max="1799" width="15.25" style="751" customWidth="1"/>
    <col min="1800" max="1800" width="17.5" style="751" customWidth="1"/>
    <col min="1801" max="1801" width="15.125" style="751" customWidth="1"/>
    <col min="1802" max="1802" width="15.25" style="751" customWidth="1"/>
    <col min="1803" max="1803" width="3.75" style="751" customWidth="1"/>
    <col min="1804" max="1804" width="2.5" style="751" customWidth="1"/>
    <col min="1805" max="2051" width="9" style="751"/>
    <col min="2052" max="2052" width="1.125" style="751" customWidth="1"/>
    <col min="2053" max="2054" width="15.625" style="751" customWidth="1"/>
    <col min="2055" max="2055" width="15.25" style="751" customWidth="1"/>
    <col min="2056" max="2056" width="17.5" style="751" customWidth="1"/>
    <col min="2057" max="2057" width="15.125" style="751" customWidth="1"/>
    <col min="2058" max="2058" width="15.25" style="751" customWidth="1"/>
    <col min="2059" max="2059" width="3.75" style="751" customWidth="1"/>
    <col min="2060" max="2060" width="2.5" style="751" customWidth="1"/>
    <col min="2061" max="2307" width="9" style="751"/>
    <col min="2308" max="2308" width="1.125" style="751" customWidth="1"/>
    <col min="2309" max="2310" width="15.625" style="751" customWidth="1"/>
    <col min="2311" max="2311" width="15.25" style="751" customWidth="1"/>
    <col min="2312" max="2312" width="17.5" style="751" customWidth="1"/>
    <col min="2313" max="2313" width="15.125" style="751" customWidth="1"/>
    <col min="2314" max="2314" width="15.25" style="751" customWidth="1"/>
    <col min="2315" max="2315" width="3.75" style="751" customWidth="1"/>
    <col min="2316" max="2316" width="2.5" style="751" customWidth="1"/>
    <col min="2317" max="2563" width="9" style="751"/>
    <col min="2564" max="2564" width="1.125" style="751" customWidth="1"/>
    <col min="2565" max="2566" width="15.625" style="751" customWidth="1"/>
    <col min="2567" max="2567" width="15.25" style="751" customWidth="1"/>
    <col min="2568" max="2568" width="17.5" style="751" customWidth="1"/>
    <col min="2569" max="2569" width="15.125" style="751" customWidth="1"/>
    <col min="2570" max="2570" width="15.25" style="751" customWidth="1"/>
    <col min="2571" max="2571" width="3.75" style="751" customWidth="1"/>
    <col min="2572" max="2572" width="2.5" style="751" customWidth="1"/>
    <col min="2573" max="2819" width="9" style="751"/>
    <col min="2820" max="2820" width="1.125" style="751" customWidth="1"/>
    <col min="2821" max="2822" width="15.625" style="751" customWidth="1"/>
    <col min="2823" max="2823" width="15.25" style="751" customWidth="1"/>
    <col min="2824" max="2824" width="17.5" style="751" customWidth="1"/>
    <col min="2825" max="2825" width="15.125" style="751" customWidth="1"/>
    <col min="2826" max="2826" width="15.25" style="751" customWidth="1"/>
    <col min="2827" max="2827" width="3.75" style="751" customWidth="1"/>
    <col min="2828" max="2828" width="2.5" style="751" customWidth="1"/>
    <col min="2829" max="3075" width="9" style="751"/>
    <col min="3076" max="3076" width="1.125" style="751" customWidth="1"/>
    <col min="3077" max="3078" width="15.625" style="751" customWidth="1"/>
    <col min="3079" max="3079" width="15.25" style="751" customWidth="1"/>
    <col min="3080" max="3080" width="17.5" style="751" customWidth="1"/>
    <col min="3081" max="3081" width="15.125" style="751" customWidth="1"/>
    <col min="3082" max="3082" width="15.25" style="751" customWidth="1"/>
    <col min="3083" max="3083" width="3.75" style="751" customWidth="1"/>
    <col min="3084" max="3084" width="2.5" style="751" customWidth="1"/>
    <col min="3085" max="3331" width="9" style="751"/>
    <col min="3332" max="3332" width="1.125" style="751" customWidth="1"/>
    <col min="3333" max="3334" width="15.625" style="751" customWidth="1"/>
    <col min="3335" max="3335" width="15.25" style="751" customWidth="1"/>
    <col min="3336" max="3336" width="17.5" style="751" customWidth="1"/>
    <col min="3337" max="3337" width="15.125" style="751" customWidth="1"/>
    <col min="3338" max="3338" width="15.25" style="751" customWidth="1"/>
    <col min="3339" max="3339" width="3.75" style="751" customWidth="1"/>
    <col min="3340" max="3340" width="2.5" style="751" customWidth="1"/>
    <col min="3341" max="3587" width="9" style="751"/>
    <col min="3588" max="3588" width="1.125" style="751" customWidth="1"/>
    <col min="3589" max="3590" width="15.625" style="751" customWidth="1"/>
    <col min="3591" max="3591" width="15.25" style="751" customWidth="1"/>
    <col min="3592" max="3592" width="17.5" style="751" customWidth="1"/>
    <col min="3593" max="3593" width="15.125" style="751" customWidth="1"/>
    <col min="3594" max="3594" width="15.25" style="751" customWidth="1"/>
    <col min="3595" max="3595" width="3.75" style="751" customWidth="1"/>
    <col min="3596" max="3596" width="2.5" style="751" customWidth="1"/>
    <col min="3597" max="3843" width="9" style="751"/>
    <col min="3844" max="3844" width="1.125" style="751" customWidth="1"/>
    <col min="3845" max="3846" width="15.625" style="751" customWidth="1"/>
    <col min="3847" max="3847" width="15.25" style="751" customWidth="1"/>
    <col min="3848" max="3848" width="17.5" style="751" customWidth="1"/>
    <col min="3849" max="3849" width="15.125" style="751" customWidth="1"/>
    <col min="3850" max="3850" width="15.25" style="751" customWidth="1"/>
    <col min="3851" max="3851" width="3.75" style="751" customWidth="1"/>
    <col min="3852" max="3852" width="2.5" style="751" customWidth="1"/>
    <col min="3853" max="4099" width="9" style="751"/>
    <col min="4100" max="4100" width="1.125" style="751" customWidth="1"/>
    <col min="4101" max="4102" width="15.625" style="751" customWidth="1"/>
    <col min="4103" max="4103" width="15.25" style="751" customWidth="1"/>
    <col min="4104" max="4104" width="17.5" style="751" customWidth="1"/>
    <col min="4105" max="4105" width="15.125" style="751" customWidth="1"/>
    <col min="4106" max="4106" width="15.25" style="751" customWidth="1"/>
    <col min="4107" max="4107" width="3.75" style="751" customWidth="1"/>
    <col min="4108" max="4108" width="2.5" style="751" customWidth="1"/>
    <col min="4109" max="4355" width="9" style="751"/>
    <col min="4356" max="4356" width="1.125" style="751" customWidth="1"/>
    <col min="4357" max="4358" width="15.625" style="751" customWidth="1"/>
    <col min="4359" max="4359" width="15.25" style="751" customWidth="1"/>
    <col min="4360" max="4360" width="17.5" style="751" customWidth="1"/>
    <col min="4361" max="4361" width="15.125" style="751" customWidth="1"/>
    <col min="4362" max="4362" width="15.25" style="751" customWidth="1"/>
    <col min="4363" max="4363" width="3.75" style="751" customWidth="1"/>
    <col min="4364" max="4364" width="2.5" style="751" customWidth="1"/>
    <col min="4365" max="4611" width="9" style="751"/>
    <col min="4612" max="4612" width="1.125" style="751" customWidth="1"/>
    <col min="4613" max="4614" width="15.625" style="751" customWidth="1"/>
    <col min="4615" max="4615" width="15.25" style="751" customWidth="1"/>
    <col min="4616" max="4616" width="17.5" style="751" customWidth="1"/>
    <col min="4617" max="4617" width="15.125" style="751" customWidth="1"/>
    <col min="4618" max="4618" width="15.25" style="751" customWidth="1"/>
    <col min="4619" max="4619" width="3.75" style="751" customWidth="1"/>
    <col min="4620" max="4620" width="2.5" style="751" customWidth="1"/>
    <col min="4621" max="4867" width="9" style="751"/>
    <col min="4868" max="4868" width="1.125" style="751" customWidth="1"/>
    <col min="4869" max="4870" width="15.625" style="751" customWidth="1"/>
    <col min="4871" max="4871" width="15.25" style="751" customWidth="1"/>
    <col min="4872" max="4872" width="17.5" style="751" customWidth="1"/>
    <col min="4873" max="4873" width="15.125" style="751" customWidth="1"/>
    <col min="4874" max="4874" width="15.25" style="751" customWidth="1"/>
    <col min="4875" max="4875" width="3.75" style="751" customWidth="1"/>
    <col min="4876" max="4876" width="2.5" style="751" customWidth="1"/>
    <col min="4877" max="5123" width="9" style="751"/>
    <col min="5124" max="5124" width="1.125" style="751" customWidth="1"/>
    <col min="5125" max="5126" width="15.625" style="751" customWidth="1"/>
    <col min="5127" max="5127" width="15.25" style="751" customWidth="1"/>
    <col min="5128" max="5128" width="17.5" style="751" customWidth="1"/>
    <col min="5129" max="5129" width="15.125" style="751" customWidth="1"/>
    <col min="5130" max="5130" width="15.25" style="751" customWidth="1"/>
    <col min="5131" max="5131" width="3.75" style="751" customWidth="1"/>
    <col min="5132" max="5132" width="2.5" style="751" customWidth="1"/>
    <col min="5133" max="5379" width="9" style="751"/>
    <col min="5380" max="5380" width="1.125" style="751" customWidth="1"/>
    <col min="5381" max="5382" width="15.625" style="751" customWidth="1"/>
    <col min="5383" max="5383" width="15.25" style="751" customWidth="1"/>
    <col min="5384" max="5384" width="17.5" style="751" customWidth="1"/>
    <col min="5385" max="5385" width="15.125" style="751" customWidth="1"/>
    <col min="5386" max="5386" width="15.25" style="751" customWidth="1"/>
    <col min="5387" max="5387" width="3.75" style="751" customWidth="1"/>
    <col min="5388" max="5388" width="2.5" style="751" customWidth="1"/>
    <col min="5389" max="5635" width="9" style="751"/>
    <col min="5636" max="5636" width="1.125" style="751" customWidth="1"/>
    <col min="5637" max="5638" width="15.625" style="751" customWidth="1"/>
    <col min="5639" max="5639" width="15.25" style="751" customWidth="1"/>
    <col min="5640" max="5640" width="17.5" style="751" customWidth="1"/>
    <col min="5641" max="5641" width="15.125" style="751" customWidth="1"/>
    <col min="5642" max="5642" width="15.25" style="751" customWidth="1"/>
    <col min="5643" max="5643" width="3.75" style="751" customWidth="1"/>
    <col min="5644" max="5644" width="2.5" style="751" customWidth="1"/>
    <col min="5645" max="5891" width="9" style="751"/>
    <col min="5892" max="5892" width="1.125" style="751" customWidth="1"/>
    <col min="5893" max="5894" width="15.625" style="751" customWidth="1"/>
    <col min="5895" max="5895" width="15.25" style="751" customWidth="1"/>
    <col min="5896" max="5896" width="17.5" style="751" customWidth="1"/>
    <col min="5897" max="5897" width="15.125" style="751" customWidth="1"/>
    <col min="5898" max="5898" width="15.25" style="751" customWidth="1"/>
    <col min="5899" max="5899" width="3.75" style="751" customWidth="1"/>
    <col min="5900" max="5900" width="2.5" style="751" customWidth="1"/>
    <col min="5901" max="6147" width="9" style="751"/>
    <col min="6148" max="6148" width="1.125" style="751" customWidth="1"/>
    <col min="6149" max="6150" width="15.625" style="751" customWidth="1"/>
    <col min="6151" max="6151" width="15.25" style="751" customWidth="1"/>
    <col min="6152" max="6152" width="17.5" style="751" customWidth="1"/>
    <col min="6153" max="6153" width="15.125" style="751" customWidth="1"/>
    <col min="6154" max="6154" width="15.25" style="751" customWidth="1"/>
    <col min="6155" max="6155" width="3.75" style="751" customWidth="1"/>
    <col min="6156" max="6156" width="2.5" style="751" customWidth="1"/>
    <col min="6157" max="6403" width="9" style="751"/>
    <col min="6404" max="6404" width="1.125" style="751" customWidth="1"/>
    <col min="6405" max="6406" width="15.625" style="751" customWidth="1"/>
    <col min="6407" max="6407" width="15.25" style="751" customWidth="1"/>
    <col min="6408" max="6408" width="17.5" style="751" customWidth="1"/>
    <col min="6409" max="6409" width="15.125" style="751" customWidth="1"/>
    <col min="6410" max="6410" width="15.25" style="751" customWidth="1"/>
    <col min="6411" max="6411" width="3.75" style="751" customWidth="1"/>
    <col min="6412" max="6412" width="2.5" style="751" customWidth="1"/>
    <col min="6413" max="6659" width="9" style="751"/>
    <col min="6660" max="6660" width="1.125" style="751" customWidth="1"/>
    <col min="6661" max="6662" width="15.625" style="751" customWidth="1"/>
    <col min="6663" max="6663" width="15.25" style="751" customWidth="1"/>
    <col min="6664" max="6664" width="17.5" style="751" customWidth="1"/>
    <col min="6665" max="6665" width="15.125" style="751" customWidth="1"/>
    <col min="6666" max="6666" width="15.25" style="751" customWidth="1"/>
    <col min="6667" max="6667" width="3.75" style="751" customWidth="1"/>
    <col min="6668" max="6668" width="2.5" style="751" customWidth="1"/>
    <col min="6669" max="6915" width="9" style="751"/>
    <col min="6916" max="6916" width="1.125" style="751" customWidth="1"/>
    <col min="6917" max="6918" width="15.625" style="751" customWidth="1"/>
    <col min="6919" max="6919" width="15.25" style="751" customWidth="1"/>
    <col min="6920" max="6920" width="17.5" style="751" customWidth="1"/>
    <col min="6921" max="6921" width="15.125" style="751" customWidth="1"/>
    <col min="6922" max="6922" width="15.25" style="751" customWidth="1"/>
    <col min="6923" max="6923" width="3.75" style="751" customWidth="1"/>
    <col min="6924" max="6924" width="2.5" style="751" customWidth="1"/>
    <col min="6925" max="7171" width="9" style="751"/>
    <col min="7172" max="7172" width="1.125" style="751" customWidth="1"/>
    <col min="7173" max="7174" width="15.625" style="751" customWidth="1"/>
    <col min="7175" max="7175" width="15.25" style="751" customWidth="1"/>
    <col min="7176" max="7176" width="17.5" style="751" customWidth="1"/>
    <col min="7177" max="7177" width="15.125" style="751" customWidth="1"/>
    <col min="7178" max="7178" width="15.25" style="751" customWidth="1"/>
    <col min="7179" max="7179" width="3.75" style="751" customWidth="1"/>
    <col min="7180" max="7180" width="2.5" style="751" customWidth="1"/>
    <col min="7181" max="7427" width="9" style="751"/>
    <col min="7428" max="7428" width="1.125" style="751" customWidth="1"/>
    <col min="7429" max="7430" width="15.625" style="751" customWidth="1"/>
    <col min="7431" max="7431" width="15.25" style="751" customWidth="1"/>
    <col min="7432" max="7432" width="17.5" style="751" customWidth="1"/>
    <col min="7433" max="7433" width="15.125" style="751" customWidth="1"/>
    <col min="7434" max="7434" width="15.25" style="751" customWidth="1"/>
    <col min="7435" max="7435" width="3.75" style="751" customWidth="1"/>
    <col min="7436" max="7436" width="2.5" style="751" customWidth="1"/>
    <col min="7437" max="7683" width="9" style="751"/>
    <col min="7684" max="7684" width="1.125" style="751" customWidth="1"/>
    <col min="7685" max="7686" width="15.625" style="751" customWidth="1"/>
    <col min="7687" max="7687" width="15.25" style="751" customWidth="1"/>
    <col min="7688" max="7688" width="17.5" style="751" customWidth="1"/>
    <col min="7689" max="7689" width="15.125" style="751" customWidth="1"/>
    <col min="7690" max="7690" width="15.25" style="751" customWidth="1"/>
    <col min="7691" max="7691" width="3.75" style="751" customWidth="1"/>
    <col min="7692" max="7692" width="2.5" style="751" customWidth="1"/>
    <col min="7693" max="7939" width="9" style="751"/>
    <col min="7940" max="7940" width="1.125" style="751" customWidth="1"/>
    <col min="7941" max="7942" width="15.625" style="751" customWidth="1"/>
    <col min="7943" max="7943" width="15.25" style="751" customWidth="1"/>
    <col min="7944" max="7944" width="17.5" style="751" customWidth="1"/>
    <col min="7945" max="7945" width="15.125" style="751" customWidth="1"/>
    <col min="7946" max="7946" width="15.25" style="751" customWidth="1"/>
    <col min="7947" max="7947" width="3.75" style="751" customWidth="1"/>
    <col min="7948" max="7948" width="2.5" style="751" customWidth="1"/>
    <col min="7949" max="8195" width="9" style="751"/>
    <col min="8196" max="8196" width="1.125" style="751" customWidth="1"/>
    <col min="8197" max="8198" width="15.625" style="751" customWidth="1"/>
    <col min="8199" max="8199" width="15.25" style="751" customWidth="1"/>
    <col min="8200" max="8200" width="17.5" style="751" customWidth="1"/>
    <col min="8201" max="8201" width="15.125" style="751" customWidth="1"/>
    <col min="8202" max="8202" width="15.25" style="751" customWidth="1"/>
    <col min="8203" max="8203" width="3.75" style="751" customWidth="1"/>
    <col min="8204" max="8204" width="2.5" style="751" customWidth="1"/>
    <col min="8205" max="8451" width="9" style="751"/>
    <col min="8452" max="8452" width="1.125" style="751" customWidth="1"/>
    <col min="8453" max="8454" width="15.625" style="751" customWidth="1"/>
    <col min="8455" max="8455" width="15.25" style="751" customWidth="1"/>
    <col min="8456" max="8456" width="17.5" style="751" customWidth="1"/>
    <col min="8457" max="8457" width="15.125" style="751" customWidth="1"/>
    <col min="8458" max="8458" width="15.25" style="751" customWidth="1"/>
    <col min="8459" max="8459" width="3.75" style="751" customWidth="1"/>
    <col min="8460" max="8460" width="2.5" style="751" customWidth="1"/>
    <col min="8461" max="8707" width="9" style="751"/>
    <col min="8708" max="8708" width="1.125" style="751" customWidth="1"/>
    <col min="8709" max="8710" width="15.625" style="751" customWidth="1"/>
    <col min="8711" max="8711" width="15.25" style="751" customWidth="1"/>
    <col min="8712" max="8712" width="17.5" style="751" customWidth="1"/>
    <col min="8713" max="8713" width="15.125" style="751" customWidth="1"/>
    <col min="8714" max="8714" width="15.25" style="751" customWidth="1"/>
    <col min="8715" max="8715" width="3.75" style="751" customWidth="1"/>
    <col min="8716" max="8716" width="2.5" style="751" customWidth="1"/>
    <col min="8717" max="8963" width="9" style="751"/>
    <col min="8964" max="8964" width="1.125" style="751" customWidth="1"/>
    <col min="8965" max="8966" width="15.625" style="751" customWidth="1"/>
    <col min="8967" max="8967" width="15.25" style="751" customWidth="1"/>
    <col min="8968" max="8968" width="17.5" style="751" customWidth="1"/>
    <col min="8969" max="8969" width="15.125" style="751" customWidth="1"/>
    <col min="8970" max="8970" width="15.25" style="751" customWidth="1"/>
    <col min="8971" max="8971" width="3.75" style="751" customWidth="1"/>
    <col min="8972" max="8972" width="2.5" style="751" customWidth="1"/>
    <col min="8973" max="9219" width="9" style="751"/>
    <col min="9220" max="9220" width="1.125" style="751" customWidth="1"/>
    <col min="9221" max="9222" width="15.625" style="751" customWidth="1"/>
    <col min="9223" max="9223" width="15.25" style="751" customWidth="1"/>
    <col min="9224" max="9224" width="17.5" style="751" customWidth="1"/>
    <col min="9225" max="9225" width="15.125" style="751" customWidth="1"/>
    <col min="9226" max="9226" width="15.25" style="751" customWidth="1"/>
    <col min="9227" max="9227" width="3.75" style="751" customWidth="1"/>
    <col min="9228" max="9228" width="2.5" style="751" customWidth="1"/>
    <col min="9229" max="9475" width="9" style="751"/>
    <col min="9476" max="9476" width="1.125" style="751" customWidth="1"/>
    <col min="9477" max="9478" width="15.625" style="751" customWidth="1"/>
    <col min="9479" max="9479" width="15.25" style="751" customWidth="1"/>
    <col min="9480" max="9480" width="17.5" style="751" customWidth="1"/>
    <col min="9481" max="9481" width="15.125" style="751" customWidth="1"/>
    <col min="9482" max="9482" width="15.25" style="751" customWidth="1"/>
    <col min="9483" max="9483" width="3.75" style="751" customWidth="1"/>
    <col min="9484" max="9484" width="2.5" style="751" customWidth="1"/>
    <col min="9485" max="9731" width="9" style="751"/>
    <col min="9732" max="9732" width="1.125" style="751" customWidth="1"/>
    <col min="9733" max="9734" width="15.625" style="751" customWidth="1"/>
    <col min="9735" max="9735" width="15.25" style="751" customWidth="1"/>
    <col min="9736" max="9736" width="17.5" style="751" customWidth="1"/>
    <col min="9737" max="9737" width="15.125" style="751" customWidth="1"/>
    <col min="9738" max="9738" width="15.25" style="751" customWidth="1"/>
    <col min="9739" max="9739" width="3.75" style="751" customWidth="1"/>
    <col min="9740" max="9740" width="2.5" style="751" customWidth="1"/>
    <col min="9741" max="9987" width="9" style="751"/>
    <col min="9988" max="9988" width="1.125" style="751" customWidth="1"/>
    <col min="9989" max="9990" width="15.625" style="751" customWidth="1"/>
    <col min="9991" max="9991" width="15.25" style="751" customWidth="1"/>
    <col min="9992" max="9992" width="17.5" style="751" customWidth="1"/>
    <col min="9993" max="9993" width="15.125" style="751" customWidth="1"/>
    <col min="9994" max="9994" width="15.25" style="751" customWidth="1"/>
    <col min="9995" max="9995" width="3.75" style="751" customWidth="1"/>
    <col min="9996" max="9996" width="2.5" style="751" customWidth="1"/>
    <col min="9997" max="10243" width="9" style="751"/>
    <col min="10244" max="10244" width="1.125" style="751" customWidth="1"/>
    <col min="10245" max="10246" width="15.625" style="751" customWidth="1"/>
    <col min="10247" max="10247" width="15.25" style="751" customWidth="1"/>
    <col min="10248" max="10248" width="17.5" style="751" customWidth="1"/>
    <col min="10249" max="10249" width="15.125" style="751" customWidth="1"/>
    <col min="10250" max="10250" width="15.25" style="751" customWidth="1"/>
    <col min="10251" max="10251" width="3.75" style="751" customWidth="1"/>
    <col min="10252" max="10252" width="2.5" style="751" customWidth="1"/>
    <col min="10253" max="10499" width="9" style="751"/>
    <col min="10500" max="10500" width="1.125" style="751" customWidth="1"/>
    <col min="10501" max="10502" width="15.625" style="751" customWidth="1"/>
    <col min="10503" max="10503" width="15.25" style="751" customWidth="1"/>
    <col min="10504" max="10504" width="17.5" style="751" customWidth="1"/>
    <col min="10505" max="10505" width="15.125" style="751" customWidth="1"/>
    <col min="10506" max="10506" width="15.25" style="751" customWidth="1"/>
    <col min="10507" max="10507" width="3.75" style="751" customWidth="1"/>
    <col min="10508" max="10508" width="2.5" style="751" customWidth="1"/>
    <col min="10509" max="10755" width="9" style="751"/>
    <col min="10756" max="10756" width="1.125" style="751" customWidth="1"/>
    <col min="10757" max="10758" width="15.625" style="751" customWidth="1"/>
    <col min="10759" max="10759" width="15.25" style="751" customWidth="1"/>
    <col min="10760" max="10760" width="17.5" style="751" customWidth="1"/>
    <col min="10761" max="10761" width="15.125" style="751" customWidth="1"/>
    <col min="10762" max="10762" width="15.25" style="751" customWidth="1"/>
    <col min="10763" max="10763" width="3.75" style="751" customWidth="1"/>
    <col min="10764" max="10764" width="2.5" style="751" customWidth="1"/>
    <col min="10765" max="11011" width="9" style="751"/>
    <col min="11012" max="11012" width="1.125" style="751" customWidth="1"/>
    <col min="11013" max="11014" width="15.625" style="751" customWidth="1"/>
    <col min="11015" max="11015" width="15.25" style="751" customWidth="1"/>
    <col min="11016" max="11016" width="17.5" style="751" customWidth="1"/>
    <col min="11017" max="11017" width="15.125" style="751" customWidth="1"/>
    <col min="11018" max="11018" width="15.25" style="751" customWidth="1"/>
    <col min="11019" max="11019" width="3.75" style="751" customWidth="1"/>
    <col min="11020" max="11020" width="2.5" style="751" customWidth="1"/>
    <col min="11021" max="11267" width="9" style="751"/>
    <col min="11268" max="11268" width="1.125" style="751" customWidth="1"/>
    <col min="11269" max="11270" width="15.625" style="751" customWidth="1"/>
    <col min="11271" max="11271" width="15.25" style="751" customWidth="1"/>
    <col min="11272" max="11272" width="17.5" style="751" customWidth="1"/>
    <col min="11273" max="11273" width="15.125" style="751" customWidth="1"/>
    <col min="11274" max="11274" width="15.25" style="751" customWidth="1"/>
    <col min="11275" max="11275" width="3.75" style="751" customWidth="1"/>
    <col min="11276" max="11276" width="2.5" style="751" customWidth="1"/>
    <col min="11277" max="11523" width="9" style="751"/>
    <col min="11524" max="11524" width="1.125" style="751" customWidth="1"/>
    <col min="11525" max="11526" width="15.625" style="751" customWidth="1"/>
    <col min="11527" max="11527" width="15.25" style="751" customWidth="1"/>
    <col min="11528" max="11528" width="17.5" style="751" customWidth="1"/>
    <col min="11529" max="11529" width="15.125" style="751" customWidth="1"/>
    <col min="11530" max="11530" width="15.25" style="751" customWidth="1"/>
    <col min="11531" max="11531" width="3.75" style="751" customWidth="1"/>
    <col min="11532" max="11532" width="2.5" style="751" customWidth="1"/>
    <col min="11533" max="11779" width="9" style="751"/>
    <col min="11780" max="11780" width="1.125" style="751" customWidth="1"/>
    <col min="11781" max="11782" width="15.625" style="751" customWidth="1"/>
    <col min="11783" max="11783" width="15.25" style="751" customWidth="1"/>
    <col min="11784" max="11784" width="17.5" style="751" customWidth="1"/>
    <col min="11785" max="11785" width="15.125" style="751" customWidth="1"/>
    <col min="11786" max="11786" width="15.25" style="751" customWidth="1"/>
    <col min="11787" max="11787" width="3.75" style="751" customWidth="1"/>
    <col min="11788" max="11788" width="2.5" style="751" customWidth="1"/>
    <col min="11789" max="12035" width="9" style="751"/>
    <col min="12036" max="12036" width="1.125" style="751" customWidth="1"/>
    <col min="12037" max="12038" width="15.625" style="751" customWidth="1"/>
    <col min="12039" max="12039" width="15.25" style="751" customWidth="1"/>
    <col min="12040" max="12040" width="17.5" style="751" customWidth="1"/>
    <col min="12041" max="12041" width="15.125" style="751" customWidth="1"/>
    <col min="12042" max="12042" width="15.25" style="751" customWidth="1"/>
    <col min="12043" max="12043" width="3.75" style="751" customWidth="1"/>
    <col min="12044" max="12044" width="2.5" style="751" customWidth="1"/>
    <col min="12045" max="12291" width="9" style="751"/>
    <col min="12292" max="12292" width="1.125" style="751" customWidth="1"/>
    <col min="12293" max="12294" width="15.625" style="751" customWidth="1"/>
    <col min="12295" max="12295" width="15.25" style="751" customWidth="1"/>
    <col min="12296" max="12296" width="17.5" style="751" customWidth="1"/>
    <col min="12297" max="12297" width="15.125" style="751" customWidth="1"/>
    <col min="12298" max="12298" width="15.25" style="751" customWidth="1"/>
    <col min="12299" max="12299" width="3.75" style="751" customWidth="1"/>
    <col min="12300" max="12300" width="2.5" style="751" customWidth="1"/>
    <col min="12301" max="12547" width="9" style="751"/>
    <col min="12548" max="12548" width="1.125" style="751" customWidth="1"/>
    <col min="12549" max="12550" width="15.625" style="751" customWidth="1"/>
    <col min="12551" max="12551" width="15.25" style="751" customWidth="1"/>
    <col min="12552" max="12552" width="17.5" style="751" customWidth="1"/>
    <col min="12553" max="12553" width="15.125" style="751" customWidth="1"/>
    <col min="12554" max="12554" width="15.25" style="751" customWidth="1"/>
    <col min="12555" max="12555" width="3.75" style="751" customWidth="1"/>
    <col min="12556" max="12556" width="2.5" style="751" customWidth="1"/>
    <col min="12557" max="12803" width="9" style="751"/>
    <col min="12804" max="12804" width="1.125" style="751" customWidth="1"/>
    <col min="12805" max="12806" width="15.625" style="751" customWidth="1"/>
    <col min="12807" max="12807" width="15.25" style="751" customWidth="1"/>
    <col min="12808" max="12808" width="17.5" style="751" customWidth="1"/>
    <col min="12809" max="12809" width="15.125" style="751" customWidth="1"/>
    <col min="12810" max="12810" width="15.25" style="751" customWidth="1"/>
    <col min="12811" max="12811" width="3.75" style="751" customWidth="1"/>
    <col min="12812" max="12812" width="2.5" style="751" customWidth="1"/>
    <col min="12813" max="13059" width="9" style="751"/>
    <col min="13060" max="13060" width="1.125" style="751" customWidth="1"/>
    <col min="13061" max="13062" width="15.625" style="751" customWidth="1"/>
    <col min="13063" max="13063" width="15.25" style="751" customWidth="1"/>
    <col min="13064" max="13064" width="17.5" style="751" customWidth="1"/>
    <col min="13065" max="13065" width="15.125" style="751" customWidth="1"/>
    <col min="13066" max="13066" width="15.25" style="751" customWidth="1"/>
    <col min="13067" max="13067" width="3.75" style="751" customWidth="1"/>
    <col min="13068" max="13068" width="2.5" style="751" customWidth="1"/>
    <col min="13069" max="13315" width="9" style="751"/>
    <col min="13316" max="13316" width="1.125" style="751" customWidth="1"/>
    <col min="13317" max="13318" width="15.625" style="751" customWidth="1"/>
    <col min="13319" max="13319" width="15.25" style="751" customWidth="1"/>
    <col min="13320" max="13320" width="17.5" style="751" customWidth="1"/>
    <col min="13321" max="13321" width="15.125" style="751" customWidth="1"/>
    <col min="13322" max="13322" width="15.25" style="751" customWidth="1"/>
    <col min="13323" max="13323" width="3.75" style="751" customWidth="1"/>
    <col min="13324" max="13324" width="2.5" style="751" customWidth="1"/>
    <col min="13325" max="13571" width="9" style="751"/>
    <col min="13572" max="13572" width="1.125" style="751" customWidth="1"/>
    <col min="13573" max="13574" width="15.625" style="751" customWidth="1"/>
    <col min="13575" max="13575" width="15.25" style="751" customWidth="1"/>
    <col min="13576" max="13576" width="17.5" style="751" customWidth="1"/>
    <col min="13577" max="13577" width="15.125" style="751" customWidth="1"/>
    <col min="13578" max="13578" width="15.25" style="751" customWidth="1"/>
    <col min="13579" max="13579" width="3.75" style="751" customWidth="1"/>
    <col min="13580" max="13580" width="2.5" style="751" customWidth="1"/>
    <col min="13581" max="13827" width="9" style="751"/>
    <col min="13828" max="13828" width="1.125" style="751" customWidth="1"/>
    <col min="13829" max="13830" width="15.625" style="751" customWidth="1"/>
    <col min="13831" max="13831" width="15.25" style="751" customWidth="1"/>
    <col min="13832" max="13832" width="17.5" style="751" customWidth="1"/>
    <col min="13833" max="13833" width="15.125" style="751" customWidth="1"/>
    <col min="13834" max="13834" width="15.25" style="751" customWidth="1"/>
    <col min="13835" max="13835" width="3.75" style="751" customWidth="1"/>
    <col min="13836" max="13836" width="2.5" style="751" customWidth="1"/>
    <col min="13837" max="14083" width="9" style="751"/>
    <col min="14084" max="14084" width="1.125" style="751" customWidth="1"/>
    <col min="14085" max="14086" width="15.625" style="751" customWidth="1"/>
    <col min="14087" max="14087" width="15.25" style="751" customWidth="1"/>
    <col min="14088" max="14088" width="17.5" style="751" customWidth="1"/>
    <col min="14089" max="14089" width="15.125" style="751" customWidth="1"/>
    <col min="14090" max="14090" width="15.25" style="751" customWidth="1"/>
    <col min="14091" max="14091" width="3.75" style="751" customWidth="1"/>
    <col min="14092" max="14092" width="2.5" style="751" customWidth="1"/>
    <col min="14093" max="14339" width="9" style="751"/>
    <col min="14340" max="14340" width="1.125" style="751" customWidth="1"/>
    <col min="14341" max="14342" width="15.625" style="751" customWidth="1"/>
    <col min="14343" max="14343" width="15.25" style="751" customWidth="1"/>
    <col min="14344" max="14344" width="17.5" style="751" customWidth="1"/>
    <col min="14345" max="14345" width="15.125" style="751" customWidth="1"/>
    <col min="14346" max="14346" width="15.25" style="751" customWidth="1"/>
    <col min="14347" max="14347" width="3.75" style="751" customWidth="1"/>
    <col min="14348" max="14348" width="2.5" style="751" customWidth="1"/>
    <col min="14349" max="14595" width="9" style="751"/>
    <col min="14596" max="14596" width="1.125" style="751" customWidth="1"/>
    <col min="14597" max="14598" width="15.625" style="751" customWidth="1"/>
    <col min="14599" max="14599" width="15.25" style="751" customWidth="1"/>
    <col min="14600" max="14600" width="17.5" style="751" customWidth="1"/>
    <col min="14601" max="14601" width="15.125" style="751" customWidth="1"/>
    <col min="14602" max="14602" width="15.25" style="751" customWidth="1"/>
    <col min="14603" max="14603" width="3.75" style="751" customWidth="1"/>
    <col min="14604" max="14604" width="2.5" style="751" customWidth="1"/>
    <col min="14605" max="14851" width="9" style="751"/>
    <col min="14852" max="14852" width="1.125" style="751" customWidth="1"/>
    <col min="14853" max="14854" width="15.625" style="751" customWidth="1"/>
    <col min="14855" max="14855" width="15.25" style="751" customWidth="1"/>
    <col min="14856" max="14856" width="17.5" style="751" customWidth="1"/>
    <col min="14857" max="14857" width="15.125" style="751" customWidth="1"/>
    <col min="14858" max="14858" width="15.25" style="751" customWidth="1"/>
    <col min="14859" max="14859" width="3.75" style="751" customWidth="1"/>
    <col min="14860" max="14860" width="2.5" style="751" customWidth="1"/>
    <col min="14861" max="15107" width="9" style="751"/>
    <col min="15108" max="15108" width="1.125" style="751" customWidth="1"/>
    <col min="15109" max="15110" width="15.625" style="751" customWidth="1"/>
    <col min="15111" max="15111" width="15.25" style="751" customWidth="1"/>
    <col min="15112" max="15112" width="17.5" style="751" customWidth="1"/>
    <col min="15113" max="15113" width="15.125" style="751" customWidth="1"/>
    <col min="15114" max="15114" width="15.25" style="751" customWidth="1"/>
    <col min="15115" max="15115" width="3.75" style="751" customWidth="1"/>
    <col min="15116" max="15116" width="2.5" style="751" customWidth="1"/>
    <col min="15117" max="15363" width="9" style="751"/>
    <col min="15364" max="15364" width="1.125" style="751" customWidth="1"/>
    <col min="15365" max="15366" width="15.625" style="751" customWidth="1"/>
    <col min="15367" max="15367" width="15.25" style="751" customWidth="1"/>
    <col min="15368" max="15368" width="17.5" style="751" customWidth="1"/>
    <col min="15369" max="15369" width="15.125" style="751" customWidth="1"/>
    <col min="15370" max="15370" width="15.25" style="751" customWidth="1"/>
    <col min="15371" max="15371" width="3.75" style="751" customWidth="1"/>
    <col min="15372" max="15372" width="2.5" style="751" customWidth="1"/>
    <col min="15373" max="15619" width="9" style="751"/>
    <col min="15620" max="15620" width="1.125" style="751" customWidth="1"/>
    <col min="15621" max="15622" width="15.625" style="751" customWidth="1"/>
    <col min="15623" max="15623" width="15.25" style="751" customWidth="1"/>
    <col min="15624" max="15624" width="17.5" style="751" customWidth="1"/>
    <col min="15625" max="15625" width="15.125" style="751" customWidth="1"/>
    <col min="15626" max="15626" width="15.25" style="751" customWidth="1"/>
    <col min="15627" max="15627" width="3.75" style="751" customWidth="1"/>
    <col min="15628" max="15628" width="2.5" style="751" customWidth="1"/>
    <col min="15629" max="15875" width="9" style="751"/>
    <col min="15876" max="15876" width="1.125" style="751" customWidth="1"/>
    <col min="15877" max="15878" width="15.625" style="751" customWidth="1"/>
    <col min="15879" max="15879" width="15.25" style="751" customWidth="1"/>
    <col min="15880" max="15880" width="17.5" style="751" customWidth="1"/>
    <col min="15881" max="15881" width="15.125" style="751" customWidth="1"/>
    <col min="15882" max="15882" width="15.25" style="751" customWidth="1"/>
    <col min="15883" max="15883" width="3.75" style="751" customWidth="1"/>
    <col min="15884" max="15884" width="2.5" style="751" customWidth="1"/>
    <col min="15885" max="16131" width="9" style="751"/>
    <col min="16132" max="16132" width="1.125" style="751" customWidth="1"/>
    <col min="16133" max="16134" width="15.625" style="751" customWidth="1"/>
    <col min="16135" max="16135" width="15.25" style="751" customWidth="1"/>
    <col min="16136" max="16136" width="17.5" style="751" customWidth="1"/>
    <col min="16137" max="16137" width="15.125" style="751" customWidth="1"/>
    <col min="16138" max="16138" width="15.25" style="751" customWidth="1"/>
    <col min="16139" max="16139" width="3.75" style="751" customWidth="1"/>
    <col min="16140" max="16140" width="2.5" style="751" customWidth="1"/>
    <col min="16141" max="16384" width="9" style="751"/>
  </cols>
  <sheetData>
    <row r="1" spans="1:11" ht="20.100000000000001" customHeight="1">
      <c r="A1" s="748"/>
      <c r="B1" s="749" t="s">
        <v>1070</v>
      </c>
      <c r="C1" s="750"/>
      <c r="D1" s="750"/>
      <c r="E1" s="750"/>
      <c r="F1" s="750"/>
      <c r="G1" s="750"/>
      <c r="H1" s="750"/>
      <c r="I1" s="750"/>
      <c r="J1" s="750"/>
    </row>
    <row r="2" spans="1:11" ht="20.100000000000001" customHeight="1">
      <c r="A2" s="748"/>
      <c r="B2" s="749" t="s">
        <v>981</v>
      </c>
      <c r="C2" s="750"/>
      <c r="D2" s="750"/>
      <c r="E2" s="750"/>
      <c r="F2" s="750"/>
      <c r="G2" s="750"/>
      <c r="H2" s="750"/>
      <c r="I2" s="750"/>
      <c r="J2" s="752" t="s">
        <v>485</v>
      </c>
    </row>
    <row r="3" spans="1:11" ht="20.100000000000001" customHeight="1">
      <c r="A3" s="2422" t="s">
        <v>982</v>
      </c>
      <c r="B3" s="2422"/>
      <c r="C3" s="2422"/>
      <c r="D3" s="2422"/>
      <c r="E3" s="2422"/>
      <c r="F3" s="2422"/>
      <c r="G3" s="2422"/>
      <c r="H3" s="2422"/>
      <c r="I3" s="2422"/>
      <c r="J3" s="2422"/>
    </row>
    <row r="4" spans="1:11" ht="20.100000000000001" customHeight="1">
      <c r="A4" s="753"/>
      <c r="B4" s="753"/>
      <c r="C4" s="753"/>
      <c r="D4" s="753"/>
      <c r="E4" s="753"/>
      <c r="F4" s="753"/>
      <c r="G4" s="753"/>
      <c r="H4" s="753"/>
      <c r="I4" s="753"/>
      <c r="J4" s="753"/>
    </row>
    <row r="5" spans="1:11" ht="43.5" customHeight="1">
      <c r="A5" s="753"/>
      <c r="B5" s="754" t="s">
        <v>983</v>
      </c>
      <c r="C5" s="2407"/>
      <c r="D5" s="2408"/>
      <c r="E5" s="2408"/>
      <c r="F5" s="2408"/>
      <c r="G5" s="2408"/>
      <c r="H5" s="2408"/>
      <c r="I5" s="2408"/>
      <c r="J5" s="2409"/>
    </row>
    <row r="6" spans="1:11" ht="43.5" customHeight="1">
      <c r="A6" s="750"/>
      <c r="B6" s="755" t="s">
        <v>77</v>
      </c>
      <c r="C6" s="2417" t="s">
        <v>761</v>
      </c>
      <c r="D6" s="2417"/>
      <c r="E6" s="2417"/>
      <c r="F6" s="2417"/>
      <c r="G6" s="2417"/>
      <c r="H6" s="2417"/>
      <c r="I6" s="2417"/>
      <c r="J6" s="2417"/>
      <c r="K6" s="756"/>
    </row>
    <row r="7" spans="1:11" ht="18.75" customHeight="1">
      <c r="A7" s="750"/>
      <c r="B7" s="2423" t="s">
        <v>984</v>
      </c>
      <c r="C7" s="2416" t="s">
        <v>985</v>
      </c>
      <c r="D7" s="2417"/>
      <c r="E7" s="2417"/>
      <c r="F7" s="2417"/>
      <c r="G7" s="2425"/>
      <c r="H7" s="2407" t="s">
        <v>986</v>
      </c>
      <c r="I7" s="2408"/>
      <c r="J7" s="2409"/>
      <c r="K7" s="756"/>
    </row>
    <row r="8" spans="1:11" ht="43.5" customHeight="1">
      <c r="A8" s="750"/>
      <c r="B8" s="2424"/>
      <c r="C8" s="2419"/>
      <c r="D8" s="2420"/>
      <c r="E8" s="2420"/>
      <c r="F8" s="2420"/>
      <c r="G8" s="2421"/>
      <c r="H8" s="2407"/>
      <c r="I8" s="2408"/>
      <c r="J8" s="2409"/>
      <c r="K8" s="756"/>
    </row>
    <row r="9" spans="1:11" ht="19.5" customHeight="1">
      <c r="A9" s="750"/>
      <c r="B9" s="2413" t="s">
        <v>987</v>
      </c>
      <c r="C9" s="2416" t="s">
        <v>988</v>
      </c>
      <c r="D9" s="2417"/>
      <c r="E9" s="2417"/>
      <c r="F9" s="2417"/>
      <c r="G9" s="2417"/>
      <c r="H9" s="2417"/>
      <c r="I9" s="2417"/>
      <c r="J9" s="2417"/>
      <c r="K9" s="756"/>
    </row>
    <row r="10" spans="1:11" ht="40.5" customHeight="1">
      <c r="A10" s="750"/>
      <c r="B10" s="2414"/>
      <c r="C10" s="757" t="s">
        <v>59</v>
      </c>
      <c r="D10" s="757" t="s">
        <v>16</v>
      </c>
      <c r="E10" s="2398" t="s">
        <v>989</v>
      </c>
      <c r="F10" s="2398"/>
      <c r="G10" s="2398"/>
      <c r="H10" s="2418" t="s">
        <v>990</v>
      </c>
      <c r="I10" s="2418"/>
      <c r="J10" s="758" t="s">
        <v>991</v>
      </c>
    </row>
    <row r="11" spans="1:11" ht="19.5" customHeight="1">
      <c r="A11" s="750"/>
      <c r="B11" s="2414"/>
      <c r="C11" s="759"/>
      <c r="D11" s="759"/>
      <c r="E11" s="2398"/>
      <c r="F11" s="2398"/>
      <c r="G11" s="2398"/>
      <c r="H11" s="760"/>
      <c r="I11" s="761" t="s">
        <v>992</v>
      </c>
      <c r="J11" s="760"/>
    </row>
    <row r="12" spans="1:11" ht="19.5" customHeight="1">
      <c r="A12" s="750"/>
      <c r="B12" s="2414"/>
      <c r="C12" s="759"/>
      <c r="D12" s="759"/>
      <c r="E12" s="2398"/>
      <c r="F12" s="2398"/>
      <c r="G12" s="2398"/>
      <c r="H12" s="760"/>
      <c r="I12" s="761" t="s">
        <v>992</v>
      </c>
      <c r="J12" s="760"/>
    </row>
    <row r="13" spans="1:11" ht="19.5" customHeight="1">
      <c r="A13" s="750"/>
      <c r="B13" s="2414"/>
      <c r="C13" s="759"/>
      <c r="D13" s="759"/>
      <c r="E13" s="2398"/>
      <c r="F13" s="2398"/>
      <c r="G13" s="2398"/>
      <c r="H13" s="760"/>
      <c r="I13" s="761" t="s">
        <v>992</v>
      </c>
      <c r="J13" s="760"/>
    </row>
    <row r="14" spans="1:11" ht="19.5" customHeight="1">
      <c r="A14" s="750"/>
      <c r="B14" s="2414"/>
      <c r="C14" s="2419" t="s">
        <v>993</v>
      </c>
      <c r="D14" s="2420"/>
      <c r="E14" s="2420"/>
      <c r="F14" s="2420"/>
      <c r="G14" s="2420"/>
      <c r="H14" s="2420"/>
      <c r="I14" s="2420"/>
      <c r="J14" s="2421"/>
    </row>
    <row r="15" spans="1:11" ht="40.5" customHeight="1">
      <c r="A15" s="750"/>
      <c r="B15" s="2414"/>
      <c r="C15" s="757" t="s">
        <v>59</v>
      </c>
      <c r="D15" s="757" t="s">
        <v>16</v>
      </c>
      <c r="E15" s="2398" t="s">
        <v>989</v>
      </c>
      <c r="F15" s="2398"/>
      <c r="G15" s="2398"/>
      <c r="H15" s="2418" t="s">
        <v>990</v>
      </c>
      <c r="I15" s="2418"/>
      <c r="J15" s="758" t="s">
        <v>991</v>
      </c>
    </row>
    <row r="16" spans="1:11" ht="19.5" customHeight="1">
      <c r="A16" s="750"/>
      <c r="B16" s="2414"/>
      <c r="C16" s="759"/>
      <c r="D16" s="759"/>
      <c r="E16" s="2398"/>
      <c r="F16" s="2398"/>
      <c r="G16" s="2398"/>
      <c r="H16" s="760"/>
      <c r="I16" s="761" t="s">
        <v>992</v>
      </c>
      <c r="J16" s="760"/>
      <c r="K16" s="756"/>
    </row>
    <row r="17" spans="1:12" ht="19.5" customHeight="1">
      <c r="A17" s="750"/>
      <c r="B17" s="2414"/>
      <c r="C17" s="759"/>
      <c r="D17" s="759"/>
      <c r="E17" s="2398"/>
      <c r="F17" s="2398"/>
      <c r="G17" s="2398"/>
      <c r="H17" s="760"/>
      <c r="I17" s="761" t="s">
        <v>992</v>
      </c>
      <c r="J17" s="760"/>
    </row>
    <row r="18" spans="1:12" ht="19.5" customHeight="1">
      <c r="A18" s="750"/>
      <c r="B18" s="2415"/>
      <c r="C18" s="759"/>
      <c r="D18" s="759"/>
      <c r="E18" s="2398"/>
      <c r="F18" s="2398"/>
      <c r="G18" s="2398"/>
      <c r="H18" s="760"/>
      <c r="I18" s="761" t="s">
        <v>992</v>
      </c>
      <c r="J18" s="760"/>
    </row>
    <row r="19" spans="1:12" ht="19.5" customHeight="1">
      <c r="A19" s="750"/>
      <c r="B19" s="2399" t="s">
        <v>994</v>
      </c>
      <c r="C19" s="2401" t="s">
        <v>995</v>
      </c>
      <c r="D19" s="2402"/>
      <c r="E19" s="2402"/>
      <c r="F19" s="2402"/>
      <c r="G19" s="2403"/>
      <c r="H19" s="2407" t="s">
        <v>996</v>
      </c>
      <c r="I19" s="2408"/>
      <c r="J19" s="2409"/>
    </row>
    <row r="20" spans="1:12" ht="27.75" customHeight="1">
      <c r="A20" s="750"/>
      <c r="B20" s="2400"/>
      <c r="C20" s="2404"/>
      <c r="D20" s="2405"/>
      <c r="E20" s="2405"/>
      <c r="F20" s="2405"/>
      <c r="G20" s="2406"/>
      <c r="H20" s="2410"/>
      <c r="I20" s="2411"/>
      <c r="J20" s="2412"/>
    </row>
    <row r="21" spans="1:12" ht="6" customHeight="1">
      <c r="A21" s="750"/>
      <c r="B21" s="750"/>
      <c r="C21" s="750"/>
      <c r="D21" s="750"/>
      <c r="E21" s="750"/>
      <c r="F21" s="750"/>
      <c r="G21" s="750"/>
      <c r="H21" s="750"/>
      <c r="I21" s="750"/>
      <c r="J21" s="750"/>
    </row>
    <row r="22" spans="1:12" ht="16.5" customHeight="1">
      <c r="A22" s="750"/>
      <c r="B22" s="750" t="s">
        <v>151</v>
      </c>
      <c r="C22" s="750"/>
      <c r="D22" s="750"/>
      <c r="E22" s="750"/>
      <c r="F22" s="750"/>
      <c r="G22" s="750"/>
      <c r="H22" s="750"/>
      <c r="I22" s="750"/>
      <c r="J22" s="750"/>
      <c r="K22" s="259"/>
      <c r="L22" s="259"/>
    </row>
    <row r="23" spans="1:12" ht="57" customHeight="1">
      <c r="A23" s="750"/>
      <c r="B23" s="2395" t="s">
        <v>997</v>
      </c>
      <c r="C23" s="2395"/>
      <c r="D23" s="2395"/>
      <c r="E23" s="2395"/>
      <c r="F23" s="2395"/>
      <c r="G23" s="2395"/>
      <c r="H23" s="2395"/>
      <c r="I23" s="2395"/>
      <c r="J23" s="2395"/>
      <c r="K23" s="259"/>
      <c r="L23" s="259"/>
    </row>
    <row r="24" spans="1:12" ht="36" customHeight="1">
      <c r="A24" s="750"/>
      <c r="B24" s="2395" t="s">
        <v>998</v>
      </c>
      <c r="C24" s="2395"/>
      <c r="D24" s="2395"/>
      <c r="E24" s="2395"/>
      <c r="F24" s="2395"/>
      <c r="G24" s="2395"/>
      <c r="H24" s="2395"/>
      <c r="I24" s="2395"/>
      <c r="J24" s="2395"/>
      <c r="K24" s="259"/>
      <c r="L24" s="259"/>
    </row>
    <row r="25" spans="1:12" ht="30" customHeight="1">
      <c r="A25" s="750"/>
      <c r="B25" s="2396" t="s">
        <v>999</v>
      </c>
      <c r="C25" s="2396"/>
      <c r="D25" s="2396"/>
      <c r="E25" s="2396"/>
      <c r="F25" s="2396"/>
      <c r="G25" s="2396"/>
      <c r="H25" s="2396"/>
      <c r="I25" s="2396"/>
      <c r="J25" s="2396"/>
      <c r="K25" s="259"/>
      <c r="L25" s="259"/>
    </row>
    <row r="26" spans="1:12" ht="7.5" customHeight="1">
      <c r="B26" s="2397"/>
      <c r="C26" s="2397"/>
      <c r="D26" s="2397"/>
      <c r="E26" s="2397"/>
      <c r="F26" s="2397"/>
      <c r="G26" s="2397"/>
      <c r="H26" s="2397"/>
      <c r="I26" s="2397"/>
      <c r="J26" s="2397"/>
    </row>
    <row r="27" spans="1:12">
      <c r="B27" s="259"/>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795B-01B9-40C3-B94C-4C974FFEEA8B}">
  <sheetPr>
    <tabColor theme="8"/>
  </sheetPr>
  <dimension ref="A1:L25"/>
  <sheetViews>
    <sheetView view="pageBreakPreview" zoomScaleNormal="100" zoomScaleSheetLayoutView="100" workbookViewId="0">
      <selection activeCell="B2" sqref="B2"/>
    </sheetView>
  </sheetViews>
  <sheetFormatPr defaultRowHeight="13.5"/>
  <cols>
    <col min="1" max="1" width="8.5" style="751" customWidth="1"/>
    <col min="2" max="2" width="15.625" style="751" customWidth="1"/>
    <col min="3" max="3" width="9.75" style="751" customWidth="1"/>
    <col min="4" max="4" width="15.25" style="751" customWidth="1"/>
    <col min="5" max="5" width="17.5" style="751" customWidth="1"/>
    <col min="6" max="6" width="12.75" style="751" customWidth="1"/>
    <col min="7" max="7" width="11" style="751" customWidth="1"/>
    <col min="8" max="8" width="5" style="751" customWidth="1"/>
    <col min="9" max="9" width="3.625" style="751" customWidth="1"/>
    <col min="10" max="10" width="8.375" style="751" customWidth="1"/>
    <col min="11" max="11" width="1" style="751" customWidth="1"/>
    <col min="12" max="12" width="2.5" style="751" customWidth="1"/>
    <col min="13" max="259" width="9" style="751"/>
    <col min="260" max="260" width="1.125" style="751" customWidth="1"/>
    <col min="261" max="262" width="15.625" style="751" customWidth="1"/>
    <col min="263" max="263" width="15.25" style="751" customWidth="1"/>
    <col min="264" max="264" width="17.5" style="751" customWidth="1"/>
    <col min="265" max="265" width="15.125" style="751" customWidth="1"/>
    <col min="266" max="266" width="15.25" style="751" customWidth="1"/>
    <col min="267" max="267" width="3.75" style="751" customWidth="1"/>
    <col min="268" max="268" width="2.5" style="751" customWidth="1"/>
    <col min="269" max="515" width="9" style="751"/>
    <col min="516" max="516" width="1.125" style="751" customWidth="1"/>
    <col min="517" max="518" width="15.625" style="751" customWidth="1"/>
    <col min="519" max="519" width="15.25" style="751" customWidth="1"/>
    <col min="520" max="520" width="17.5" style="751" customWidth="1"/>
    <col min="521" max="521" width="15.125" style="751" customWidth="1"/>
    <col min="522" max="522" width="15.25" style="751" customWidth="1"/>
    <col min="523" max="523" width="3.75" style="751" customWidth="1"/>
    <col min="524" max="524" width="2.5" style="751" customWidth="1"/>
    <col min="525" max="771" width="9" style="751"/>
    <col min="772" max="772" width="1.125" style="751" customWidth="1"/>
    <col min="773" max="774" width="15.625" style="751" customWidth="1"/>
    <col min="775" max="775" width="15.25" style="751" customWidth="1"/>
    <col min="776" max="776" width="17.5" style="751" customWidth="1"/>
    <col min="777" max="777" width="15.125" style="751" customWidth="1"/>
    <col min="778" max="778" width="15.25" style="751" customWidth="1"/>
    <col min="779" max="779" width="3.75" style="751" customWidth="1"/>
    <col min="780" max="780" width="2.5" style="751" customWidth="1"/>
    <col min="781" max="1027" width="9" style="751"/>
    <col min="1028" max="1028" width="1.125" style="751" customWidth="1"/>
    <col min="1029" max="1030" width="15.625" style="751" customWidth="1"/>
    <col min="1031" max="1031" width="15.25" style="751" customWidth="1"/>
    <col min="1032" max="1032" width="17.5" style="751" customWidth="1"/>
    <col min="1033" max="1033" width="15.125" style="751" customWidth="1"/>
    <col min="1034" max="1034" width="15.25" style="751" customWidth="1"/>
    <col min="1035" max="1035" width="3.75" style="751" customWidth="1"/>
    <col min="1036" max="1036" width="2.5" style="751" customWidth="1"/>
    <col min="1037" max="1283" width="9" style="751"/>
    <col min="1284" max="1284" width="1.125" style="751" customWidth="1"/>
    <col min="1285" max="1286" width="15.625" style="751" customWidth="1"/>
    <col min="1287" max="1287" width="15.25" style="751" customWidth="1"/>
    <col min="1288" max="1288" width="17.5" style="751" customWidth="1"/>
    <col min="1289" max="1289" width="15.125" style="751" customWidth="1"/>
    <col min="1290" max="1290" width="15.25" style="751" customWidth="1"/>
    <col min="1291" max="1291" width="3.75" style="751" customWidth="1"/>
    <col min="1292" max="1292" width="2.5" style="751" customWidth="1"/>
    <col min="1293" max="1539" width="9" style="751"/>
    <col min="1540" max="1540" width="1.125" style="751" customWidth="1"/>
    <col min="1541" max="1542" width="15.625" style="751" customWidth="1"/>
    <col min="1543" max="1543" width="15.25" style="751" customWidth="1"/>
    <col min="1544" max="1544" width="17.5" style="751" customWidth="1"/>
    <col min="1545" max="1545" width="15.125" style="751" customWidth="1"/>
    <col min="1546" max="1546" width="15.25" style="751" customWidth="1"/>
    <col min="1547" max="1547" width="3.75" style="751" customWidth="1"/>
    <col min="1548" max="1548" width="2.5" style="751" customWidth="1"/>
    <col min="1549" max="1795" width="9" style="751"/>
    <col min="1796" max="1796" width="1.125" style="751" customWidth="1"/>
    <col min="1797" max="1798" width="15.625" style="751" customWidth="1"/>
    <col min="1799" max="1799" width="15.25" style="751" customWidth="1"/>
    <col min="1800" max="1800" width="17.5" style="751" customWidth="1"/>
    <col min="1801" max="1801" width="15.125" style="751" customWidth="1"/>
    <col min="1802" max="1802" width="15.25" style="751" customWidth="1"/>
    <col min="1803" max="1803" width="3.75" style="751" customWidth="1"/>
    <col min="1804" max="1804" width="2.5" style="751" customWidth="1"/>
    <col min="1805" max="2051" width="9" style="751"/>
    <col min="2052" max="2052" width="1.125" style="751" customWidth="1"/>
    <col min="2053" max="2054" width="15.625" style="751" customWidth="1"/>
    <col min="2055" max="2055" width="15.25" style="751" customWidth="1"/>
    <col min="2056" max="2056" width="17.5" style="751" customWidth="1"/>
    <col min="2057" max="2057" width="15.125" style="751" customWidth="1"/>
    <col min="2058" max="2058" width="15.25" style="751" customWidth="1"/>
    <col min="2059" max="2059" width="3.75" style="751" customWidth="1"/>
    <col min="2060" max="2060" width="2.5" style="751" customWidth="1"/>
    <col min="2061" max="2307" width="9" style="751"/>
    <col min="2308" max="2308" width="1.125" style="751" customWidth="1"/>
    <col min="2309" max="2310" width="15.625" style="751" customWidth="1"/>
    <col min="2311" max="2311" width="15.25" style="751" customWidth="1"/>
    <col min="2312" max="2312" width="17.5" style="751" customWidth="1"/>
    <col min="2313" max="2313" width="15.125" style="751" customWidth="1"/>
    <col min="2314" max="2314" width="15.25" style="751" customWidth="1"/>
    <col min="2315" max="2315" width="3.75" style="751" customWidth="1"/>
    <col min="2316" max="2316" width="2.5" style="751" customWidth="1"/>
    <col min="2317" max="2563" width="9" style="751"/>
    <col min="2564" max="2564" width="1.125" style="751" customWidth="1"/>
    <col min="2565" max="2566" width="15.625" style="751" customWidth="1"/>
    <col min="2567" max="2567" width="15.25" style="751" customWidth="1"/>
    <col min="2568" max="2568" width="17.5" style="751" customWidth="1"/>
    <col min="2569" max="2569" width="15.125" style="751" customWidth="1"/>
    <col min="2570" max="2570" width="15.25" style="751" customWidth="1"/>
    <col min="2571" max="2571" width="3.75" style="751" customWidth="1"/>
    <col min="2572" max="2572" width="2.5" style="751" customWidth="1"/>
    <col min="2573" max="2819" width="9" style="751"/>
    <col min="2820" max="2820" width="1.125" style="751" customWidth="1"/>
    <col min="2821" max="2822" width="15.625" style="751" customWidth="1"/>
    <col min="2823" max="2823" width="15.25" style="751" customWidth="1"/>
    <col min="2824" max="2824" width="17.5" style="751" customWidth="1"/>
    <col min="2825" max="2825" width="15.125" style="751" customWidth="1"/>
    <col min="2826" max="2826" width="15.25" style="751" customWidth="1"/>
    <col min="2827" max="2827" width="3.75" style="751" customWidth="1"/>
    <col min="2828" max="2828" width="2.5" style="751" customWidth="1"/>
    <col min="2829" max="3075" width="9" style="751"/>
    <col min="3076" max="3076" width="1.125" style="751" customWidth="1"/>
    <col min="3077" max="3078" width="15.625" style="751" customWidth="1"/>
    <col min="3079" max="3079" width="15.25" style="751" customWidth="1"/>
    <col min="3080" max="3080" width="17.5" style="751" customWidth="1"/>
    <col min="3081" max="3081" width="15.125" style="751" customWidth="1"/>
    <col min="3082" max="3082" width="15.25" style="751" customWidth="1"/>
    <col min="3083" max="3083" width="3.75" style="751" customWidth="1"/>
    <col min="3084" max="3084" width="2.5" style="751" customWidth="1"/>
    <col min="3085" max="3331" width="9" style="751"/>
    <col min="3332" max="3332" width="1.125" style="751" customWidth="1"/>
    <col min="3333" max="3334" width="15.625" style="751" customWidth="1"/>
    <col min="3335" max="3335" width="15.25" style="751" customWidth="1"/>
    <col min="3336" max="3336" width="17.5" style="751" customWidth="1"/>
    <col min="3337" max="3337" width="15.125" style="751" customWidth="1"/>
    <col min="3338" max="3338" width="15.25" style="751" customWidth="1"/>
    <col min="3339" max="3339" width="3.75" style="751" customWidth="1"/>
    <col min="3340" max="3340" width="2.5" style="751" customWidth="1"/>
    <col min="3341" max="3587" width="9" style="751"/>
    <col min="3588" max="3588" width="1.125" style="751" customWidth="1"/>
    <col min="3589" max="3590" width="15.625" style="751" customWidth="1"/>
    <col min="3591" max="3591" width="15.25" style="751" customWidth="1"/>
    <col min="3592" max="3592" width="17.5" style="751" customWidth="1"/>
    <col min="3593" max="3593" width="15.125" style="751" customWidth="1"/>
    <col min="3594" max="3594" width="15.25" style="751" customWidth="1"/>
    <col min="3595" max="3595" width="3.75" style="751" customWidth="1"/>
    <col min="3596" max="3596" width="2.5" style="751" customWidth="1"/>
    <col min="3597" max="3843" width="9" style="751"/>
    <col min="3844" max="3844" width="1.125" style="751" customWidth="1"/>
    <col min="3845" max="3846" width="15.625" style="751" customWidth="1"/>
    <col min="3847" max="3847" width="15.25" style="751" customWidth="1"/>
    <col min="3848" max="3848" width="17.5" style="751" customWidth="1"/>
    <col min="3849" max="3849" width="15.125" style="751" customWidth="1"/>
    <col min="3850" max="3850" width="15.25" style="751" customWidth="1"/>
    <col min="3851" max="3851" width="3.75" style="751" customWidth="1"/>
    <col min="3852" max="3852" width="2.5" style="751" customWidth="1"/>
    <col min="3853" max="4099" width="9" style="751"/>
    <col min="4100" max="4100" width="1.125" style="751" customWidth="1"/>
    <col min="4101" max="4102" width="15.625" style="751" customWidth="1"/>
    <col min="4103" max="4103" width="15.25" style="751" customWidth="1"/>
    <col min="4104" max="4104" width="17.5" style="751" customWidth="1"/>
    <col min="4105" max="4105" width="15.125" style="751" customWidth="1"/>
    <col min="4106" max="4106" width="15.25" style="751" customWidth="1"/>
    <col min="4107" max="4107" width="3.75" style="751" customWidth="1"/>
    <col min="4108" max="4108" width="2.5" style="751" customWidth="1"/>
    <col min="4109" max="4355" width="9" style="751"/>
    <col min="4356" max="4356" width="1.125" style="751" customWidth="1"/>
    <col min="4357" max="4358" width="15.625" style="751" customWidth="1"/>
    <col min="4359" max="4359" width="15.25" style="751" customWidth="1"/>
    <col min="4360" max="4360" width="17.5" style="751" customWidth="1"/>
    <col min="4361" max="4361" width="15.125" style="751" customWidth="1"/>
    <col min="4362" max="4362" width="15.25" style="751" customWidth="1"/>
    <col min="4363" max="4363" width="3.75" style="751" customWidth="1"/>
    <col min="4364" max="4364" width="2.5" style="751" customWidth="1"/>
    <col min="4365" max="4611" width="9" style="751"/>
    <col min="4612" max="4612" width="1.125" style="751" customWidth="1"/>
    <col min="4613" max="4614" width="15.625" style="751" customWidth="1"/>
    <col min="4615" max="4615" width="15.25" style="751" customWidth="1"/>
    <col min="4616" max="4616" width="17.5" style="751" customWidth="1"/>
    <col min="4617" max="4617" width="15.125" style="751" customWidth="1"/>
    <col min="4618" max="4618" width="15.25" style="751" customWidth="1"/>
    <col min="4619" max="4619" width="3.75" style="751" customWidth="1"/>
    <col min="4620" max="4620" width="2.5" style="751" customWidth="1"/>
    <col min="4621" max="4867" width="9" style="751"/>
    <col min="4868" max="4868" width="1.125" style="751" customWidth="1"/>
    <col min="4869" max="4870" width="15.625" style="751" customWidth="1"/>
    <col min="4871" max="4871" width="15.25" style="751" customWidth="1"/>
    <col min="4872" max="4872" width="17.5" style="751" customWidth="1"/>
    <col min="4873" max="4873" width="15.125" style="751" customWidth="1"/>
    <col min="4874" max="4874" width="15.25" style="751" customWidth="1"/>
    <col min="4875" max="4875" width="3.75" style="751" customWidth="1"/>
    <col min="4876" max="4876" width="2.5" style="751" customWidth="1"/>
    <col min="4877" max="5123" width="9" style="751"/>
    <col min="5124" max="5124" width="1.125" style="751" customWidth="1"/>
    <col min="5125" max="5126" width="15.625" style="751" customWidth="1"/>
    <col min="5127" max="5127" width="15.25" style="751" customWidth="1"/>
    <col min="5128" max="5128" width="17.5" style="751" customWidth="1"/>
    <col min="5129" max="5129" width="15.125" style="751" customWidth="1"/>
    <col min="5130" max="5130" width="15.25" style="751" customWidth="1"/>
    <col min="5131" max="5131" width="3.75" style="751" customWidth="1"/>
    <col min="5132" max="5132" width="2.5" style="751" customWidth="1"/>
    <col min="5133" max="5379" width="9" style="751"/>
    <col min="5380" max="5380" width="1.125" style="751" customWidth="1"/>
    <col min="5381" max="5382" width="15.625" style="751" customWidth="1"/>
    <col min="5383" max="5383" width="15.25" style="751" customWidth="1"/>
    <col min="5384" max="5384" width="17.5" style="751" customWidth="1"/>
    <col min="5385" max="5385" width="15.125" style="751" customWidth="1"/>
    <col min="5386" max="5386" width="15.25" style="751" customWidth="1"/>
    <col min="5387" max="5387" width="3.75" style="751" customWidth="1"/>
    <col min="5388" max="5388" width="2.5" style="751" customWidth="1"/>
    <col min="5389" max="5635" width="9" style="751"/>
    <col min="5636" max="5636" width="1.125" style="751" customWidth="1"/>
    <col min="5637" max="5638" width="15.625" style="751" customWidth="1"/>
    <col min="5639" max="5639" width="15.25" style="751" customWidth="1"/>
    <col min="5640" max="5640" width="17.5" style="751" customWidth="1"/>
    <col min="5641" max="5641" width="15.125" style="751" customWidth="1"/>
    <col min="5642" max="5642" width="15.25" style="751" customWidth="1"/>
    <col min="5643" max="5643" width="3.75" style="751" customWidth="1"/>
    <col min="5644" max="5644" width="2.5" style="751" customWidth="1"/>
    <col min="5645" max="5891" width="9" style="751"/>
    <col min="5892" max="5892" width="1.125" style="751" customWidth="1"/>
    <col min="5893" max="5894" width="15.625" style="751" customWidth="1"/>
    <col min="5895" max="5895" width="15.25" style="751" customWidth="1"/>
    <col min="5896" max="5896" width="17.5" style="751" customWidth="1"/>
    <col min="5897" max="5897" width="15.125" style="751" customWidth="1"/>
    <col min="5898" max="5898" width="15.25" style="751" customWidth="1"/>
    <col min="5899" max="5899" width="3.75" style="751" customWidth="1"/>
    <col min="5900" max="5900" width="2.5" style="751" customWidth="1"/>
    <col min="5901" max="6147" width="9" style="751"/>
    <col min="6148" max="6148" width="1.125" style="751" customWidth="1"/>
    <col min="6149" max="6150" width="15.625" style="751" customWidth="1"/>
    <col min="6151" max="6151" width="15.25" style="751" customWidth="1"/>
    <col min="6152" max="6152" width="17.5" style="751" customWidth="1"/>
    <col min="6153" max="6153" width="15.125" style="751" customWidth="1"/>
    <col min="6154" max="6154" width="15.25" style="751" customWidth="1"/>
    <col min="6155" max="6155" width="3.75" style="751" customWidth="1"/>
    <col min="6156" max="6156" width="2.5" style="751" customWidth="1"/>
    <col min="6157" max="6403" width="9" style="751"/>
    <col min="6404" max="6404" width="1.125" style="751" customWidth="1"/>
    <col min="6405" max="6406" width="15.625" style="751" customWidth="1"/>
    <col min="6407" max="6407" width="15.25" style="751" customWidth="1"/>
    <col min="6408" max="6408" width="17.5" style="751" customWidth="1"/>
    <col min="6409" max="6409" width="15.125" style="751" customWidth="1"/>
    <col min="6410" max="6410" width="15.25" style="751" customWidth="1"/>
    <col min="6411" max="6411" width="3.75" style="751" customWidth="1"/>
    <col min="6412" max="6412" width="2.5" style="751" customWidth="1"/>
    <col min="6413" max="6659" width="9" style="751"/>
    <col min="6660" max="6660" width="1.125" style="751" customWidth="1"/>
    <col min="6661" max="6662" width="15.625" style="751" customWidth="1"/>
    <col min="6663" max="6663" width="15.25" style="751" customWidth="1"/>
    <col min="6664" max="6664" width="17.5" style="751" customWidth="1"/>
    <col min="6665" max="6665" width="15.125" style="751" customWidth="1"/>
    <col min="6666" max="6666" width="15.25" style="751" customWidth="1"/>
    <col min="6667" max="6667" width="3.75" style="751" customWidth="1"/>
    <col min="6668" max="6668" width="2.5" style="751" customWidth="1"/>
    <col min="6669" max="6915" width="9" style="751"/>
    <col min="6916" max="6916" width="1.125" style="751" customWidth="1"/>
    <col min="6917" max="6918" width="15.625" style="751" customWidth="1"/>
    <col min="6919" max="6919" width="15.25" style="751" customWidth="1"/>
    <col min="6920" max="6920" width="17.5" style="751" customWidth="1"/>
    <col min="6921" max="6921" width="15.125" style="751" customWidth="1"/>
    <col min="6922" max="6922" width="15.25" style="751" customWidth="1"/>
    <col min="6923" max="6923" width="3.75" style="751" customWidth="1"/>
    <col min="6924" max="6924" width="2.5" style="751" customWidth="1"/>
    <col min="6925" max="7171" width="9" style="751"/>
    <col min="7172" max="7172" width="1.125" style="751" customWidth="1"/>
    <col min="7173" max="7174" width="15.625" style="751" customWidth="1"/>
    <col min="7175" max="7175" width="15.25" style="751" customWidth="1"/>
    <col min="7176" max="7176" width="17.5" style="751" customWidth="1"/>
    <col min="7177" max="7177" width="15.125" style="751" customWidth="1"/>
    <col min="7178" max="7178" width="15.25" style="751" customWidth="1"/>
    <col min="7179" max="7179" width="3.75" style="751" customWidth="1"/>
    <col min="7180" max="7180" width="2.5" style="751" customWidth="1"/>
    <col min="7181" max="7427" width="9" style="751"/>
    <col min="7428" max="7428" width="1.125" style="751" customWidth="1"/>
    <col min="7429" max="7430" width="15.625" style="751" customWidth="1"/>
    <col min="7431" max="7431" width="15.25" style="751" customWidth="1"/>
    <col min="7432" max="7432" width="17.5" style="751" customWidth="1"/>
    <col min="7433" max="7433" width="15.125" style="751" customWidth="1"/>
    <col min="7434" max="7434" width="15.25" style="751" customWidth="1"/>
    <col min="7435" max="7435" width="3.75" style="751" customWidth="1"/>
    <col min="7436" max="7436" width="2.5" style="751" customWidth="1"/>
    <col min="7437" max="7683" width="9" style="751"/>
    <col min="7684" max="7684" width="1.125" style="751" customWidth="1"/>
    <col min="7685" max="7686" width="15.625" style="751" customWidth="1"/>
    <col min="7687" max="7687" width="15.25" style="751" customWidth="1"/>
    <col min="7688" max="7688" width="17.5" style="751" customWidth="1"/>
    <col min="7689" max="7689" width="15.125" style="751" customWidth="1"/>
    <col min="7690" max="7690" width="15.25" style="751" customWidth="1"/>
    <col min="7691" max="7691" width="3.75" style="751" customWidth="1"/>
    <col min="7692" max="7692" width="2.5" style="751" customWidth="1"/>
    <col min="7693" max="7939" width="9" style="751"/>
    <col min="7940" max="7940" width="1.125" style="751" customWidth="1"/>
    <col min="7941" max="7942" width="15.625" style="751" customWidth="1"/>
    <col min="7943" max="7943" width="15.25" style="751" customWidth="1"/>
    <col min="7944" max="7944" width="17.5" style="751" customWidth="1"/>
    <col min="7945" max="7945" width="15.125" style="751" customWidth="1"/>
    <col min="7946" max="7946" width="15.25" style="751" customWidth="1"/>
    <col min="7947" max="7947" width="3.75" style="751" customWidth="1"/>
    <col min="7948" max="7948" width="2.5" style="751" customWidth="1"/>
    <col min="7949" max="8195" width="9" style="751"/>
    <col min="8196" max="8196" width="1.125" style="751" customWidth="1"/>
    <col min="8197" max="8198" width="15.625" style="751" customWidth="1"/>
    <col min="8199" max="8199" width="15.25" style="751" customWidth="1"/>
    <col min="8200" max="8200" width="17.5" style="751" customWidth="1"/>
    <col min="8201" max="8201" width="15.125" style="751" customWidth="1"/>
    <col min="8202" max="8202" width="15.25" style="751" customWidth="1"/>
    <col min="8203" max="8203" width="3.75" style="751" customWidth="1"/>
    <col min="8204" max="8204" width="2.5" style="751" customWidth="1"/>
    <col min="8205" max="8451" width="9" style="751"/>
    <col min="8452" max="8452" width="1.125" style="751" customWidth="1"/>
    <col min="8453" max="8454" width="15.625" style="751" customWidth="1"/>
    <col min="8455" max="8455" width="15.25" style="751" customWidth="1"/>
    <col min="8456" max="8456" width="17.5" style="751" customWidth="1"/>
    <col min="8457" max="8457" width="15.125" style="751" customWidth="1"/>
    <col min="8458" max="8458" width="15.25" style="751" customWidth="1"/>
    <col min="8459" max="8459" width="3.75" style="751" customWidth="1"/>
    <col min="8460" max="8460" width="2.5" style="751" customWidth="1"/>
    <col min="8461" max="8707" width="9" style="751"/>
    <col min="8708" max="8708" width="1.125" style="751" customWidth="1"/>
    <col min="8709" max="8710" width="15.625" style="751" customWidth="1"/>
    <col min="8711" max="8711" width="15.25" style="751" customWidth="1"/>
    <col min="8712" max="8712" width="17.5" style="751" customWidth="1"/>
    <col min="8713" max="8713" width="15.125" style="751" customWidth="1"/>
    <col min="8714" max="8714" width="15.25" style="751" customWidth="1"/>
    <col min="8715" max="8715" width="3.75" style="751" customWidth="1"/>
    <col min="8716" max="8716" width="2.5" style="751" customWidth="1"/>
    <col min="8717" max="8963" width="9" style="751"/>
    <col min="8964" max="8964" width="1.125" style="751" customWidth="1"/>
    <col min="8965" max="8966" width="15.625" style="751" customWidth="1"/>
    <col min="8967" max="8967" width="15.25" style="751" customWidth="1"/>
    <col min="8968" max="8968" width="17.5" style="751" customWidth="1"/>
    <col min="8969" max="8969" width="15.125" style="751" customWidth="1"/>
    <col min="8970" max="8970" width="15.25" style="751" customWidth="1"/>
    <col min="8971" max="8971" width="3.75" style="751" customWidth="1"/>
    <col min="8972" max="8972" width="2.5" style="751" customWidth="1"/>
    <col min="8973" max="9219" width="9" style="751"/>
    <col min="9220" max="9220" width="1.125" style="751" customWidth="1"/>
    <col min="9221" max="9222" width="15.625" style="751" customWidth="1"/>
    <col min="9223" max="9223" width="15.25" style="751" customWidth="1"/>
    <col min="9224" max="9224" width="17.5" style="751" customWidth="1"/>
    <col min="9225" max="9225" width="15.125" style="751" customWidth="1"/>
    <col min="9226" max="9226" width="15.25" style="751" customWidth="1"/>
    <col min="9227" max="9227" width="3.75" style="751" customWidth="1"/>
    <col min="9228" max="9228" width="2.5" style="751" customWidth="1"/>
    <col min="9229" max="9475" width="9" style="751"/>
    <col min="9476" max="9476" width="1.125" style="751" customWidth="1"/>
    <col min="9477" max="9478" width="15.625" style="751" customWidth="1"/>
    <col min="9479" max="9479" width="15.25" style="751" customWidth="1"/>
    <col min="9480" max="9480" width="17.5" style="751" customWidth="1"/>
    <col min="9481" max="9481" width="15.125" style="751" customWidth="1"/>
    <col min="9482" max="9482" width="15.25" style="751" customWidth="1"/>
    <col min="9483" max="9483" width="3.75" style="751" customWidth="1"/>
    <col min="9484" max="9484" width="2.5" style="751" customWidth="1"/>
    <col min="9485" max="9731" width="9" style="751"/>
    <col min="9732" max="9732" width="1.125" style="751" customWidth="1"/>
    <col min="9733" max="9734" width="15.625" style="751" customWidth="1"/>
    <col min="9735" max="9735" width="15.25" style="751" customWidth="1"/>
    <col min="9736" max="9736" width="17.5" style="751" customWidth="1"/>
    <col min="9737" max="9737" width="15.125" style="751" customWidth="1"/>
    <col min="9738" max="9738" width="15.25" style="751" customWidth="1"/>
    <col min="9739" max="9739" width="3.75" style="751" customWidth="1"/>
    <col min="9740" max="9740" width="2.5" style="751" customWidth="1"/>
    <col min="9741" max="9987" width="9" style="751"/>
    <col min="9988" max="9988" width="1.125" style="751" customWidth="1"/>
    <col min="9989" max="9990" width="15.625" style="751" customWidth="1"/>
    <col min="9991" max="9991" width="15.25" style="751" customWidth="1"/>
    <col min="9992" max="9992" width="17.5" style="751" customWidth="1"/>
    <col min="9993" max="9993" width="15.125" style="751" customWidth="1"/>
    <col min="9994" max="9994" width="15.25" style="751" customWidth="1"/>
    <col min="9995" max="9995" width="3.75" style="751" customWidth="1"/>
    <col min="9996" max="9996" width="2.5" style="751" customWidth="1"/>
    <col min="9997" max="10243" width="9" style="751"/>
    <col min="10244" max="10244" width="1.125" style="751" customWidth="1"/>
    <col min="10245" max="10246" width="15.625" style="751" customWidth="1"/>
    <col min="10247" max="10247" width="15.25" style="751" customWidth="1"/>
    <col min="10248" max="10248" width="17.5" style="751" customWidth="1"/>
    <col min="10249" max="10249" width="15.125" style="751" customWidth="1"/>
    <col min="10250" max="10250" width="15.25" style="751" customWidth="1"/>
    <col min="10251" max="10251" width="3.75" style="751" customWidth="1"/>
    <col min="10252" max="10252" width="2.5" style="751" customWidth="1"/>
    <col min="10253" max="10499" width="9" style="751"/>
    <col min="10500" max="10500" width="1.125" style="751" customWidth="1"/>
    <col min="10501" max="10502" width="15.625" style="751" customWidth="1"/>
    <col min="10503" max="10503" width="15.25" style="751" customWidth="1"/>
    <col min="10504" max="10504" width="17.5" style="751" customWidth="1"/>
    <col min="10505" max="10505" width="15.125" style="751" customWidth="1"/>
    <col min="10506" max="10506" width="15.25" style="751" customWidth="1"/>
    <col min="10507" max="10507" width="3.75" style="751" customWidth="1"/>
    <col min="10508" max="10508" width="2.5" style="751" customWidth="1"/>
    <col min="10509" max="10755" width="9" style="751"/>
    <col min="10756" max="10756" width="1.125" style="751" customWidth="1"/>
    <col min="10757" max="10758" width="15.625" style="751" customWidth="1"/>
    <col min="10759" max="10759" width="15.25" style="751" customWidth="1"/>
    <col min="10760" max="10760" width="17.5" style="751" customWidth="1"/>
    <col min="10761" max="10761" width="15.125" style="751" customWidth="1"/>
    <col min="10762" max="10762" width="15.25" style="751" customWidth="1"/>
    <col min="10763" max="10763" width="3.75" style="751" customWidth="1"/>
    <col min="10764" max="10764" width="2.5" style="751" customWidth="1"/>
    <col min="10765" max="11011" width="9" style="751"/>
    <col min="11012" max="11012" width="1.125" style="751" customWidth="1"/>
    <col min="11013" max="11014" width="15.625" style="751" customWidth="1"/>
    <col min="11015" max="11015" width="15.25" style="751" customWidth="1"/>
    <col min="11016" max="11016" width="17.5" style="751" customWidth="1"/>
    <col min="11017" max="11017" width="15.125" style="751" customWidth="1"/>
    <col min="11018" max="11018" width="15.25" style="751" customWidth="1"/>
    <col min="11019" max="11019" width="3.75" style="751" customWidth="1"/>
    <col min="11020" max="11020" width="2.5" style="751" customWidth="1"/>
    <col min="11021" max="11267" width="9" style="751"/>
    <col min="11268" max="11268" width="1.125" style="751" customWidth="1"/>
    <col min="11269" max="11270" width="15.625" style="751" customWidth="1"/>
    <col min="11271" max="11271" width="15.25" style="751" customWidth="1"/>
    <col min="11272" max="11272" width="17.5" style="751" customWidth="1"/>
    <col min="11273" max="11273" width="15.125" style="751" customWidth="1"/>
    <col min="11274" max="11274" width="15.25" style="751" customWidth="1"/>
    <col min="11275" max="11275" width="3.75" style="751" customWidth="1"/>
    <col min="11276" max="11276" width="2.5" style="751" customWidth="1"/>
    <col min="11277" max="11523" width="9" style="751"/>
    <col min="11524" max="11524" width="1.125" style="751" customWidth="1"/>
    <col min="11525" max="11526" width="15.625" style="751" customWidth="1"/>
    <col min="11527" max="11527" width="15.25" style="751" customWidth="1"/>
    <col min="11528" max="11528" width="17.5" style="751" customWidth="1"/>
    <col min="11529" max="11529" width="15.125" style="751" customWidth="1"/>
    <col min="11530" max="11530" width="15.25" style="751" customWidth="1"/>
    <col min="11531" max="11531" width="3.75" style="751" customWidth="1"/>
    <col min="11532" max="11532" width="2.5" style="751" customWidth="1"/>
    <col min="11533" max="11779" width="9" style="751"/>
    <col min="11780" max="11780" width="1.125" style="751" customWidth="1"/>
    <col min="11781" max="11782" width="15.625" style="751" customWidth="1"/>
    <col min="11783" max="11783" width="15.25" style="751" customWidth="1"/>
    <col min="11784" max="11784" width="17.5" style="751" customWidth="1"/>
    <col min="11785" max="11785" width="15.125" style="751" customWidth="1"/>
    <col min="11786" max="11786" width="15.25" style="751" customWidth="1"/>
    <col min="11787" max="11787" width="3.75" style="751" customWidth="1"/>
    <col min="11788" max="11788" width="2.5" style="751" customWidth="1"/>
    <col min="11789" max="12035" width="9" style="751"/>
    <col min="12036" max="12036" width="1.125" style="751" customWidth="1"/>
    <col min="12037" max="12038" width="15.625" style="751" customWidth="1"/>
    <col min="12039" max="12039" width="15.25" style="751" customWidth="1"/>
    <col min="12040" max="12040" width="17.5" style="751" customWidth="1"/>
    <col min="12041" max="12041" width="15.125" style="751" customWidth="1"/>
    <col min="12042" max="12042" width="15.25" style="751" customWidth="1"/>
    <col min="12043" max="12043" width="3.75" style="751" customWidth="1"/>
    <col min="12044" max="12044" width="2.5" style="751" customWidth="1"/>
    <col min="12045" max="12291" width="9" style="751"/>
    <col min="12292" max="12292" width="1.125" style="751" customWidth="1"/>
    <col min="12293" max="12294" width="15.625" style="751" customWidth="1"/>
    <col min="12295" max="12295" width="15.25" style="751" customWidth="1"/>
    <col min="12296" max="12296" width="17.5" style="751" customWidth="1"/>
    <col min="12297" max="12297" width="15.125" style="751" customWidth="1"/>
    <col min="12298" max="12298" width="15.25" style="751" customWidth="1"/>
    <col min="12299" max="12299" width="3.75" style="751" customWidth="1"/>
    <col min="12300" max="12300" width="2.5" style="751" customWidth="1"/>
    <col min="12301" max="12547" width="9" style="751"/>
    <col min="12548" max="12548" width="1.125" style="751" customWidth="1"/>
    <col min="12549" max="12550" width="15.625" style="751" customWidth="1"/>
    <col min="12551" max="12551" width="15.25" style="751" customWidth="1"/>
    <col min="12552" max="12552" width="17.5" style="751" customWidth="1"/>
    <col min="12553" max="12553" width="15.125" style="751" customWidth="1"/>
    <col min="12554" max="12554" width="15.25" style="751" customWidth="1"/>
    <col min="12555" max="12555" width="3.75" style="751" customWidth="1"/>
    <col min="12556" max="12556" width="2.5" style="751" customWidth="1"/>
    <col min="12557" max="12803" width="9" style="751"/>
    <col min="12804" max="12804" width="1.125" style="751" customWidth="1"/>
    <col min="12805" max="12806" width="15.625" style="751" customWidth="1"/>
    <col min="12807" max="12807" width="15.25" style="751" customWidth="1"/>
    <col min="12808" max="12808" width="17.5" style="751" customWidth="1"/>
    <col min="12809" max="12809" width="15.125" style="751" customWidth="1"/>
    <col min="12810" max="12810" width="15.25" style="751" customWidth="1"/>
    <col min="12811" max="12811" width="3.75" style="751" customWidth="1"/>
    <col min="12812" max="12812" width="2.5" style="751" customWidth="1"/>
    <col min="12813" max="13059" width="9" style="751"/>
    <col min="13060" max="13060" width="1.125" style="751" customWidth="1"/>
    <col min="13061" max="13062" width="15.625" style="751" customWidth="1"/>
    <col min="13063" max="13063" width="15.25" style="751" customWidth="1"/>
    <col min="13064" max="13064" width="17.5" style="751" customWidth="1"/>
    <col min="13065" max="13065" width="15.125" style="751" customWidth="1"/>
    <col min="13066" max="13066" width="15.25" style="751" customWidth="1"/>
    <col min="13067" max="13067" width="3.75" style="751" customWidth="1"/>
    <col min="13068" max="13068" width="2.5" style="751" customWidth="1"/>
    <col min="13069" max="13315" width="9" style="751"/>
    <col min="13316" max="13316" width="1.125" style="751" customWidth="1"/>
    <col min="13317" max="13318" width="15.625" style="751" customWidth="1"/>
    <col min="13319" max="13319" width="15.25" style="751" customWidth="1"/>
    <col min="13320" max="13320" width="17.5" style="751" customWidth="1"/>
    <col min="13321" max="13321" width="15.125" style="751" customWidth="1"/>
    <col min="13322" max="13322" width="15.25" style="751" customWidth="1"/>
    <col min="13323" max="13323" width="3.75" style="751" customWidth="1"/>
    <col min="13324" max="13324" width="2.5" style="751" customWidth="1"/>
    <col min="13325" max="13571" width="9" style="751"/>
    <col min="13572" max="13572" width="1.125" style="751" customWidth="1"/>
    <col min="13573" max="13574" width="15.625" style="751" customWidth="1"/>
    <col min="13575" max="13575" width="15.25" style="751" customWidth="1"/>
    <col min="13576" max="13576" width="17.5" style="751" customWidth="1"/>
    <col min="13577" max="13577" width="15.125" style="751" customWidth="1"/>
    <col min="13578" max="13578" width="15.25" style="751" customWidth="1"/>
    <col min="13579" max="13579" width="3.75" style="751" customWidth="1"/>
    <col min="13580" max="13580" width="2.5" style="751" customWidth="1"/>
    <col min="13581" max="13827" width="9" style="751"/>
    <col min="13828" max="13828" width="1.125" style="751" customWidth="1"/>
    <col min="13829" max="13830" width="15.625" style="751" customWidth="1"/>
    <col min="13831" max="13831" width="15.25" style="751" customWidth="1"/>
    <col min="13832" max="13832" width="17.5" style="751" customWidth="1"/>
    <col min="13833" max="13833" width="15.125" style="751" customWidth="1"/>
    <col min="13834" max="13834" width="15.25" style="751" customWidth="1"/>
    <col min="13835" max="13835" width="3.75" style="751" customWidth="1"/>
    <col min="13836" max="13836" width="2.5" style="751" customWidth="1"/>
    <col min="13837" max="14083" width="9" style="751"/>
    <col min="14084" max="14084" width="1.125" style="751" customWidth="1"/>
    <col min="14085" max="14086" width="15.625" style="751" customWidth="1"/>
    <col min="14087" max="14087" width="15.25" style="751" customWidth="1"/>
    <col min="14088" max="14088" width="17.5" style="751" customWidth="1"/>
    <col min="14089" max="14089" width="15.125" style="751" customWidth="1"/>
    <col min="14090" max="14090" width="15.25" style="751" customWidth="1"/>
    <col min="14091" max="14091" width="3.75" style="751" customWidth="1"/>
    <col min="14092" max="14092" width="2.5" style="751" customWidth="1"/>
    <col min="14093" max="14339" width="9" style="751"/>
    <col min="14340" max="14340" width="1.125" style="751" customWidth="1"/>
    <col min="14341" max="14342" width="15.625" style="751" customWidth="1"/>
    <col min="14343" max="14343" width="15.25" style="751" customWidth="1"/>
    <col min="14344" max="14344" width="17.5" style="751" customWidth="1"/>
    <col min="14345" max="14345" width="15.125" style="751" customWidth="1"/>
    <col min="14346" max="14346" width="15.25" style="751" customWidth="1"/>
    <col min="14347" max="14347" width="3.75" style="751" customWidth="1"/>
    <col min="14348" max="14348" width="2.5" style="751" customWidth="1"/>
    <col min="14349" max="14595" width="9" style="751"/>
    <col min="14596" max="14596" width="1.125" style="751" customWidth="1"/>
    <col min="14597" max="14598" width="15.625" style="751" customWidth="1"/>
    <col min="14599" max="14599" width="15.25" style="751" customWidth="1"/>
    <col min="14600" max="14600" width="17.5" style="751" customWidth="1"/>
    <col min="14601" max="14601" width="15.125" style="751" customWidth="1"/>
    <col min="14602" max="14602" width="15.25" style="751" customWidth="1"/>
    <col min="14603" max="14603" width="3.75" style="751" customWidth="1"/>
    <col min="14604" max="14604" width="2.5" style="751" customWidth="1"/>
    <col min="14605" max="14851" width="9" style="751"/>
    <col min="14852" max="14852" width="1.125" style="751" customWidth="1"/>
    <col min="14853" max="14854" width="15.625" style="751" customWidth="1"/>
    <col min="14855" max="14855" width="15.25" style="751" customWidth="1"/>
    <col min="14856" max="14856" width="17.5" style="751" customWidth="1"/>
    <col min="14857" max="14857" width="15.125" style="751" customWidth="1"/>
    <col min="14858" max="14858" width="15.25" style="751" customWidth="1"/>
    <col min="14859" max="14859" width="3.75" style="751" customWidth="1"/>
    <col min="14860" max="14860" width="2.5" style="751" customWidth="1"/>
    <col min="14861" max="15107" width="9" style="751"/>
    <col min="15108" max="15108" width="1.125" style="751" customWidth="1"/>
    <col min="15109" max="15110" width="15.625" style="751" customWidth="1"/>
    <col min="15111" max="15111" width="15.25" style="751" customWidth="1"/>
    <col min="15112" max="15112" width="17.5" style="751" customWidth="1"/>
    <col min="15113" max="15113" width="15.125" style="751" customWidth="1"/>
    <col min="15114" max="15114" width="15.25" style="751" customWidth="1"/>
    <col min="15115" max="15115" width="3.75" style="751" customWidth="1"/>
    <col min="15116" max="15116" width="2.5" style="751" customWidth="1"/>
    <col min="15117" max="15363" width="9" style="751"/>
    <col min="15364" max="15364" width="1.125" style="751" customWidth="1"/>
    <col min="15365" max="15366" width="15.625" style="751" customWidth="1"/>
    <col min="15367" max="15367" width="15.25" style="751" customWidth="1"/>
    <col min="15368" max="15368" width="17.5" style="751" customWidth="1"/>
    <col min="15369" max="15369" width="15.125" style="751" customWidth="1"/>
    <col min="15370" max="15370" width="15.25" style="751" customWidth="1"/>
    <col min="15371" max="15371" width="3.75" style="751" customWidth="1"/>
    <col min="15372" max="15372" width="2.5" style="751" customWidth="1"/>
    <col min="15373" max="15619" width="9" style="751"/>
    <col min="15620" max="15620" width="1.125" style="751" customWidth="1"/>
    <col min="15621" max="15622" width="15.625" style="751" customWidth="1"/>
    <col min="15623" max="15623" width="15.25" style="751" customWidth="1"/>
    <col min="15624" max="15624" width="17.5" style="751" customWidth="1"/>
    <col min="15625" max="15625" width="15.125" style="751" customWidth="1"/>
    <col min="15626" max="15626" width="15.25" style="751" customWidth="1"/>
    <col min="15627" max="15627" width="3.75" style="751" customWidth="1"/>
    <col min="15628" max="15628" width="2.5" style="751" customWidth="1"/>
    <col min="15629" max="15875" width="9" style="751"/>
    <col min="15876" max="15876" width="1.125" style="751" customWidth="1"/>
    <col min="15877" max="15878" width="15.625" style="751" customWidth="1"/>
    <col min="15879" max="15879" width="15.25" style="751" customWidth="1"/>
    <col min="15880" max="15880" width="17.5" style="751" customWidth="1"/>
    <col min="15881" max="15881" width="15.125" style="751" customWidth="1"/>
    <col min="15882" max="15882" width="15.25" style="751" customWidth="1"/>
    <col min="15883" max="15883" width="3.75" style="751" customWidth="1"/>
    <col min="15884" max="15884" width="2.5" style="751" customWidth="1"/>
    <col min="15885" max="16131" width="9" style="751"/>
    <col min="16132" max="16132" width="1.125" style="751" customWidth="1"/>
    <col min="16133" max="16134" width="15.625" style="751" customWidth="1"/>
    <col min="16135" max="16135" width="15.25" style="751" customWidth="1"/>
    <col min="16136" max="16136" width="17.5" style="751" customWidth="1"/>
    <col min="16137" max="16137" width="15.125" style="751" customWidth="1"/>
    <col min="16138" max="16138" width="15.25" style="751" customWidth="1"/>
    <col min="16139" max="16139" width="3.75" style="751" customWidth="1"/>
    <col min="16140" max="16140" width="2.5" style="751" customWidth="1"/>
    <col min="16141" max="16384" width="9" style="751"/>
  </cols>
  <sheetData>
    <row r="1" spans="1:11" ht="20.100000000000001" customHeight="1">
      <c r="A1" s="748"/>
      <c r="B1" s="849" t="s">
        <v>1139</v>
      </c>
      <c r="C1" s="849"/>
      <c r="D1" s="849"/>
      <c r="E1" s="849"/>
      <c r="F1" s="849"/>
      <c r="G1" s="849"/>
      <c r="H1" s="849"/>
      <c r="I1" s="849"/>
      <c r="J1" s="849"/>
    </row>
    <row r="2" spans="1:11" ht="20.100000000000001" customHeight="1">
      <c r="A2" s="748"/>
      <c r="B2" s="749" t="s">
        <v>1072</v>
      </c>
      <c r="C2" s="750"/>
      <c r="D2" s="750"/>
      <c r="E2" s="750"/>
      <c r="F2" s="750"/>
      <c r="G2" s="750"/>
      <c r="H2" s="750"/>
      <c r="I2" s="750"/>
      <c r="J2" s="752" t="s">
        <v>485</v>
      </c>
    </row>
    <row r="3" spans="1:11" ht="20.100000000000001" customHeight="1">
      <c r="A3" s="2422" t="s">
        <v>1073</v>
      </c>
      <c r="B3" s="2422"/>
      <c r="C3" s="2422"/>
      <c r="D3" s="2422"/>
      <c r="E3" s="2422"/>
      <c r="F3" s="2422"/>
      <c r="G3" s="2422"/>
      <c r="H3" s="2422"/>
      <c r="I3" s="2422"/>
      <c r="J3" s="2422"/>
    </row>
    <row r="4" spans="1:11" ht="20.100000000000001" customHeight="1">
      <c r="A4" s="753"/>
      <c r="B4" s="753"/>
      <c r="C4" s="753"/>
      <c r="D4" s="753"/>
      <c r="E4" s="753"/>
      <c r="F4" s="753"/>
      <c r="G4" s="753"/>
      <c r="H4" s="753"/>
      <c r="I4" s="753"/>
      <c r="J4" s="753"/>
    </row>
    <row r="5" spans="1:11" ht="43.5" customHeight="1">
      <c r="A5" s="753"/>
      <c r="B5" s="850" t="s">
        <v>983</v>
      </c>
      <c r="C5" s="2407"/>
      <c r="D5" s="2408"/>
      <c r="E5" s="2408"/>
      <c r="F5" s="2408"/>
      <c r="G5" s="2408"/>
      <c r="H5" s="2408"/>
      <c r="I5" s="2408"/>
      <c r="J5" s="2409"/>
    </row>
    <row r="6" spans="1:11" ht="43.5" customHeight="1">
      <c r="A6" s="750"/>
      <c r="B6" s="755" t="s">
        <v>77</v>
      </c>
      <c r="C6" s="2417" t="s">
        <v>761</v>
      </c>
      <c r="D6" s="2417"/>
      <c r="E6" s="2417"/>
      <c r="F6" s="2417"/>
      <c r="G6" s="2417"/>
      <c r="H6" s="2417"/>
      <c r="I6" s="2417"/>
      <c r="J6" s="2417"/>
      <c r="K6" s="756"/>
    </row>
    <row r="7" spans="1:11" ht="19.5" customHeight="1">
      <c r="A7" s="750"/>
      <c r="B7" s="2413" t="s">
        <v>1074</v>
      </c>
      <c r="C7" s="2416" t="s">
        <v>988</v>
      </c>
      <c r="D7" s="2417"/>
      <c r="E7" s="2417"/>
      <c r="F7" s="2417"/>
      <c r="G7" s="2417"/>
      <c r="H7" s="2417"/>
      <c r="I7" s="2417"/>
      <c r="J7" s="2417"/>
      <c r="K7" s="756"/>
    </row>
    <row r="8" spans="1:11" ht="40.5" customHeight="1">
      <c r="A8" s="750"/>
      <c r="B8" s="2414"/>
      <c r="C8" s="2426" t="s">
        <v>16</v>
      </c>
      <c r="D8" s="2426"/>
      <c r="E8" s="2398" t="s">
        <v>989</v>
      </c>
      <c r="F8" s="2398"/>
      <c r="G8" s="2398"/>
      <c r="H8" s="2418" t="s">
        <v>990</v>
      </c>
      <c r="I8" s="2418"/>
      <c r="J8" s="758" t="s">
        <v>991</v>
      </c>
    </row>
    <row r="9" spans="1:11" ht="19.5" customHeight="1">
      <c r="A9" s="750"/>
      <c r="B9" s="2414"/>
      <c r="C9" s="2426"/>
      <c r="D9" s="2426"/>
      <c r="E9" s="2398"/>
      <c r="F9" s="2398"/>
      <c r="G9" s="2398"/>
      <c r="H9" s="760"/>
      <c r="I9" s="761" t="s">
        <v>992</v>
      </c>
      <c r="J9" s="760"/>
    </row>
    <row r="10" spans="1:11" ht="19.5" customHeight="1">
      <c r="A10" s="750"/>
      <c r="B10" s="2414"/>
      <c r="C10" s="2426"/>
      <c r="D10" s="2426"/>
      <c r="E10" s="2398"/>
      <c r="F10" s="2398"/>
      <c r="G10" s="2398"/>
      <c r="H10" s="760"/>
      <c r="I10" s="761" t="s">
        <v>992</v>
      </c>
      <c r="J10" s="760"/>
    </row>
    <row r="11" spans="1:11" ht="19.5" customHeight="1">
      <c r="A11" s="750"/>
      <c r="B11" s="2414"/>
      <c r="C11" s="2426"/>
      <c r="D11" s="2426"/>
      <c r="E11" s="2398"/>
      <c r="F11" s="2398"/>
      <c r="G11" s="2398"/>
      <c r="H11" s="760"/>
      <c r="I11" s="761" t="s">
        <v>992</v>
      </c>
      <c r="J11" s="760"/>
    </row>
    <row r="12" spans="1:11" ht="19.5" customHeight="1">
      <c r="A12" s="750"/>
      <c r="B12" s="2414"/>
      <c r="C12" s="2419" t="s">
        <v>993</v>
      </c>
      <c r="D12" s="2420"/>
      <c r="E12" s="2420"/>
      <c r="F12" s="2420"/>
      <c r="G12" s="2420"/>
      <c r="H12" s="2420"/>
      <c r="I12" s="2420"/>
      <c r="J12" s="2421"/>
    </row>
    <row r="13" spans="1:11" ht="40.5" customHeight="1">
      <c r="A13" s="750"/>
      <c r="B13" s="2414"/>
      <c r="C13" s="2426" t="s">
        <v>16</v>
      </c>
      <c r="D13" s="2426"/>
      <c r="E13" s="2398" t="s">
        <v>989</v>
      </c>
      <c r="F13" s="2398"/>
      <c r="G13" s="2398"/>
      <c r="H13" s="2418" t="s">
        <v>990</v>
      </c>
      <c r="I13" s="2418"/>
      <c r="J13" s="758" t="s">
        <v>991</v>
      </c>
    </row>
    <row r="14" spans="1:11" ht="19.5" customHeight="1">
      <c r="A14" s="750"/>
      <c r="B14" s="2414"/>
      <c r="C14" s="2426"/>
      <c r="D14" s="2426"/>
      <c r="E14" s="2398"/>
      <c r="F14" s="2398"/>
      <c r="G14" s="2398"/>
      <c r="H14" s="760"/>
      <c r="I14" s="761" t="s">
        <v>992</v>
      </c>
      <c r="J14" s="760"/>
      <c r="K14" s="756"/>
    </row>
    <row r="15" spans="1:11" ht="19.5" customHeight="1">
      <c r="A15" s="750"/>
      <c r="B15" s="2414"/>
      <c r="C15" s="2426"/>
      <c r="D15" s="2426"/>
      <c r="E15" s="2398"/>
      <c r="F15" s="2398"/>
      <c r="G15" s="2398"/>
      <c r="H15" s="760"/>
      <c r="I15" s="761" t="s">
        <v>992</v>
      </c>
      <c r="J15" s="760"/>
    </row>
    <row r="16" spans="1:11" ht="19.5" customHeight="1">
      <c r="A16" s="750"/>
      <c r="B16" s="2415"/>
      <c r="C16" s="2426"/>
      <c r="D16" s="2426"/>
      <c r="E16" s="2398"/>
      <c r="F16" s="2398"/>
      <c r="G16" s="2398"/>
      <c r="H16" s="760"/>
      <c r="I16" s="761" t="s">
        <v>992</v>
      </c>
      <c r="J16" s="760"/>
    </row>
    <row r="17" spans="1:12" ht="19.5" customHeight="1">
      <c r="A17" s="750"/>
      <c r="B17" s="2427" t="s">
        <v>1075</v>
      </c>
      <c r="C17" s="2401" t="s">
        <v>995</v>
      </c>
      <c r="D17" s="2402"/>
      <c r="E17" s="2402"/>
      <c r="F17" s="2402"/>
      <c r="G17" s="2403"/>
      <c r="H17" s="2407" t="s">
        <v>996</v>
      </c>
      <c r="I17" s="2408"/>
      <c r="J17" s="2409"/>
    </row>
    <row r="18" spans="1:12" ht="27" customHeight="1">
      <c r="A18" s="750"/>
      <c r="B18" s="2428"/>
      <c r="C18" s="2404"/>
      <c r="D18" s="2405"/>
      <c r="E18" s="2405"/>
      <c r="F18" s="2405"/>
      <c r="G18" s="2406"/>
      <c r="H18" s="2410"/>
      <c r="I18" s="2411"/>
      <c r="J18" s="2412"/>
    </row>
    <row r="19" spans="1:12" ht="6" customHeight="1">
      <c r="A19" s="750"/>
      <c r="B19" s="750"/>
      <c r="C19" s="750"/>
      <c r="D19" s="750"/>
      <c r="E19" s="750"/>
      <c r="F19" s="750"/>
      <c r="G19" s="750"/>
      <c r="H19" s="750"/>
      <c r="I19" s="750"/>
      <c r="J19" s="750"/>
    </row>
    <row r="20" spans="1:12" ht="19.5" customHeight="1">
      <c r="A20" s="750"/>
      <c r="B20" s="750" t="s">
        <v>151</v>
      </c>
      <c r="C20" s="750"/>
      <c r="D20" s="750"/>
      <c r="E20" s="750"/>
      <c r="F20" s="750"/>
      <c r="G20" s="750"/>
      <c r="H20" s="750"/>
      <c r="I20" s="750"/>
      <c r="J20" s="750"/>
      <c r="K20" s="259"/>
      <c r="L20" s="259"/>
    </row>
    <row r="21" spans="1:12" ht="53.25" customHeight="1">
      <c r="A21" s="750"/>
      <c r="B21" s="2395" t="s">
        <v>1076</v>
      </c>
      <c r="C21" s="2395"/>
      <c r="D21" s="2395"/>
      <c r="E21" s="2395"/>
      <c r="F21" s="2395"/>
      <c r="G21" s="2395"/>
      <c r="H21" s="2395"/>
      <c r="I21" s="2395"/>
      <c r="J21" s="2395"/>
      <c r="K21" s="259"/>
      <c r="L21" s="259"/>
    </row>
    <row r="22" spans="1:12" ht="33.75" customHeight="1">
      <c r="A22" s="750"/>
      <c r="B22" s="2395" t="s">
        <v>998</v>
      </c>
      <c r="C22" s="2395"/>
      <c r="D22" s="2395"/>
      <c r="E22" s="2395"/>
      <c r="F22" s="2395"/>
      <c r="G22" s="2395"/>
      <c r="H22" s="2395"/>
      <c r="I22" s="2395"/>
      <c r="J22" s="2395"/>
      <c r="K22" s="259"/>
      <c r="L22" s="259"/>
    </row>
    <row r="23" spans="1:12" ht="32.25" customHeight="1">
      <c r="A23" s="750"/>
      <c r="B23" s="2396" t="s">
        <v>999</v>
      </c>
      <c r="C23" s="2396"/>
      <c r="D23" s="2396"/>
      <c r="E23" s="2396"/>
      <c r="F23" s="2396"/>
      <c r="G23" s="2396"/>
      <c r="H23" s="2396"/>
      <c r="I23" s="2396"/>
      <c r="J23" s="2396"/>
      <c r="K23" s="259"/>
      <c r="L23" s="259"/>
    </row>
    <row r="24" spans="1:12" ht="7.5" customHeight="1">
      <c r="A24" s="849"/>
      <c r="B24" s="2395"/>
      <c r="C24" s="2395"/>
      <c r="D24" s="2395"/>
      <c r="E24" s="2395"/>
      <c r="F24" s="2395"/>
      <c r="G24" s="2395"/>
      <c r="H24" s="2395"/>
      <c r="I24" s="2395"/>
      <c r="J24" s="2395"/>
    </row>
    <row r="25" spans="1:12">
      <c r="B25" s="259"/>
    </row>
  </sheetData>
  <mergeCells count="32">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587B9-9F7D-4209-9A8B-7FA4587AA7FD}">
  <sheetPr>
    <tabColor theme="4"/>
  </sheetPr>
  <dimension ref="A1:BG55"/>
  <sheetViews>
    <sheetView view="pageBreakPreview" zoomScale="148" zoomScaleNormal="100" zoomScaleSheetLayoutView="148" workbookViewId="0">
      <selection activeCell="B2" sqref="B2"/>
    </sheetView>
  </sheetViews>
  <sheetFormatPr defaultColWidth="3.5" defaultRowHeight="13.5"/>
  <cols>
    <col min="1" max="1" width="1.25" style="767" customWidth="1"/>
    <col min="2" max="2" width="3.125" style="826" customWidth="1"/>
    <col min="3" max="5" width="3.125" style="767" customWidth="1"/>
    <col min="6" max="6" width="7.625" style="767" customWidth="1"/>
    <col min="7" max="30" width="3.125" style="767" customWidth="1"/>
    <col min="31" max="33" width="3.25" style="767" customWidth="1"/>
    <col min="34" max="34" width="3.125" style="767" customWidth="1"/>
    <col min="35" max="35" width="1.25" style="767" customWidth="1"/>
    <col min="36" max="256" width="3.5" style="767"/>
    <col min="257" max="257" width="1.25" style="767" customWidth="1"/>
    <col min="258" max="286" width="3.125" style="767" customWidth="1"/>
    <col min="287" max="289" width="3.25" style="767" customWidth="1"/>
    <col min="290" max="290" width="3.125" style="767" customWidth="1"/>
    <col min="291" max="291" width="1.25" style="767" customWidth="1"/>
    <col min="292" max="512" width="3.5" style="767"/>
    <col min="513" max="513" width="1.25" style="767" customWidth="1"/>
    <col min="514" max="542" width="3.125" style="767" customWidth="1"/>
    <col min="543" max="545" width="3.25" style="767" customWidth="1"/>
    <col min="546" max="546" width="3.125" style="767" customWidth="1"/>
    <col min="547" max="547" width="1.25" style="767" customWidth="1"/>
    <col min="548" max="768" width="3.5" style="767"/>
    <col min="769" max="769" width="1.25" style="767" customWidth="1"/>
    <col min="770" max="798" width="3.125" style="767" customWidth="1"/>
    <col min="799" max="801" width="3.25" style="767" customWidth="1"/>
    <col min="802" max="802" width="3.125" style="767" customWidth="1"/>
    <col min="803" max="803" width="1.25" style="767" customWidth="1"/>
    <col min="804" max="1024" width="3.5" style="767"/>
    <col min="1025" max="1025" width="1.25" style="767" customWidth="1"/>
    <col min="1026" max="1054" width="3.125" style="767" customWidth="1"/>
    <col min="1055" max="1057" width="3.25" style="767" customWidth="1"/>
    <col min="1058" max="1058" width="3.125" style="767" customWidth="1"/>
    <col min="1059" max="1059" width="1.25" style="767" customWidth="1"/>
    <col min="1060" max="1280" width="3.5" style="767"/>
    <col min="1281" max="1281" width="1.25" style="767" customWidth="1"/>
    <col min="1282" max="1310" width="3.125" style="767" customWidth="1"/>
    <col min="1311" max="1313" width="3.25" style="767" customWidth="1"/>
    <col min="1314" max="1314" width="3.125" style="767" customWidth="1"/>
    <col min="1315" max="1315" width="1.25" style="767" customWidth="1"/>
    <col min="1316" max="1536" width="3.5" style="767"/>
    <col min="1537" max="1537" width="1.25" style="767" customWidth="1"/>
    <col min="1538" max="1566" width="3.125" style="767" customWidth="1"/>
    <col min="1567" max="1569" width="3.25" style="767" customWidth="1"/>
    <col min="1570" max="1570" width="3.125" style="767" customWidth="1"/>
    <col min="1571" max="1571" width="1.25" style="767" customWidth="1"/>
    <col min="1572" max="1792" width="3.5" style="767"/>
    <col min="1793" max="1793" width="1.25" style="767" customWidth="1"/>
    <col min="1794" max="1822" width="3.125" style="767" customWidth="1"/>
    <col min="1823" max="1825" width="3.25" style="767" customWidth="1"/>
    <col min="1826" max="1826" width="3.125" style="767" customWidth="1"/>
    <col min="1827" max="1827" width="1.25" style="767" customWidth="1"/>
    <col min="1828" max="2048" width="3.5" style="767"/>
    <col min="2049" max="2049" width="1.25" style="767" customWidth="1"/>
    <col min="2050" max="2078" width="3.125" style="767" customWidth="1"/>
    <col min="2079" max="2081" width="3.25" style="767" customWidth="1"/>
    <col min="2082" max="2082" width="3.125" style="767" customWidth="1"/>
    <col min="2083" max="2083" width="1.25" style="767" customWidth="1"/>
    <col min="2084" max="2304" width="3.5" style="767"/>
    <col min="2305" max="2305" width="1.25" style="767" customWidth="1"/>
    <col min="2306" max="2334" width="3.125" style="767" customWidth="1"/>
    <col min="2335" max="2337" width="3.25" style="767" customWidth="1"/>
    <col min="2338" max="2338" width="3.125" style="767" customWidth="1"/>
    <col min="2339" max="2339" width="1.25" style="767" customWidth="1"/>
    <col min="2340" max="2560" width="3.5" style="767"/>
    <col min="2561" max="2561" width="1.25" style="767" customWidth="1"/>
    <col min="2562" max="2590" width="3.125" style="767" customWidth="1"/>
    <col min="2591" max="2593" width="3.25" style="767" customWidth="1"/>
    <col min="2594" max="2594" width="3.125" style="767" customWidth="1"/>
    <col min="2595" max="2595" width="1.25" style="767" customWidth="1"/>
    <col min="2596" max="2816" width="3.5" style="767"/>
    <col min="2817" max="2817" width="1.25" style="767" customWidth="1"/>
    <col min="2818" max="2846" width="3.125" style="767" customWidth="1"/>
    <col min="2847" max="2849" width="3.25" style="767" customWidth="1"/>
    <col min="2850" max="2850" width="3.125" style="767" customWidth="1"/>
    <col min="2851" max="2851" width="1.25" style="767" customWidth="1"/>
    <col min="2852" max="3072" width="3.5" style="767"/>
    <col min="3073" max="3073" width="1.25" style="767" customWidth="1"/>
    <col min="3074" max="3102" width="3.125" style="767" customWidth="1"/>
    <col min="3103" max="3105" width="3.25" style="767" customWidth="1"/>
    <col min="3106" max="3106" width="3.125" style="767" customWidth="1"/>
    <col min="3107" max="3107" width="1.25" style="767" customWidth="1"/>
    <col min="3108" max="3328" width="3.5" style="767"/>
    <col min="3329" max="3329" width="1.25" style="767" customWidth="1"/>
    <col min="3330" max="3358" width="3.125" style="767" customWidth="1"/>
    <col min="3359" max="3361" width="3.25" style="767" customWidth="1"/>
    <col min="3362" max="3362" width="3.125" style="767" customWidth="1"/>
    <col min="3363" max="3363" width="1.25" style="767" customWidth="1"/>
    <col min="3364" max="3584" width="3.5" style="767"/>
    <col min="3585" max="3585" width="1.25" style="767" customWidth="1"/>
    <col min="3586" max="3614" width="3.125" style="767" customWidth="1"/>
    <col min="3615" max="3617" width="3.25" style="767" customWidth="1"/>
    <col min="3618" max="3618" width="3.125" style="767" customWidth="1"/>
    <col min="3619" max="3619" width="1.25" style="767" customWidth="1"/>
    <col min="3620" max="3840" width="3.5" style="767"/>
    <col min="3841" max="3841" width="1.25" style="767" customWidth="1"/>
    <col min="3842" max="3870" width="3.125" style="767" customWidth="1"/>
    <col min="3871" max="3873" width="3.25" style="767" customWidth="1"/>
    <col min="3874" max="3874" width="3.125" style="767" customWidth="1"/>
    <col min="3875" max="3875" width="1.25" style="767" customWidth="1"/>
    <col min="3876" max="4096" width="3.5" style="767"/>
    <col min="4097" max="4097" width="1.25" style="767" customWidth="1"/>
    <col min="4098" max="4126" width="3.125" style="767" customWidth="1"/>
    <col min="4127" max="4129" width="3.25" style="767" customWidth="1"/>
    <col min="4130" max="4130" width="3.125" style="767" customWidth="1"/>
    <col min="4131" max="4131" width="1.25" style="767" customWidth="1"/>
    <col min="4132" max="4352" width="3.5" style="767"/>
    <col min="4353" max="4353" width="1.25" style="767" customWidth="1"/>
    <col min="4354" max="4382" width="3.125" style="767" customWidth="1"/>
    <col min="4383" max="4385" width="3.25" style="767" customWidth="1"/>
    <col min="4386" max="4386" width="3.125" style="767" customWidth="1"/>
    <col min="4387" max="4387" width="1.25" style="767" customWidth="1"/>
    <col min="4388" max="4608" width="3.5" style="767"/>
    <col min="4609" max="4609" width="1.25" style="767" customWidth="1"/>
    <col min="4610" max="4638" width="3.125" style="767" customWidth="1"/>
    <col min="4639" max="4641" width="3.25" style="767" customWidth="1"/>
    <col min="4642" max="4642" width="3.125" style="767" customWidth="1"/>
    <col min="4643" max="4643" width="1.25" style="767" customWidth="1"/>
    <col min="4644" max="4864" width="3.5" style="767"/>
    <col min="4865" max="4865" width="1.25" style="767" customWidth="1"/>
    <col min="4866" max="4894" width="3.125" style="767" customWidth="1"/>
    <col min="4895" max="4897" width="3.25" style="767" customWidth="1"/>
    <col min="4898" max="4898" width="3.125" style="767" customWidth="1"/>
    <col min="4899" max="4899" width="1.25" style="767" customWidth="1"/>
    <col min="4900" max="5120" width="3.5" style="767"/>
    <col min="5121" max="5121" width="1.25" style="767" customWidth="1"/>
    <col min="5122" max="5150" width="3.125" style="767" customWidth="1"/>
    <col min="5151" max="5153" width="3.25" style="767" customWidth="1"/>
    <col min="5154" max="5154" width="3.125" style="767" customWidth="1"/>
    <col min="5155" max="5155" width="1.25" style="767" customWidth="1"/>
    <col min="5156" max="5376" width="3.5" style="767"/>
    <col min="5377" max="5377" width="1.25" style="767" customWidth="1"/>
    <col min="5378" max="5406" width="3.125" style="767" customWidth="1"/>
    <col min="5407" max="5409" width="3.25" style="767" customWidth="1"/>
    <col min="5410" max="5410" width="3.125" style="767" customWidth="1"/>
    <col min="5411" max="5411" width="1.25" style="767" customWidth="1"/>
    <col min="5412" max="5632" width="3.5" style="767"/>
    <col min="5633" max="5633" width="1.25" style="767" customWidth="1"/>
    <col min="5634" max="5662" width="3.125" style="767" customWidth="1"/>
    <col min="5663" max="5665" width="3.25" style="767" customWidth="1"/>
    <col min="5666" max="5666" width="3.125" style="767" customWidth="1"/>
    <col min="5667" max="5667" width="1.25" style="767" customWidth="1"/>
    <col min="5668" max="5888" width="3.5" style="767"/>
    <col min="5889" max="5889" width="1.25" style="767" customWidth="1"/>
    <col min="5890" max="5918" width="3.125" style="767" customWidth="1"/>
    <col min="5919" max="5921" width="3.25" style="767" customWidth="1"/>
    <col min="5922" max="5922" width="3.125" style="767" customWidth="1"/>
    <col min="5923" max="5923" width="1.25" style="767" customWidth="1"/>
    <col min="5924" max="6144" width="3.5" style="767"/>
    <col min="6145" max="6145" width="1.25" style="767" customWidth="1"/>
    <col min="6146" max="6174" width="3.125" style="767" customWidth="1"/>
    <col min="6175" max="6177" width="3.25" style="767" customWidth="1"/>
    <col min="6178" max="6178" width="3.125" style="767" customWidth="1"/>
    <col min="6179" max="6179" width="1.25" style="767" customWidth="1"/>
    <col min="6180" max="6400" width="3.5" style="767"/>
    <col min="6401" max="6401" width="1.25" style="767" customWidth="1"/>
    <col min="6402" max="6430" width="3.125" style="767" customWidth="1"/>
    <col min="6431" max="6433" width="3.25" style="767" customWidth="1"/>
    <col min="6434" max="6434" width="3.125" style="767" customWidth="1"/>
    <col min="6435" max="6435" width="1.25" style="767" customWidth="1"/>
    <col min="6436" max="6656" width="3.5" style="767"/>
    <col min="6657" max="6657" width="1.25" style="767" customWidth="1"/>
    <col min="6658" max="6686" width="3.125" style="767" customWidth="1"/>
    <col min="6687" max="6689" width="3.25" style="767" customWidth="1"/>
    <col min="6690" max="6690" width="3.125" style="767" customWidth="1"/>
    <col min="6691" max="6691" width="1.25" style="767" customWidth="1"/>
    <col min="6692" max="6912" width="3.5" style="767"/>
    <col min="6913" max="6913" width="1.25" style="767" customWidth="1"/>
    <col min="6914" max="6942" width="3.125" style="767" customWidth="1"/>
    <col min="6943" max="6945" width="3.25" style="767" customWidth="1"/>
    <col min="6946" max="6946" width="3.125" style="767" customWidth="1"/>
    <col min="6947" max="6947" width="1.25" style="767" customWidth="1"/>
    <col min="6948" max="7168" width="3.5" style="767"/>
    <col min="7169" max="7169" width="1.25" style="767" customWidth="1"/>
    <col min="7170" max="7198" width="3.125" style="767" customWidth="1"/>
    <col min="7199" max="7201" width="3.25" style="767" customWidth="1"/>
    <col min="7202" max="7202" width="3.125" style="767" customWidth="1"/>
    <col min="7203" max="7203" width="1.25" style="767" customWidth="1"/>
    <col min="7204" max="7424" width="3.5" style="767"/>
    <col min="7425" max="7425" width="1.25" style="767" customWidth="1"/>
    <col min="7426" max="7454" width="3.125" style="767" customWidth="1"/>
    <col min="7455" max="7457" width="3.25" style="767" customWidth="1"/>
    <col min="7458" max="7458" width="3.125" style="767" customWidth="1"/>
    <col min="7459" max="7459" width="1.25" style="767" customWidth="1"/>
    <col min="7460" max="7680" width="3.5" style="767"/>
    <col min="7681" max="7681" width="1.25" style="767" customWidth="1"/>
    <col min="7682" max="7710" width="3.125" style="767" customWidth="1"/>
    <col min="7711" max="7713" width="3.25" style="767" customWidth="1"/>
    <col min="7714" max="7714" width="3.125" style="767" customWidth="1"/>
    <col min="7715" max="7715" width="1.25" style="767" customWidth="1"/>
    <col min="7716" max="7936" width="3.5" style="767"/>
    <col min="7937" max="7937" width="1.25" style="767" customWidth="1"/>
    <col min="7938" max="7966" width="3.125" style="767" customWidth="1"/>
    <col min="7967" max="7969" width="3.25" style="767" customWidth="1"/>
    <col min="7970" max="7970" width="3.125" style="767" customWidth="1"/>
    <col min="7971" max="7971" width="1.25" style="767" customWidth="1"/>
    <col min="7972" max="8192" width="3.5" style="767"/>
    <col min="8193" max="8193" width="1.25" style="767" customWidth="1"/>
    <col min="8194" max="8222" width="3.125" style="767" customWidth="1"/>
    <col min="8223" max="8225" width="3.25" style="767" customWidth="1"/>
    <col min="8226" max="8226" width="3.125" style="767" customWidth="1"/>
    <col min="8227" max="8227" width="1.25" style="767" customWidth="1"/>
    <col min="8228" max="8448" width="3.5" style="767"/>
    <col min="8449" max="8449" width="1.25" style="767" customWidth="1"/>
    <col min="8450" max="8478" width="3.125" style="767" customWidth="1"/>
    <col min="8479" max="8481" width="3.25" style="767" customWidth="1"/>
    <col min="8482" max="8482" width="3.125" style="767" customWidth="1"/>
    <col min="8483" max="8483" width="1.25" style="767" customWidth="1"/>
    <col min="8484" max="8704" width="3.5" style="767"/>
    <col min="8705" max="8705" width="1.25" style="767" customWidth="1"/>
    <col min="8706" max="8734" width="3.125" style="767" customWidth="1"/>
    <col min="8735" max="8737" width="3.25" style="767" customWidth="1"/>
    <col min="8738" max="8738" width="3.125" style="767" customWidth="1"/>
    <col min="8739" max="8739" width="1.25" style="767" customWidth="1"/>
    <col min="8740" max="8960" width="3.5" style="767"/>
    <col min="8961" max="8961" width="1.25" style="767" customWidth="1"/>
    <col min="8962" max="8990" width="3.125" style="767" customWidth="1"/>
    <col min="8991" max="8993" width="3.25" style="767" customWidth="1"/>
    <col min="8994" max="8994" width="3.125" style="767" customWidth="1"/>
    <col min="8995" max="8995" width="1.25" style="767" customWidth="1"/>
    <col min="8996" max="9216" width="3.5" style="767"/>
    <col min="9217" max="9217" width="1.25" style="767" customWidth="1"/>
    <col min="9218" max="9246" width="3.125" style="767" customWidth="1"/>
    <col min="9247" max="9249" width="3.25" style="767" customWidth="1"/>
    <col min="9250" max="9250" width="3.125" style="767" customWidth="1"/>
    <col min="9251" max="9251" width="1.25" style="767" customWidth="1"/>
    <col min="9252" max="9472" width="3.5" style="767"/>
    <col min="9473" max="9473" width="1.25" style="767" customWidth="1"/>
    <col min="9474" max="9502" width="3.125" style="767" customWidth="1"/>
    <col min="9503" max="9505" width="3.25" style="767" customWidth="1"/>
    <col min="9506" max="9506" width="3.125" style="767" customWidth="1"/>
    <col min="9507" max="9507" width="1.25" style="767" customWidth="1"/>
    <col min="9508" max="9728" width="3.5" style="767"/>
    <col min="9729" max="9729" width="1.25" style="767" customWidth="1"/>
    <col min="9730" max="9758" width="3.125" style="767" customWidth="1"/>
    <col min="9759" max="9761" width="3.25" style="767" customWidth="1"/>
    <col min="9762" max="9762" width="3.125" style="767" customWidth="1"/>
    <col min="9763" max="9763" width="1.25" style="767" customWidth="1"/>
    <col min="9764" max="9984" width="3.5" style="767"/>
    <col min="9985" max="9985" width="1.25" style="767" customWidth="1"/>
    <col min="9986" max="10014" width="3.125" style="767" customWidth="1"/>
    <col min="10015" max="10017" width="3.25" style="767" customWidth="1"/>
    <col min="10018" max="10018" width="3.125" style="767" customWidth="1"/>
    <col min="10019" max="10019" width="1.25" style="767" customWidth="1"/>
    <col min="10020" max="10240" width="3.5" style="767"/>
    <col min="10241" max="10241" width="1.25" style="767" customWidth="1"/>
    <col min="10242" max="10270" width="3.125" style="767" customWidth="1"/>
    <col min="10271" max="10273" width="3.25" style="767" customWidth="1"/>
    <col min="10274" max="10274" width="3.125" style="767" customWidth="1"/>
    <col min="10275" max="10275" width="1.25" style="767" customWidth="1"/>
    <col min="10276" max="10496" width="3.5" style="767"/>
    <col min="10497" max="10497" width="1.25" style="767" customWidth="1"/>
    <col min="10498" max="10526" width="3.125" style="767" customWidth="1"/>
    <col min="10527" max="10529" width="3.25" style="767" customWidth="1"/>
    <col min="10530" max="10530" width="3.125" style="767" customWidth="1"/>
    <col min="10531" max="10531" width="1.25" style="767" customWidth="1"/>
    <col min="10532" max="10752" width="3.5" style="767"/>
    <col min="10753" max="10753" width="1.25" style="767" customWidth="1"/>
    <col min="10754" max="10782" width="3.125" style="767" customWidth="1"/>
    <col min="10783" max="10785" width="3.25" style="767" customWidth="1"/>
    <col min="10786" max="10786" width="3.125" style="767" customWidth="1"/>
    <col min="10787" max="10787" width="1.25" style="767" customWidth="1"/>
    <col min="10788" max="11008" width="3.5" style="767"/>
    <col min="11009" max="11009" width="1.25" style="767" customWidth="1"/>
    <col min="11010" max="11038" width="3.125" style="767" customWidth="1"/>
    <col min="11039" max="11041" width="3.25" style="767" customWidth="1"/>
    <col min="11042" max="11042" width="3.125" style="767" customWidth="1"/>
    <col min="11043" max="11043" width="1.25" style="767" customWidth="1"/>
    <col min="11044" max="11264" width="3.5" style="767"/>
    <col min="11265" max="11265" width="1.25" style="767" customWidth="1"/>
    <col min="11266" max="11294" width="3.125" style="767" customWidth="1"/>
    <col min="11295" max="11297" width="3.25" style="767" customWidth="1"/>
    <col min="11298" max="11298" width="3.125" style="767" customWidth="1"/>
    <col min="11299" max="11299" width="1.25" style="767" customWidth="1"/>
    <col min="11300" max="11520" width="3.5" style="767"/>
    <col min="11521" max="11521" width="1.25" style="767" customWidth="1"/>
    <col min="11522" max="11550" width="3.125" style="767" customWidth="1"/>
    <col min="11551" max="11553" width="3.25" style="767" customWidth="1"/>
    <col min="11554" max="11554" width="3.125" style="767" customWidth="1"/>
    <col min="11555" max="11555" width="1.25" style="767" customWidth="1"/>
    <col min="11556" max="11776" width="3.5" style="767"/>
    <col min="11777" max="11777" width="1.25" style="767" customWidth="1"/>
    <col min="11778" max="11806" width="3.125" style="767" customWidth="1"/>
    <col min="11807" max="11809" width="3.25" style="767" customWidth="1"/>
    <col min="11810" max="11810" width="3.125" style="767" customWidth="1"/>
    <col min="11811" max="11811" width="1.25" style="767" customWidth="1"/>
    <col min="11812" max="12032" width="3.5" style="767"/>
    <col min="12033" max="12033" width="1.25" style="767" customWidth="1"/>
    <col min="12034" max="12062" width="3.125" style="767" customWidth="1"/>
    <col min="12063" max="12065" width="3.25" style="767" customWidth="1"/>
    <col min="12066" max="12066" width="3.125" style="767" customWidth="1"/>
    <col min="12067" max="12067" width="1.25" style="767" customWidth="1"/>
    <col min="12068" max="12288" width="3.5" style="767"/>
    <col min="12289" max="12289" width="1.25" style="767" customWidth="1"/>
    <col min="12290" max="12318" width="3.125" style="767" customWidth="1"/>
    <col min="12319" max="12321" width="3.25" style="767" customWidth="1"/>
    <col min="12322" max="12322" width="3.125" style="767" customWidth="1"/>
    <col min="12323" max="12323" width="1.25" style="767" customWidth="1"/>
    <col min="12324" max="12544" width="3.5" style="767"/>
    <col min="12545" max="12545" width="1.25" style="767" customWidth="1"/>
    <col min="12546" max="12574" width="3.125" style="767" customWidth="1"/>
    <col min="12575" max="12577" width="3.25" style="767" customWidth="1"/>
    <col min="12578" max="12578" width="3.125" style="767" customWidth="1"/>
    <col min="12579" max="12579" width="1.25" style="767" customWidth="1"/>
    <col min="12580" max="12800" width="3.5" style="767"/>
    <col min="12801" max="12801" width="1.25" style="767" customWidth="1"/>
    <col min="12802" max="12830" width="3.125" style="767" customWidth="1"/>
    <col min="12831" max="12833" width="3.25" style="767" customWidth="1"/>
    <col min="12834" max="12834" width="3.125" style="767" customWidth="1"/>
    <col min="12835" max="12835" width="1.25" style="767" customWidth="1"/>
    <col min="12836" max="13056" width="3.5" style="767"/>
    <col min="13057" max="13057" width="1.25" style="767" customWidth="1"/>
    <col min="13058" max="13086" width="3.125" style="767" customWidth="1"/>
    <col min="13087" max="13089" width="3.25" style="767" customWidth="1"/>
    <col min="13090" max="13090" width="3.125" style="767" customWidth="1"/>
    <col min="13091" max="13091" width="1.25" style="767" customWidth="1"/>
    <col min="13092" max="13312" width="3.5" style="767"/>
    <col min="13313" max="13313" width="1.25" style="767" customWidth="1"/>
    <col min="13314" max="13342" width="3.125" style="767" customWidth="1"/>
    <col min="13343" max="13345" width="3.25" style="767" customWidth="1"/>
    <col min="13346" max="13346" width="3.125" style="767" customWidth="1"/>
    <col min="13347" max="13347" width="1.25" style="767" customWidth="1"/>
    <col min="13348" max="13568" width="3.5" style="767"/>
    <col min="13569" max="13569" width="1.25" style="767" customWidth="1"/>
    <col min="13570" max="13598" width="3.125" style="767" customWidth="1"/>
    <col min="13599" max="13601" width="3.25" style="767" customWidth="1"/>
    <col min="13602" max="13602" width="3.125" style="767" customWidth="1"/>
    <col min="13603" max="13603" width="1.25" style="767" customWidth="1"/>
    <col min="13604" max="13824" width="3.5" style="767"/>
    <col min="13825" max="13825" width="1.25" style="767" customWidth="1"/>
    <col min="13826" max="13854" width="3.125" style="767" customWidth="1"/>
    <col min="13855" max="13857" width="3.25" style="767" customWidth="1"/>
    <col min="13858" max="13858" width="3.125" style="767" customWidth="1"/>
    <col min="13859" max="13859" width="1.25" style="767" customWidth="1"/>
    <col min="13860" max="14080" width="3.5" style="767"/>
    <col min="14081" max="14081" width="1.25" style="767" customWidth="1"/>
    <col min="14082" max="14110" width="3.125" style="767" customWidth="1"/>
    <col min="14111" max="14113" width="3.25" style="767" customWidth="1"/>
    <col min="14114" max="14114" width="3.125" style="767" customWidth="1"/>
    <col min="14115" max="14115" width="1.25" style="767" customWidth="1"/>
    <col min="14116" max="14336" width="3.5" style="767"/>
    <col min="14337" max="14337" width="1.25" style="767" customWidth="1"/>
    <col min="14338" max="14366" width="3.125" style="767" customWidth="1"/>
    <col min="14367" max="14369" width="3.25" style="767" customWidth="1"/>
    <col min="14370" max="14370" width="3.125" style="767" customWidth="1"/>
    <col min="14371" max="14371" width="1.25" style="767" customWidth="1"/>
    <col min="14372" max="14592" width="3.5" style="767"/>
    <col min="14593" max="14593" width="1.25" style="767" customWidth="1"/>
    <col min="14594" max="14622" width="3.125" style="767" customWidth="1"/>
    <col min="14623" max="14625" width="3.25" style="767" customWidth="1"/>
    <col min="14626" max="14626" width="3.125" style="767" customWidth="1"/>
    <col min="14627" max="14627" width="1.25" style="767" customWidth="1"/>
    <col min="14628" max="14848" width="3.5" style="767"/>
    <col min="14849" max="14849" width="1.25" style="767" customWidth="1"/>
    <col min="14850" max="14878" width="3.125" style="767" customWidth="1"/>
    <col min="14879" max="14881" width="3.25" style="767" customWidth="1"/>
    <col min="14882" max="14882" width="3.125" style="767" customWidth="1"/>
    <col min="14883" max="14883" width="1.25" style="767" customWidth="1"/>
    <col min="14884" max="15104" width="3.5" style="767"/>
    <col min="15105" max="15105" width="1.25" style="767" customWidth="1"/>
    <col min="15106" max="15134" width="3.125" style="767" customWidth="1"/>
    <col min="15135" max="15137" width="3.25" style="767" customWidth="1"/>
    <col min="15138" max="15138" width="3.125" style="767" customWidth="1"/>
    <col min="15139" max="15139" width="1.25" style="767" customWidth="1"/>
    <col min="15140" max="15360" width="3.5" style="767"/>
    <col min="15361" max="15361" width="1.25" style="767" customWidth="1"/>
    <col min="15362" max="15390" width="3.125" style="767" customWidth="1"/>
    <col min="15391" max="15393" width="3.25" style="767" customWidth="1"/>
    <col min="15394" max="15394" width="3.125" style="767" customWidth="1"/>
    <col min="15395" max="15395" width="1.25" style="767" customWidth="1"/>
    <col min="15396" max="15616" width="3.5" style="767"/>
    <col min="15617" max="15617" width="1.25" style="767" customWidth="1"/>
    <col min="15618" max="15646" width="3.125" style="767" customWidth="1"/>
    <col min="15647" max="15649" width="3.25" style="767" customWidth="1"/>
    <col min="15650" max="15650" width="3.125" style="767" customWidth="1"/>
    <col min="15651" max="15651" width="1.25" style="767" customWidth="1"/>
    <col min="15652" max="15872" width="3.5" style="767"/>
    <col min="15873" max="15873" width="1.25" style="767" customWidth="1"/>
    <col min="15874" max="15902" width="3.125" style="767" customWidth="1"/>
    <col min="15903" max="15905" width="3.25" style="767" customWidth="1"/>
    <col min="15906" max="15906" width="3.125" style="767" customWidth="1"/>
    <col min="15907" max="15907" width="1.25" style="767" customWidth="1"/>
    <col min="15908" max="16128" width="3.5" style="767"/>
    <col min="16129" max="16129" width="1.25" style="767" customWidth="1"/>
    <col min="16130" max="16158" width="3.125" style="767" customWidth="1"/>
    <col min="16159" max="16161" width="3.25" style="767" customWidth="1"/>
    <col min="16162" max="16162" width="3.125" style="767" customWidth="1"/>
    <col min="16163" max="16163" width="1.25" style="767" customWidth="1"/>
    <col min="16164" max="16384" width="3.5" style="767"/>
  </cols>
  <sheetData>
    <row r="1" spans="2:59" s="762" customFormat="1">
      <c r="B1" s="762" t="s">
        <v>1140</v>
      </c>
    </row>
    <row r="2" spans="2:59" s="762" customFormat="1">
      <c r="Y2" s="763"/>
      <c r="Z2" s="2457"/>
      <c r="AA2" s="2457"/>
      <c r="AB2" s="763" t="s">
        <v>97</v>
      </c>
      <c r="AC2" s="2457"/>
      <c r="AD2" s="2457"/>
      <c r="AE2" s="763" t="s">
        <v>941</v>
      </c>
      <c r="AF2" s="2457"/>
      <c r="AG2" s="2457"/>
      <c r="AH2" s="763" t="s">
        <v>58</v>
      </c>
    </row>
    <row r="3" spans="2:59" s="762" customFormat="1">
      <c r="AH3" s="763"/>
    </row>
    <row r="4" spans="2:59" s="762" customFormat="1" ht="17.25">
      <c r="B4" s="2458" t="s">
        <v>1000</v>
      </c>
      <c r="C4" s="2458"/>
      <c r="D4" s="2458"/>
      <c r="E4" s="2458"/>
      <c r="F4" s="2458"/>
      <c r="G4" s="2458"/>
      <c r="H4" s="2458"/>
      <c r="I4" s="2458"/>
      <c r="J4" s="2458"/>
      <c r="K4" s="2458"/>
      <c r="L4" s="2458"/>
      <c r="M4" s="2458"/>
      <c r="N4" s="2458"/>
      <c r="O4" s="2458"/>
      <c r="P4" s="2458"/>
      <c r="Q4" s="2458"/>
      <c r="R4" s="2458"/>
      <c r="S4" s="2458"/>
      <c r="T4" s="2458"/>
      <c r="U4" s="2458"/>
      <c r="V4" s="2458"/>
      <c r="W4" s="2458"/>
      <c r="X4" s="2458"/>
      <c r="Y4" s="2458"/>
      <c r="Z4" s="2458"/>
      <c r="AA4" s="2458"/>
      <c r="AB4" s="2458"/>
      <c r="AC4" s="2458"/>
      <c r="AD4" s="2458"/>
      <c r="AE4" s="2458"/>
      <c r="AF4" s="2458"/>
      <c r="AG4" s="2458"/>
      <c r="AH4" s="2458"/>
    </row>
    <row r="5" spans="2:59" s="762" customFormat="1"/>
    <row r="6" spans="2:59" s="762" customFormat="1" ht="21" customHeight="1">
      <c r="B6" s="2459" t="s">
        <v>1001</v>
      </c>
      <c r="C6" s="2459"/>
      <c r="D6" s="2459"/>
      <c r="E6" s="2459"/>
      <c r="F6" s="2460"/>
      <c r="G6" s="764"/>
      <c r="H6" s="765"/>
      <c r="I6" s="765"/>
      <c r="J6" s="765"/>
      <c r="K6" s="765"/>
      <c r="L6" s="765"/>
      <c r="M6" s="765"/>
      <c r="N6" s="765"/>
      <c r="O6" s="765"/>
      <c r="P6" s="765"/>
      <c r="Q6" s="765"/>
      <c r="R6" s="765"/>
      <c r="S6" s="765"/>
      <c r="T6" s="765"/>
      <c r="U6" s="765"/>
      <c r="V6" s="765"/>
      <c r="W6" s="765"/>
      <c r="X6" s="765"/>
      <c r="Y6" s="765"/>
      <c r="Z6" s="765"/>
      <c r="AA6" s="765"/>
      <c r="AB6" s="765"/>
      <c r="AC6" s="765"/>
      <c r="AD6" s="765"/>
      <c r="AE6" s="765"/>
      <c r="AF6" s="765"/>
      <c r="AG6" s="765"/>
      <c r="AH6" s="766"/>
    </row>
    <row r="7" spans="2:59" ht="21" customHeight="1">
      <c r="B7" s="2460" t="s">
        <v>1002</v>
      </c>
      <c r="C7" s="2461"/>
      <c r="D7" s="2461"/>
      <c r="E7" s="2461"/>
      <c r="F7" s="2462"/>
      <c r="G7" s="2463" t="s">
        <v>1003</v>
      </c>
      <c r="H7" s="2464"/>
      <c r="I7" s="2464"/>
      <c r="J7" s="2464"/>
      <c r="K7" s="2464"/>
      <c r="L7" s="2464"/>
      <c r="M7" s="2464"/>
      <c r="N7" s="2464"/>
      <c r="O7" s="2464"/>
      <c r="P7" s="2464"/>
      <c r="Q7" s="2464"/>
      <c r="R7" s="2464"/>
      <c r="S7" s="2464"/>
      <c r="T7" s="2464"/>
      <c r="U7" s="2464"/>
      <c r="V7" s="2464"/>
      <c r="W7" s="2464"/>
      <c r="X7" s="2464"/>
      <c r="Y7" s="2464"/>
      <c r="Z7" s="2464"/>
      <c r="AA7" s="2464"/>
      <c r="AB7" s="2464"/>
      <c r="AC7" s="2464"/>
      <c r="AD7" s="2464"/>
      <c r="AE7" s="2464"/>
      <c r="AF7" s="2464"/>
      <c r="AG7" s="2464"/>
      <c r="AH7" s="2465"/>
    </row>
    <row r="8" spans="2:59" ht="21" customHeight="1">
      <c r="B8" s="2449" t="s">
        <v>1004</v>
      </c>
      <c r="C8" s="2450"/>
      <c r="D8" s="2450"/>
      <c r="E8" s="2450"/>
      <c r="F8" s="2451"/>
      <c r="G8" s="768"/>
      <c r="H8" s="2450" t="s">
        <v>1005</v>
      </c>
      <c r="I8" s="2450"/>
      <c r="J8" s="2450"/>
      <c r="K8" s="2450"/>
      <c r="L8" s="2450"/>
      <c r="M8" s="2450"/>
      <c r="N8" s="2450"/>
      <c r="O8" s="2450"/>
      <c r="P8" s="2450"/>
      <c r="Q8" s="2450"/>
      <c r="R8" s="2450"/>
      <c r="S8" s="2450"/>
      <c r="T8" s="769"/>
      <c r="U8" s="770"/>
      <c r="V8" s="771" t="s">
        <v>1006</v>
      </c>
      <c r="W8" s="771"/>
      <c r="X8" s="772"/>
      <c r="Y8" s="772"/>
      <c r="Z8" s="772"/>
      <c r="AA8" s="772"/>
      <c r="AB8" s="772"/>
      <c r="AC8" s="772"/>
      <c r="AD8" s="772"/>
      <c r="AE8" s="772"/>
      <c r="AF8" s="772"/>
      <c r="AG8" s="772"/>
      <c r="AH8" s="773"/>
    </row>
    <row r="9" spans="2:59" ht="21" customHeight="1">
      <c r="B9" s="2452"/>
      <c r="C9" s="2453"/>
      <c r="D9" s="2453"/>
      <c r="E9" s="2453"/>
      <c r="F9" s="2453"/>
      <c r="G9" s="774"/>
      <c r="H9" s="762" t="s">
        <v>1007</v>
      </c>
      <c r="I9" s="775"/>
      <c r="J9" s="775"/>
      <c r="K9" s="775"/>
      <c r="L9" s="775"/>
      <c r="M9" s="775"/>
      <c r="N9" s="775"/>
      <c r="O9" s="775"/>
      <c r="P9" s="775"/>
      <c r="Q9" s="775"/>
      <c r="R9" s="775"/>
      <c r="S9" s="776"/>
      <c r="T9" s="769"/>
      <c r="U9" s="777"/>
      <c r="V9" s="762"/>
      <c r="W9" s="762"/>
      <c r="X9" s="778"/>
      <c r="Y9" s="778"/>
      <c r="Z9" s="778"/>
      <c r="AA9" s="778"/>
      <c r="AB9" s="778"/>
      <c r="AC9" s="778"/>
      <c r="AD9" s="778"/>
      <c r="AE9" s="778"/>
      <c r="AF9" s="778"/>
      <c r="AG9" s="778"/>
      <c r="AH9" s="779"/>
    </row>
    <row r="10" spans="2:59" ht="21" customHeight="1">
      <c r="B10" s="2449" t="s">
        <v>1008</v>
      </c>
      <c r="C10" s="2450"/>
      <c r="D10" s="2450"/>
      <c r="E10" s="2450"/>
      <c r="F10" s="2451"/>
      <c r="G10" s="768"/>
      <c r="H10" s="771" t="s">
        <v>1009</v>
      </c>
      <c r="I10" s="780"/>
      <c r="J10" s="780"/>
      <c r="K10" s="780"/>
      <c r="L10" s="780"/>
      <c r="M10" s="780"/>
      <c r="N10" s="780"/>
      <c r="O10" s="780"/>
      <c r="P10" s="780"/>
      <c r="Q10" s="780"/>
      <c r="R10" s="780"/>
      <c r="S10" s="775"/>
      <c r="T10" s="780"/>
      <c r="U10" s="770"/>
      <c r="V10" s="770"/>
      <c r="W10" s="770"/>
      <c r="X10" s="771"/>
      <c r="Y10" s="772"/>
      <c r="Z10" s="772"/>
      <c r="AA10" s="772"/>
      <c r="AB10" s="772"/>
      <c r="AC10" s="772"/>
      <c r="AD10" s="772"/>
      <c r="AE10" s="772"/>
      <c r="AF10" s="772"/>
      <c r="AG10" s="772"/>
      <c r="AH10" s="773"/>
    </row>
    <row r="11" spans="2:59" ht="21" customHeight="1">
      <c r="B11" s="2454"/>
      <c r="C11" s="2455"/>
      <c r="D11" s="2455"/>
      <c r="E11" s="2455"/>
      <c r="F11" s="2456"/>
      <c r="G11" s="781"/>
      <c r="H11" s="782" t="s">
        <v>1010</v>
      </c>
      <c r="I11" s="776"/>
      <c r="J11" s="776"/>
      <c r="K11" s="776"/>
      <c r="L11" s="776"/>
      <c r="M11" s="776"/>
      <c r="N11" s="776"/>
      <c r="O11" s="776"/>
      <c r="P11" s="776"/>
      <c r="Q11" s="776"/>
      <c r="R11" s="776"/>
      <c r="S11" s="776"/>
      <c r="T11" s="776"/>
      <c r="U11" s="783"/>
      <c r="V11" s="783"/>
      <c r="W11" s="783"/>
      <c r="X11" s="783"/>
      <c r="Y11" s="783"/>
      <c r="Z11" s="783"/>
      <c r="AA11" s="783"/>
      <c r="AB11" s="783"/>
      <c r="AC11" s="783"/>
      <c r="AD11" s="783"/>
      <c r="AE11" s="783"/>
      <c r="AF11" s="783"/>
      <c r="AG11" s="783"/>
      <c r="AH11" s="784"/>
    </row>
    <row r="12" spans="2:59" ht="13.5" customHeight="1">
      <c r="B12" s="762"/>
      <c r="C12" s="762"/>
      <c r="D12" s="762"/>
      <c r="E12" s="762"/>
      <c r="F12" s="762"/>
      <c r="G12" s="777"/>
      <c r="H12" s="762"/>
      <c r="I12" s="775"/>
      <c r="J12" s="775"/>
      <c r="K12" s="775"/>
      <c r="L12" s="775"/>
      <c r="M12" s="775"/>
      <c r="N12" s="775"/>
      <c r="O12" s="775"/>
      <c r="P12" s="775"/>
      <c r="Q12" s="775"/>
      <c r="R12" s="775"/>
      <c r="S12" s="775"/>
      <c r="T12" s="775"/>
      <c r="U12" s="778"/>
      <c r="V12" s="778"/>
      <c r="W12" s="778"/>
      <c r="X12" s="778"/>
      <c r="Y12" s="778"/>
      <c r="Z12" s="778"/>
      <c r="AA12" s="778"/>
      <c r="AB12" s="778"/>
      <c r="AC12" s="778"/>
      <c r="AD12" s="778"/>
      <c r="AE12" s="778"/>
      <c r="AF12" s="778"/>
      <c r="AG12" s="778"/>
      <c r="AH12" s="778"/>
    </row>
    <row r="13" spans="2:59" ht="21" customHeight="1">
      <c r="B13" s="785" t="s">
        <v>1011</v>
      </c>
      <c r="C13" s="771"/>
      <c r="D13" s="771"/>
      <c r="E13" s="771"/>
      <c r="F13" s="771"/>
      <c r="G13" s="770"/>
      <c r="H13" s="771"/>
      <c r="I13" s="780"/>
      <c r="J13" s="780"/>
      <c r="K13" s="780"/>
      <c r="L13" s="780"/>
      <c r="M13" s="780"/>
      <c r="N13" s="780"/>
      <c r="O13" s="780"/>
      <c r="P13" s="780"/>
      <c r="Q13" s="780"/>
      <c r="R13" s="780"/>
      <c r="S13" s="780"/>
      <c r="T13" s="780"/>
      <c r="U13" s="772"/>
      <c r="V13" s="772"/>
      <c r="W13" s="772"/>
      <c r="X13" s="772"/>
      <c r="Y13" s="772"/>
      <c r="Z13" s="772"/>
      <c r="AA13" s="772"/>
      <c r="AB13" s="772"/>
      <c r="AC13" s="772"/>
      <c r="AD13" s="772"/>
      <c r="AE13" s="772"/>
      <c r="AF13" s="772"/>
      <c r="AG13" s="772"/>
      <c r="AH13" s="773"/>
    </row>
    <row r="14" spans="2:59" ht="21" customHeight="1">
      <c r="B14" s="786"/>
      <c r="C14" s="762" t="s">
        <v>1012</v>
      </c>
      <c r="D14" s="762"/>
      <c r="E14" s="762"/>
      <c r="F14" s="762"/>
      <c r="G14" s="777"/>
      <c r="H14" s="762"/>
      <c r="I14" s="775"/>
      <c r="J14" s="775"/>
      <c r="K14" s="775"/>
      <c r="L14" s="775"/>
      <c r="M14" s="775"/>
      <c r="N14" s="775"/>
      <c r="O14" s="775"/>
      <c r="P14" s="775"/>
      <c r="Q14" s="775"/>
      <c r="R14" s="775"/>
      <c r="S14" s="775"/>
      <c r="T14" s="775"/>
      <c r="U14" s="778"/>
      <c r="V14" s="778"/>
      <c r="W14" s="778"/>
      <c r="X14" s="778"/>
      <c r="Y14" s="778"/>
      <c r="Z14" s="778"/>
      <c r="AA14" s="778"/>
      <c r="AB14" s="778"/>
      <c r="AC14" s="778"/>
      <c r="AD14" s="778"/>
      <c r="AE14" s="778"/>
      <c r="AF14" s="778"/>
      <c r="AG14" s="778"/>
      <c r="AH14" s="779"/>
    </row>
    <row r="15" spans="2:59" ht="21" customHeight="1">
      <c r="B15" s="787"/>
      <c r="C15" s="2432" t="s">
        <v>1013</v>
      </c>
      <c r="D15" s="2432"/>
      <c r="E15" s="2432"/>
      <c r="F15" s="2432"/>
      <c r="G15" s="2432"/>
      <c r="H15" s="2432"/>
      <c r="I15" s="2432"/>
      <c r="J15" s="2432"/>
      <c r="K15" s="2432"/>
      <c r="L15" s="2432"/>
      <c r="M15" s="2432"/>
      <c r="N15" s="2432"/>
      <c r="O15" s="2432"/>
      <c r="P15" s="2432"/>
      <c r="Q15" s="2432"/>
      <c r="R15" s="2432"/>
      <c r="S15" s="2432"/>
      <c r="T15" s="2432"/>
      <c r="U15" s="2432"/>
      <c r="V15" s="2432"/>
      <c r="W15" s="2432"/>
      <c r="X15" s="2432"/>
      <c r="Y15" s="2432"/>
      <c r="Z15" s="2432"/>
      <c r="AA15" s="2435" t="s">
        <v>1014</v>
      </c>
      <c r="AB15" s="2435"/>
      <c r="AC15" s="2435"/>
      <c r="AD15" s="2435"/>
      <c r="AE15" s="2435"/>
      <c r="AF15" s="2435"/>
      <c r="AG15" s="2435"/>
      <c r="AH15" s="779"/>
      <c r="AK15" s="788"/>
      <c r="AL15" s="788"/>
      <c r="AM15" s="788"/>
      <c r="AN15" s="788"/>
      <c r="AO15" s="788"/>
      <c r="AP15" s="788"/>
      <c r="AQ15" s="788"/>
      <c r="AR15" s="788"/>
      <c r="AS15" s="788"/>
      <c r="AT15" s="788"/>
      <c r="AU15" s="788"/>
      <c r="AV15" s="788"/>
      <c r="AW15" s="788"/>
      <c r="AX15" s="788"/>
      <c r="AY15" s="788"/>
      <c r="AZ15" s="788"/>
      <c r="BA15" s="788"/>
      <c r="BB15" s="788"/>
      <c r="BC15" s="788"/>
      <c r="BD15" s="788"/>
      <c r="BE15" s="788"/>
      <c r="BF15" s="788"/>
      <c r="BG15" s="788"/>
    </row>
    <row r="16" spans="2:59" ht="21" customHeight="1">
      <c r="B16" s="787"/>
      <c r="C16" s="2436"/>
      <c r="D16" s="2436"/>
      <c r="E16" s="2436"/>
      <c r="F16" s="2436"/>
      <c r="G16" s="2436"/>
      <c r="H16" s="2436"/>
      <c r="I16" s="2436"/>
      <c r="J16" s="2436"/>
      <c r="K16" s="2436"/>
      <c r="L16" s="2436"/>
      <c r="M16" s="2436"/>
      <c r="N16" s="2436"/>
      <c r="O16" s="2436"/>
      <c r="P16" s="2436"/>
      <c r="Q16" s="2436"/>
      <c r="R16" s="2436"/>
      <c r="S16" s="2436"/>
      <c r="T16" s="2436"/>
      <c r="U16" s="2436"/>
      <c r="V16" s="2436"/>
      <c r="W16" s="2436"/>
      <c r="X16" s="2436"/>
      <c r="Y16" s="2436"/>
      <c r="Z16" s="2436"/>
      <c r="AA16" s="789"/>
      <c r="AB16" s="789"/>
      <c r="AC16" s="789"/>
      <c r="AD16" s="789"/>
      <c r="AE16" s="789"/>
      <c r="AF16" s="789"/>
      <c r="AG16" s="789"/>
      <c r="AH16" s="779"/>
      <c r="AK16" s="788"/>
      <c r="AL16" s="788"/>
      <c r="AM16" s="788"/>
      <c r="AN16" s="788"/>
      <c r="AO16" s="788"/>
      <c r="AP16" s="788"/>
      <c r="AQ16" s="788"/>
      <c r="AR16" s="788"/>
      <c r="AS16" s="788"/>
      <c r="AT16" s="788"/>
      <c r="AU16" s="788"/>
      <c r="AV16" s="788"/>
      <c r="AW16" s="788"/>
      <c r="AX16" s="788"/>
      <c r="AY16" s="788"/>
      <c r="AZ16" s="788"/>
      <c r="BA16" s="788"/>
      <c r="BB16" s="788"/>
      <c r="BC16" s="788"/>
      <c r="BD16" s="788"/>
      <c r="BE16" s="788"/>
      <c r="BF16" s="788"/>
      <c r="BG16" s="788"/>
    </row>
    <row r="17" spans="2:59" ht="9" customHeight="1">
      <c r="B17" s="787"/>
      <c r="C17" s="790"/>
      <c r="D17" s="790"/>
      <c r="E17" s="790"/>
      <c r="F17" s="790"/>
      <c r="G17" s="790"/>
      <c r="H17" s="790"/>
      <c r="I17" s="790"/>
      <c r="J17" s="790"/>
      <c r="K17" s="790"/>
      <c r="L17" s="790"/>
      <c r="M17" s="790"/>
      <c r="N17" s="790"/>
      <c r="O17" s="790"/>
      <c r="P17" s="790"/>
      <c r="Q17" s="790"/>
      <c r="R17" s="790"/>
      <c r="S17" s="790"/>
      <c r="T17" s="790"/>
      <c r="U17" s="790"/>
      <c r="V17" s="790"/>
      <c r="W17" s="790"/>
      <c r="X17" s="790"/>
      <c r="Y17" s="790"/>
      <c r="Z17" s="790"/>
      <c r="AA17" s="772"/>
      <c r="AB17" s="772"/>
      <c r="AC17" s="772"/>
      <c r="AD17" s="772"/>
      <c r="AE17" s="772"/>
      <c r="AF17" s="772"/>
      <c r="AG17" s="772"/>
      <c r="AH17" s="779"/>
      <c r="AK17" s="791"/>
      <c r="AL17" s="791"/>
      <c r="AM17" s="791"/>
      <c r="AN17" s="791"/>
      <c r="AO17" s="791"/>
      <c r="AP17" s="791"/>
      <c r="AQ17" s="791"/>
      <c r="AR17" s="791"/>
      <c r="AS17" s="791"/>
      <c r="AT17" s="791"/>
      <c r="AU17" s="791"/>
      <c r="AV17" s="791"/>
      <c r="AW17" s="791"/>
      <c r="AX17" s="791"/>
      <c r="AY17" s="791"/>
      <c r="AZ17" s="791"/>
      <c r="BA17" s="791"/>
      <c r="BB17" s="791"/>
      <c r="BC17" s="791"/>
      <c r="BD17" s="791"/>
      <c r="BE17" s="791"/>
      <c r="BF17" s="791"/>
      <c r="BG17" s="791"/>
    </row>
    <row r="18" spans="2:59" ht="21" customHeight="1">
      <c r="B18" s="787"/>
      <c r="C18" s="792" t="s">
        <v>1015</v>
      </c>
      <c r="D18" s="793"/>
      <c r="E18" s="793"/>
      <c r="F18" s="793"/>
      <c r="G18" s="794"/>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778"/>
      <c r="AG18" s="778"/>
      <c r="AH18" s="779"/>
    </row>
    <row r="19" spans="2:59" ht="21" customHeight="1">
      <c r="B19" s="787"/>
      <c r="C19" s="2432" t="s">
        <v>1016</v>
      </c>
      <c r="D19" s="2432"/>
      <c r="E19" s="2432"/>
      <c r="F19" s="2432"/>
      <c r="G19" s="2432"/>
      <c r="H19" s="2432"/>
      <c r="I19" s="2432"/>
      <c r="J19" s="2432"/>
      <c r="K19" s="2432"/>
      <c r="L19" s="2432"/>
      <c r="M19" s="2432"/>
      <c r="N19" s="2432"/>
      <c r="O19" s="2432"/>
      <c r="P19" s="2432"/>
      <c r="Q19" s="2432"/>
      <c r="R19" s="2432"/>
      <c r="S19" s="2432"/>
      <c r="T19" s="2432"/>
      <c r="U19" s="2432"/>
      <c r="V19" s="2432"/>
      <c r="W19" s="2432"/>
      <c r="X19" s="2432"/>
      <c r="Y19" s="2432"/>
      <c r="Z19" s="2432"/>
      <c r="AA19" s="2435" t="s">
        <v>1014</v>
      </c>
      <c r="AB19" s="2435"/>
      <c r="AC19" s="2435"/>
      <c r="AD19" s="2435"/>
      <c r="AE19" s="2435"/>
      <c r="AF19" s="2435"/>
      <c r="AG19" s="2435"/>
      <c r="AH19" s="779"/>
    </row>
    <row r="20" spans="2:59" ht="20.100000000000001" customHeight="1">
      <c r="B20" s="795"/>
      <c r="C20" s="2432"/>
      <c r="D20" s="2432"/>
      <c r="E20" s="2432"/>
      <c r="F20" s="2432"/>
      <c r="G20" s="2432"/>
      <c r="H20" s="2432"/>
      <c r="I20" s="2432"/>
      <c r="J20" s="2432"/>
      <c r="K20" s="2432"/>
      <c r="L20" s="2432"/>
      <c r="M20" s="2432"/>
      <c r="N20" s="2432"/>
      <c r="O20" s="2432"/>
      <c r="P20" s="2432"/>
      <c r="Q20" s="2432"/>
      <c r="R20" s="2432"/>
      <c r="S20" s="2432"/>
      <c r="T20" s="2432"/>
      <c r="U20" s="2432"/>
      <c r="V20" s="2432"/>
      <c r="W20" s="2432"/>
      <c r="X20" s="2432"/>
      <c r="Y20" s="2432"/>
      <c r="Z20" s="2436"/>
      <c r="AA20" s="796"/>
      <c r="AB20" s="796"/>
      <c r="AC20" s="796"/>
      <c r="AD20" s="796"/>
      <c r="AE20" s="796"/>
      <c r="AF20" s="796"/>
      <c r="AG20" s="796"/>
      <c r="AH20" s="797"/>
    </row>
    <row r="21" spans="2:59" s="762" customFormat="1" ht="20.100000000000001" customHeight="1">
      <c r="B21" s="795"/>
      <c r="C21" s="2437" t="s">
        <v>1017</v>
      </c>
      <c r="D21" s="2438"/>
      <c r="E21" s="2438"/>
      <c r="F21" s="2438"/>
      <c r="G21" s="2438"/>
      <c r="H21" s="2438"/>
      <c r="I21" s="2438"/>
      <c r="J21" s="2438"/>
      <c r="K21" s="2438"/>
      <c r="L21" s="2438"/>
      <c r="M21" s="768"/>
      <c r="N21" s="771" t="s">
        <v>1018</v>
      </c>
      <c r="O21" s="771"/>
      <c r="P21" s="771"/>
      <c r="Q21" s="780"/>
      <c r="R21" s="780"/>
      <c r="S21" s="780"/>
      <c r="T21" s="780"/>
      <c r="U21" s="780"/>
      <c r="V21" s="780"/>
      <c r="W21" s="770"/>
      <c r="X21" s="771" t="s">
        <v>1019</v>
      </c>
      <c r="Y21" s="798"/>
      <c r="Z21" s="798"/>
      <c r="AA21" s="780"/>
      <c r="AB21" s="780"/>
      <c r="AC21" s="780"/>
      <c r="AD21" s="780"/>
      <c r="AE21" s="780"/>
      <c r="AF21" s="780"/>
      <c r="AG21" s="799"/>
      <c r="AH21" s="779"/>
    </row>
    <row r="22" spans="2:59" s="762" customFormat="1" ht="20.100000000000001" customHeight="1">
      <c r="B22" s="787"/>
      <c r="C22" s="2439"/>
      <c r="D22" s="2440"/>
      <c r="E22" s="2440"/>
      <c r="F22" s="2440"/>
      <c r="G22" s="2440"/>
      <c r="H22" s="2440"/>
      <c r="I22" s="2440"/>
      <c r="J22" s="2440"/>
      <c r="K22" s="2440"/>
      <c r="L22" s="2440"/>
      <c r="M22" s="781"/>
      <c r="N22" s="782" t="s">
        <v>1020</v>
      </c>
      <c r="O22" s="782"/>
      <c r="P22" s="782"/>
      <c r="Q22" s="776"/>
      <c r="R22" s="776"/>
      <c r="S22" s="776"/>
      <c r="T22" s="776"/>
      <c r="U22" s="776"/>
      <c r="V22" s="776"/>
      <c r="W22" s="800"/>
      <c r="X22" s="782" t="s">
        <v>1021</v>
      </c>
      <c r="Y22" s="801"/>
      <c r="Z22" s="801"/>
      <c r="AA22" s="776"/>
      <c r="AB22" s="776"/>
      <c r="AC22" s="776"/>
      <c r="AD22" s="776"/>
      <c r="AE22" s="776"/>
      <c r="AF22" s="776"/>
      <c r="AG22" s="792"/>
      <c r="AH22" s="779"/>
    </row>
    <row r="23" spans="2:59" s="762" customFormat="1" ht="9" customHeight="1">
      <c r="B23" s="787"/>
      <c r="C23" s="802"/>
      <c r="D23" s="802"/>
      <c r="E23" s="802"/>
      <c r="F23" s="802"/>
      <c r="G23" s="802"/>
      <c r="H23" s="802"/>
      <c r="I23" s="802"/>
      <c r="J23" s="802"/>
      <c r="K23" s="802"/>
      <c r="L23" s="802"/>
      <c r="M23" s="802"/>
      <c r="N23" s="802"/>
      <c r="O23" s="802"/>
      <c r="P23" s="802"/>
      <c r="Q23" s="802"/>
      <c r="R23" s="802"/>
      <c r="S23" s="802"/>
      <c r="T23" s="802"/>
      <c r="U23" s="802"/>
      <c r="V23" s="802"/>
      <c r="W23" s="802"/>
      <c r="X23" s="802"/>
      <c r="Y23" s="802"/>
      <c r="Z23" s="802"/>
      <c r="AA23" s="769"/>
      <c r="AC23" s="775"/>
      <c r="AD23" s="775"/>
      <c r="AE23" s="775"/>
      <c r="AF23" s="775"/>
      <c r="AG23" s="775"/>
      <c r="AH23" s="779"/>
    </row>
    <row r="24" spans="2:59" s="762" customFormat="1" ht="20.100000000000001" customHeight="1">
      <c r="B24" s="787"/>
      <c r="C24" s="2441" t="s">
        <v>1022</v>
      </c>
      <c r="D24" s="2441"/>
      <c r="E24" s="2441"/>
      <c r="F24" s="2441"/>
      <c r="G24" s="2441"/>
      <c r="H24" s="2441"/>
      <c r="I24" s="2441"/>
      <c r="J24" s="2441"/>
      <c r="K24" s="2441"/>
      <c r="L24" s="2441"/>
      <c r="M24" s="2441"/>
      <c r="N24" s="2441"/>
      <c r="O24" s="2441"/>
      <c r="P24" s="2441"/>
      <c r="Q24" s="2441"/>
      <c r="R24" s="2441"/>
      <c r="S24" s="2441"/>
      <c r="T24" s="2441"/>
      <c r="U24" s="2441"/>
      <c r="V24" s="2441"/>
      <c r="W24" s="2441"/>
      <c r="X24" s="2441"/>
      <c r="Y24" s="2441"/>
      <c r="Z24" s="2441"/>
      <c r="AA24" s="778"/>
      <c r="AB24" s="778"/>
      <c r="AC24" s="778"/>
      <c r="AD24" s="778"/>
      <c r="AE24" s="778"/>
      <c r="AF24" s="778"/>
      <c r="AG24" s="778"/>
      <c r="AH24" s="779"/>
    </row>
    <row r="25" spans="2:59" s="762" customFormat="1" ht="20.100000000000001" customHeight="1">
      <c r="B25" s="795"/>
      <c r="C25" s="2448"/>
      <c r="D25" s="2448"/>
      <c r="E25" s="2448"/>
      <c r="F25" s="2448"/>
      <c r="G25" s="2448"/>
      <c r="H25" s="2448"/>
      <c r="I25" s="2448"/>
      <c r="J25" s="2448"/>
      <c r="K25" s="2448"/>
      <c r="L25" s="2448"/>
      <c r="M25" s="2448"/>
      <c r="N25" s="2448"/>
      <c r="O25" s="2448"/>
      <c r="P25" s="2448"/>
      <c r="Q25" s="2448"/>
      <c r="R25" s="2448"/>
      <c r="S25" s="2448"/>
      <c r="T25" s="2448"/>
      <c r="U25" s="2448"/>
      <c r="V25" s="2448"/>
      <c r="W25" s="2448"/>
      <c r="X25" s="2448"/>
      <c r="Y25" s="2448"/>
      <c r="Z25" s="2448"/>
      <c r="AA25" s="795"/>
      <c r="AB25" s="775"/>
      <c r="AC25" s="775"/>
      <c r="AD25" s="775"/>
      <c r="AE25" s="775"/>
      <c r="AF25" s="775"/>
      <c r="AG25" s="775"/>
      <c r="AH25" s="803"/>
    </row>
    <row r="26" spans="2:59" s="762" customFormat="1" ht="9" customHeight="1">
      <c r="B26" s="795"/>
      <c r="C26" s="775"/>
      <c r="D26" s="775"/>
      <c r="E26" s="775"/>
      <c r="F26" s="775"/>
      <c r="G26" s="775"/>
      <c r="H26" s="775"/>
      <c r="I26" s="775"/>
      <c r="J26" s="775"/>
      <c r="K26" s="775"/>
      <c r="L26" s="775"/>
      <c r="M26" s="775"/>
      <c r="N26" s="775"/>
      <c r="O26" s="775"/>
      <c r="P26" s="775"/>
      <c r="Q26" s="775"/>
      <c r="R26" s="775"/>
      <c r="S26" s="775"/>
      <c r="T26" s="775"/>
      <c r="U26" s="775"/>
      <c r="V26" s="775"/>
      <c r="W26" s="775"/>
      <c r="X26" s="775"/>
      <c r="Y26" s="775"/>
      <c r="Z26" s="775"/>
      <c r="AA26" s="775"/>
      <c r="AB26" s="775"/>
      <c r="AC26" s="775"/>
      <c r="AD26" s="775"/>
      <c r="AE26" s="775"/>
      <c r="AF26" s="775"/>
      <c r="AG26" s="775"/>
      <c r="AH26" s="803"/>
    </row>
    <row r="27" spans="2:59" s="762" customFormat="1" ht="24" customHeight="1">
      <c r="B27" s="787"/>
      <c r="C27" s="2432" t="s">
        <v>1023</v>
      </c>
      <c r="D27" s="2432"/>
      <c r="E27" s="2432"/>
      <c r="F27" s="2432"/>
      <c r="G27" s="2432"/>
      <c r="H27" s="2432"/>
      <c r="I27" s="2432"/>
      <c r="J27" s="2432"/>
      <c r="K27" s="2442"/>
      <c r="L27" s="2442"/>
      <c r="M27" s="2442"/>
      <c r="N27" s="2442"/>
      <c r="O27" s="2442"/>
      <c r="P27" s="2442"/>
      <c r="Q27" s="2442"/>
      <c r="R27" s="2442" t="s">
        <v>97</v>
      </c>
      <c r="S27" s="2442"/>
      <c r="T27" s="2442"/>
      <c r="U27" s="2442"/>
      <c r="V27" s="2442"/>
      <c r="W27" s="2442"/>
      <c r="X27" s="2442"/>
      <c r="Y27" s="2442"/>
      <c r="Z27" s="2442" t="s">
        <v>98</v>
      </c>
      <c r="AA27" s="2442"/>
      <c r="AB27" s="2442"/>
      <c r="AC27" s="2442"/>
      <c r="AD27" s="2442"/>
      <c r="AE27" s="2442"/>
      <c r="AF27" s="2442"/>
      <c r="AG27" s="2444" t="s">
        <v>58</v>
      </c>
      <c r="AH27" s="779"/>
    </row>
    <row r="28" spans="2:59" s="762" customFormat="1" ht="20.100000000000001" customHeight="1">
      <c r="B28" s="787"/>
      <c r="C28" s="2432"/>
      <c r="D28" s="2432"/>
      <c r="E28" s="2432"/>
      <c r="F28" s="2432"/>
      <c r="G28" s="2432"/>
      <c r="H28" s="2432"/>
      <c r="I28" s="2432"/>
      <c r="J28" s="2432"/>
      <c r="K28" s="2443"/>
      <c r="L28" s="2443"/>
      <c r="M28" s="2443"/>
      <c r="N28" s="2443"/>
      <c r="O28" s="2443"/>
      <c r="P28" s="2443"/>
      <c r="Q28" s="2443"/>
      <c r="R28" s="2443"/>
      <c r="S28" s="2443"/>
      <c r="T28" s="2443"/>
      <c r="U28" s="2443"/>
      <c r="V28" s="2443"/>
      <c r="W28" s="2443"/>
      <c r="X28" s="2443"/>
      <c r="Y28" s="2443"/>
      <c r="Z28" s="2443"/>
      <c r="AA28" s="2443"/>
      <c r="AB28" s="2443"/>
      <c r="AC28" s="2443"/>
      <c r="AD28" s="2443"/>
      <c r="AE28" s="2443"/>
      <c r="AF28" s="2443"/>
      <c r="AG28" s="2445"/>
      <c r="AH28" s="779"/>
    </row>
    <row r="29" spans="2:59" s="762" customFormat="1" ht="13.5" customHeight="1">
      <c r="B29" s="804"/>
      <c r="C29" s="782"/>
      <c r="D29" s="782"/>
      <c r="E29" s="782"/>
      <c r="F29" s="782"/>
      <c r="G29" s="782"/>
      <c r="H29" s="782"/>
      <c r="I29" s="782"/>
      <c r="J29" s="782"/>
      <c r="K29" s="782"/>
      <c r="L29" s="782"/>
      <c r="M29" s="782"/>
      <c r="N29" s="782"/>
      <c r="O29" s="782"/>
      <c r="P29" s="782"/>
      <c r="Q29" s="782"/>
      <c r="R29" s="782"/>
      <c r="S29" s="782"/>
      <c r="T29" s="782"/>
      <c r="U29" s="782"/>
      <c r="V29" s="782"/>
      <c r="W29" s="782"/>
      <c r="X29" s="782"/>
      <c r="Y29" s="782"/>
      <c r="Z29" s="782"/>
      <c r="AA29" s="782"/>
      <c r="AB29" s="782"/>
      <c r="AC29" s="782"/>
      <c r="AD29" s="782"/>
      <c r="AE29" s="782"/>
      <c r="AF29" s="782"/>
      <c r="AG29" s="782"/>
      <c r="AH29" s="805"/>
    </row>
    <row r="30" spans="2:59" s="762" customFormat="1" ht="13.5" customHeight="1"/>
    <row r="31" spans="2:59" s="762" customFormat="1" ht="20.100000000000001" customHeight="1">
      <c r="B31" s="785" t="s">
        <v>1024</v>
      </c>
      <c r="C31" s="771"/>
      <c r="D31" s="771"/>
      <c r="E31" s="771"/>
      <c r="F31" s="771"/>
      <c r="G31" s="771"/>
      <c r="H31" s="771"/>
      <c r="I31" s="771"/>
      <c r="J31" s="771"/>
      <c r="K31" s="771"/>
      <c r="L31" s="771"/>
      <c r="M31" s="771"/>
      <c r="N31" s="771"/>
      <c r="O31" s="771"/>
      <c r="P31" s="771"/>
      <c r="Q31" s="771"/>
      <c r="R31" s="771"/>
      <c r="S31" s="771"/>
      <c r="T31" s="771"/>
      <c r="U31" s="771"/>
      <c r="V31" s="771"/>
      <c r="W31" s="771"/>
      <c r="X31" s="771"/>
      <c r="Y31" s="771"/>
      <c r="Z31" s="771"/>
      <c r="AA31" s="771"/>
      <c r="AB31" s="771"/>
      <c r="AC31" s="771"/>
      <c r="AD31" s="771"/>
      <c r="AE31" s="771"/>
      <c r="AF31" s="771"/>
      <c r="AG31" s="771"/>
      <c r="AH31" s="806"/>
    </row>
    <row r="32" spans="2:59" s="762" customFormat="1" ht="20.100000000000001" customHeight="1">
      <c r="B32" s="787"/>
      <c r="C32" s="2446" t="s">
        <v>1025</v>
      </c>
      <c r="D32" s="2446"/>
      <c r="E32" s="2446"/>
      <c r="F32" s="2446"/>
      <c r="G32" s="2446"/>
      <c r="H32" s="2446"/>
      <c r="I32" s="2446"/>
      <c r="J32" s="2446"/>
      <c r="K32" s="2446"/>
      <c r="L32" s="2446"/>
      <c r="M32" s="2446"/>
      <c r="N32" s="2446"/>
      <c r="O32" s="2446"/>
      <c r="P32" s="2446"/>
      <c r="Q32" s="2446"/>
      <c r="R32" s="2446"/>
      <c r="S32" s="2446"/>
      <c r="T32" s="2446"/>
      <c r="U32" s="2446"/>
      <c r="V32" s="2446"/>
      <c r="W32" s="2446"/>
      <c r="X32" s="2446"/>
      <c r="Y32" s="2446"/>
      <c r="Z32" s="2446"/>
      <c r="AA32" s="2446"/>
      <c r="AB32" s="2446"/>
      <c r="AC32" s="2446"/>
      <c r="AD32" s="2446"/>
      <c r="AE32" s="2446"/>
      <c r="AF32" s="778"/>
      <c r="AG32" s="778"/>
      <c r="AH32" s="779"/>
    </row>
    <row r="33" spans="1:40" s="762" customFormat="1" ht="20.100000000000001" customHeight="1">
      <c r="B33" s="807"/>
      <c r="C33" s="2447" t="s">
        <v>1013</v>
      </c>
      <c r="D33" s="2432"/>
      <c r="E33" s="2432"/>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5" t="s">
        <v>1014</v>
      </c>
      <c r="AB33" s="2435"/>
      <c r="AC33" s="2435"/>
      <c r="AD33" s="2435"/>
      <c r="AE33" s="2435"/>
      <c r="AF33" s="2435"/>
      <c r="AG33" s="2435"/>
      <c r="AH33" s="808"/>
    </row>
    <row r="34" spans="1:40" s="762" customFormat="1" ht="20.100000000000001" customHeight="1">
      <c r="B34" s="809"/>
      <c r="C34" s="2447"/>
      <c r="D34" s="2432"/>
      <c r="E34" s="2432"/>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810"/>
      <c r="AB34" s="796"/>
      <c r="AC34" s="796"/>
      <c r="AD34" s="796"/>
      <c r="AE34" s="796"/>
      <c r="AF34" s="796"/>
      <c r="AG34" s="811"/>
      <c r="AH34" s="808"/>
    </row>
    <row r="35" spans="1:40" s="762" customFormat="1" ht="9" customHeight="1">
      <c r="B35" s="795"/>
      <c r="C35" s="812"/>
      <c r="D35" s="812"/>
      <c r="E35" s="812"/>
      <c r="F35" s="812"/>
      <c r="G35" s="812"/>
      <c r="H35" s="812"/>
      <c r="I35" s="812"/>
      <c r="J35" s="812"/>
      <c r="K35" s="812"/>
      <c r="L35" s="812"/>
      <c r="M35" s="812"/>
      <c r="N35" s="812"/>
      <c r="O35" s="812"/>
      <c r="P35" s="812"/>
      <c r="Q35" s="812"/>
      <c r="R35" s="812"/>
      <c r="S35" s="812"/>
      <c r="T35" s="812"/>
      <c r="U35" s="812"/>
      <c r="V35" s="812"/>
      <c r="W35" s="812"/>
      <c r="X35" s="812"/>
      <c r="Y35" s="812"/>
      <c r="Z35" s="812"/>
      <c r="AA35" s="778"/>
      <c r="AB35" s="778"/>
      <c r="AC35" s="778"/>
      <c r="AD35" s="778"/>
      <c r="AE35" s="778"/>
      <c r="AF35" s="778"/>
      <c r="AG35" s="778"/>
      <c r="AH35" s="779"/>
    </row>
    <row r="36" spans="1:40" s="762" customFormat="1" ht="20.100000000000001" customHeight="1">
      <c r="B36" s="795"/>
      <c r="C36" s="2437" t="s">
        <v>1017</v>
      </c>
      <c r="D36" s="2438"/>
      <c r="E36" s="2438"/>
      <c r="F36" s="2438"/>
      <c r="G36" s="2438"/>
      <c r="H36" s="2438"/>
      <c r="I36" s="2438"/>
      <c r="J36" s="2438"/>
      <c r="K36" s="2438"/>
      <c r="L36" s="2438"/>
      <c r="M36" s="768"/>
      <c r="N36" s="771" t="s">
        <v>1026</v>
      </c>
      <c r="O36" s="771"/>
      <c r="P36" s="771"/>
      <c r="Q36" s="780"/>
      <c r="R36" s="780"/>
      <c r="S36" s="780"/>
      <c r="T36" s="780"/>
      <c r="U36" s="780"/>
      <c r="V36" s="780"/>
      <c r="W36" s="770"/>
      <c r="X36" s="771" t="s">
        <v>1019</v>
      </c>
      <c r="Y36" s="798"/>
      <c r="Z36" s="798"/>
      <c r="AA36" s="780"/>
      <c r="AB36" s="780"/>
      <c r="AC36" s="780"/>
      <c r="AD36" s="780"/>
      <c r="AE36" s="780"/>
      <c r="AF36" s="780"/>
      <c r="AG36" s="780"/>
      <c r="AH36" s="808"/>
    </row>
    <row r="37" spans="1:40" s="762" customFormat="1" ht="20.100000000000001" customHeight="1">
      <c r="B37" s="795"/>
      <c r="C37" s="2439"/>
      <c r="D37" s="2440"/>
      <c r="E37" s="2440"/>
      <c r="F37" s="2440"/>
      <c r="G37" s="2440"/>
      <c r="H37" s="2440"/>
      <c r="I37" s="2440"/>
      <c r="J37" s="2440"/>
      <c r="K37" s="2440"/>
      <c r="L37" s="2440"/>
      <c r="M37" s="781"/>
      <c r="N37" s="782" t="s">
        <v>1027</v>
      </c>
      <c r="O37" s="782"/>
      <c r="P37" s="782"/>
      <c r="Q37" s="776"/>
      <c r="R37" s="776"/>
      <c r="S37" s="776"/>
      <c r="T37" s="776"/>
      <c r="U37" s="776"/>
      <c r="V37" s="776"/>
      <c r="W37" s="776"/>
      <c r="X37" s="776"/>
      <c r="Y37" s="800"/>
      <c r="Z37" s="782"/>
      <c r="AA37" s="776"/>
      <c r="AB37" s="801"/>
      <c r="AC37" s="801"/>
      <c r="AD37" s="801"/>
      <c r="AE37" s="801"/>
      <c r="AF37" s="801"/>
      <c r="AG37" s="776"/>
      <c r="AH37" s="808"/>
    </row>
    <row r="38" spans="1:40" s="762" customFormat="1" ht="9" customHeight="1">
      <c r="B38" s="795"/>
      <c r="C38" s="812"/>
      <c r="D38" s="812"/>
      <c r="E38" s="812"/>
      <c r="F38" s="812"/>
      <c r="G38" s="812"/>
      <c r="H38" s="812"/>
      <c r="I38" s="812"/>
      <c r="J38" s="812"/>
      <c r="K38" s="812"/>
      <c r="L38" s="812"/>
      <c r="M38" s="777"/>
      <c r="Q38" s="775"/>
      <c r="R38" s="775"/>
      <c r="S38" s="775"/>
      <c r="T38" s="775"/>
      <c r="U38" s="775"/>
      <c r="V38" s="775"/>
      <c r="W38" s="775"/>
      <c r="X38" s="775"/>
      <c r="Y38" s="777"/>
      <c r="AA38" s="775"/>
      <c r="AB38" s="775"/>
      <c r="AC38" s="775"/>
      <c r="AD38" s="775"/>
      <c r="AE38" s="775"/>
      <c r="AF38" s="775"/>
      <c r="AG38" s="775"/>
      <c r="AH38" s="779"/>
    </row>
    <row r="39" spans="1:40" s="762" customFormat="1" ht="20.100000000000001" customHeight="1">
      <c r="B39" s="787"/>
      <c r="C39" s="2432" t="s">
        <v>1028</v>
      </c>
      <c r="D39" s="2432"/>
      <c r="E39" s="2432"/>
      <c r="F39" s="2432"/>
      <c r="G39" s="2432"/>
      <c r="H39" s="2432"/>
      <c r="I39" s="2432"/>
      <c r="J39" s="2432"/>
      <c r="K39" s="2433"/>
      <c r="L39" s="2434"/>
      <c r="M39" s="2434"/>
      <c r="N39" s="2434"/>
      <c r="O39" s="2434"/>
      <c r="P39" s="2434"/>
      <c r="Q39" s="2434"/>
      <c r="R39" s="813" t="s">
        <v>97</v>
      </c>
      <c r="S39" s="2434"/>
      <c r="T39" s="2434"/>
      <c r="U39" s="2434"/>
      <c r="V39" s="2434"/>
      <c r="W39" s="2434"/>
      <c r="X39" s="2434"/>
      <c r="Y39" s="2434"/>
      <c r="Z39" s="813" t="s">
        <v>98</v>
      </c>
      <c r="AA39" s="2434"/>
      <c r="AB39" s="2434"/>
      <c r="AC39" s="2434"/>
      <c r="AD39" s="2434"/>
      <c r="AE39" s="2434"/>
      <c r="AF39" s="2434"/>
      <c r="AG39" s="814" t="s">
        <v>58</v>
      </c>
      <c r="AH39" s="815"/>
    </row>
    <row r="40" spans="1:40" s="762" customFormat="1" ht="10.5" customHeight="1">
      <c r="B40" s="816"/>
      <c r="C40" s="802"/>
      <c r="D40" s="802"/>
      <c r="E40" s="802"/>
      <c r="F40" s="802"/>
      <c r="G40" s="802"/>
      <c r="H40" s="802"/>
      <c r="I40" s="802"/>
      <c r="J40" s="802"/>
      <c r="K40" s="817"/>
      <c r="L40" s="817"/>
      <c r="M40" s="817"/>
      <c r="N40" s="817"/>
      <c r="O40" s="817"/>
      <c r="P40" s="817"/>
      <c r="Q40" s="817"/>
      <c r="R40" s="817"/>
      <c r="S40" s="817"/>
      <c r="T40" s="817"/>
      <c r="U40" s="817"/>
      <c r="V40" s="817"/>
      <c r="W40" s="817"/>
      <c r="X40" s="817"/>
      <c r="Y40" s="817"/>
      <c r="Z40" s="817"/>
      <c r="AA40" s="817"/>
      <c r="AB40" s="817"/>
      <c r="AC40" s="817"/>
      <c r="AD40" s="817"/>
      <c r="AE40" s="817"/>
      <c r="AF40" s="817"/>
      <c r="AG40" s="817"/>
      <c r="AH40" s="818"/>
    </row>
    <row r="41" spans="1:40" s="762" customFormat="1" ht="6" customHeight="1">
      <c r="B41" s="812"/>
      <c r="C41" s="812"/>
      <c r="D41" s="812"/>
      <c r="E41" s="812"/>
      <c r="F41" s="812"/>
      <c r="X41" s="819"/>
      <c r="Y41" s="819"/>
    </row>
    <row r="42" spans="1:40" s="762" customFormat="1">
      <c r="B42" s="2429" t="s">
        <v>1029</v>
      </c>
      <c r="C42" s="2429"/>
      <c r="D42" s="820" t="s">
        <v>1030</v>
      </c>
      <c r="E42" s="821"/>
      <c r="F42" s="821"/>
      <c r="G42" s="821"/>
      <c r="H42" s="821"/>
      <c r="I42" s="821"/>
      <c r="J42" s="821"/>
      <c r="K42" s="821"/>
      <c r="L42" s="821"/>
      <c r="M42" s="821"/>
      <c r="N42" s="821"/>
      <c r="O42" s="821"/>
      <c r="P42" s="821"/>
      <c r="Q42" s="821"/>
      <c r="R42" s="821"/>
      <c r="S42" s="821"/>
      <c r="T42" s="821"/>
      <c r="U42" s="821"/>
      <c r="V42" s="821"/>
      <c r="W42" s="821"/>
      <c r="X42" s="821"/>
      <c r="Y42" s="821"/>
      <c r="Z42" s="821"/>
      <c r="AA42" s="821"/>
      <c r="AB42" s="821"/>
      <c r="AC42" s="821"/>
      <c r="AD42" s="821"/>
      <c r="AE42" s="821"/>
      <c r="AF42" s="821"/>
      <c r="AG42" s="821"/>
      <c r="AH42" s="821"/>
    </row>
    <row r="43" spans="1:40" s="762" customFormat="1" ht="13.5" customHeight="1">
      <c r="B43" s="2429" t="s">
        <v>1031</v>
      </c>
      <c r="C43" s="2429"/>
      <c r="D43" s="820" t="s">
        <v>1032</v>
      </c>
      <c r="E43" s="820"/>
      <c r="F43" s="820"/>
      <c r="G43" s="820"/>
      <c r="H43" s="820"/>
      <c r="I43" s="820"/>
      <c r="J43" s="820"/>
      <c r="K43" s="820"/>
      <c r="L43" s="820"/>
      <c r="M43" s="820"/>
      <c r="N43" s="820"/>
      <c r="O43" s="820"/>
      <c r="P43" s="820"/>
      <c r="Q43" s="820"/>
      <c r="R43" s="820"/>
      <c r="S43" s="820"/>
      <c r="T43" s="820"/>
      <c r="U43" s="820"/>
      <c r="V43" s="820"/>
      <c r="W43" s="820"/>
      <c r="X43" s="820"/>
      <c r="Y43" s="820"/>
      <c r="Z43" s="820"/>
      <c r="AA43" s="820"/>
      <c r="AB43" s="820"/>
      <c r="AC43" s="820"/>
      <c r="AD43" s="820"/>
      <c r="AE43" s="820"/>
      <c r="AF43" s="820"/>
      <c r="AG43" s="820"/>
      <c r="AH43" s="820"/>
    </row>
    <row r="44" spans="1:40" s="762" customFormat="1">
      <c r="B44" s="2429" t="s">
        <v>1033</v>
      </c>
      <c r="C44" s="2429"/>
      <c r="D44" s="822" t="s">
        <v>1034</v>
      </c>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823"/>
      <c r="AE44" s="823"/>
      <c r="AF44" s="823"/>
      <c r="AG44" s="823"/>
      <c r="AH44" s="823"/>
    </row>
    <row r="45" spans="1:40" ht="13.5" customHeight="1">
      <c r="B45" s="2429" t="s">
        <v>1035</v>
      </c>
      <c r="C45" s="2429"/>
      <c r="D45" s="820" t="s">
        <v>1036</v>
      </c>
      <c r="E45" s="821"/>
      <c r="F45" s="821"/>
      <c r="G45" s="821"/>
      <c r="H45" s="821"/>
      <c r="I45" s="821"/>
      <c r="J45" s="821"/>
      <c r="K45" s="821"/>
      <c r="L45" s="821"/>
      <c r="M45" s="821"/>
      <c r="N45" s="821"/>
      <c r="O45" s="821"/>
      <c r="P45" s="821"/>
      <c r="Q45" s="821"/>
      <c r="R45" s="821"/>
      <c r="S45" s="821"/>
      <c r="T45" s="821"/>
      <c r="U45" s="821"/>
      <c r="V45" s="821"/>
      <c r="W45" s="821"/>
      <c r="X45" s="821"/>
      <c r="Y45" s="821"/>
      <c r="Z45" s="821"/>
      <c r="AA45" s="821"/>
      <c r="AB45" s="821"/>
      <c r="AC45" s="821"/>
      <c r="AD45" s="821"/>
      <c r="AE45" s="821"/>
      <c r="AF45" s="821"/>
      <c r="AG45" s="821"/>
      <c r="AH45" s="821"/>
    </row>
    <row r="46" spans="1:40" s="824" customFormat="1">
      <c r="B46" s="777"/>
      <c r="C46" s="775"/>
      <c r="D46" s="820" t="s">
        <v>1037</v>
      </c>
      <c r="E46" s="821"/>
      <c r="F46" s="821"/>
      <c r="G46" s="821"/>
      <c r="H46" s="821"/>
      <c r="I46" s="821"/>
      <c r="J46" s="821"/>
      <c r="K46" s="821"/>
      <c r="L46" s="821"/>
      <c r="M46" s="821"/>
      <c r="N46" s="821"/>
      <c r="O46" s="821"/>
      <c r="P46" s="821"/>
      <c r="Q46" s="821"/>
      <c r="R46" s="821"/>
      <c r="S46" s="821"/>
      <c r="T46" s="821"/>
      <c r="U46" s="821"/>
      <c r="V46" s="821"/>
      <c r="W46" s="821"/>
      <c r="X46" s="821"/>
      <c r="Y46" s="821"/>
      <c r="Z46" s="821"/>
      <c r="AA46" s="821"/>
      <c r="AB46" s="821"/>
      <c r="AC46" s="821"/>
      <c r="AD46" s="821"/>
      <c r="AE46" s="821"/>
      <c r="AF46" s="821"/>
      <c r="AG46" s="821"/>
      <c r="AH46" s="821"/>
    </row>
    <row r="47" spans="1:40" s="824" customFormat="1" ht="13.5" customHeight="1">
      <c r="A47" s="769"/>
      <c r="B47" s="825" t="s">
        <v>1038</v>
      </c>
      <c r="C47" s="825"/>
      <c r="D47" s="2430" t="s">
        <v>1039</v>
      </c>
      <c r="E47" s="2430"/>
      <c r="F47" s="2430"/>
      <c r="G47" s="2430"/>
      <c r="H47" s="2430"/>
      <c r="I47" s="2430"/>
      <c r="J47" s="2430"/>
      <c r="K47" s="2430"/>
      <c r="L47" s="2430"/>
      <c r="M47" s="2430"/>
      <c r="N47" s="2430"/>
      <c r="O47" s="2430"/>
      <c r="P47" s="2430"/>
      <c r="Q47" s="2430"/>
      <c r="R47" s="2430"/>
      <c r="S47" s="2430"/>
      <c r="T47" s="2430"/>
      <c r="U47" s="2430"/>
      <c r="V47" s="2430"/>
      <c r="W47" s="2430"/>
      <c r="X47" s="2430"/>
      <c r="Y47" s="2430"/>
      <c r="Z47" s="2430"/>
      <c r="AA47" s="2430"/>
      <c r="AB47" s="2430"/>
      <c r="AC47" s="2430"/>
      <c r="AD47" s="2430"/>
      <c r="AE47" s="2430"/>
      <c r="AF47" s="2430"/>
      <c r="AG47" s="2430"/>
      <c r="AH47" s="2430"/>
      <c r="AI47" s="769"/>
      <c r="AJ47" s="769"/>
      <c r="AK47" s="769"/>
      <c r="AL47" s="769"/>
      <c r="AM47" s="769"/>
      <c r="AN47" s="769"/>
    </row>
    <row r="48" spans="1:40" s="824" customFormat="1" ht="12.75" customHeight="1">
      <c r="A48" s="769"/>
      <c r="B48" s="825" t="s">
        <v>1040</v>
      </c>
      <c r="C48" s="769"/>
      <c r="D48" s="2431" t="s">
        <v>1041</v>
      </c>
      <c r="E48" s="2431"/>
      <c r="F48" s="2431"/>
      <c r="G48" s="2431"/>
      <c r="H48" s="2431"/>
      <c r="I48" s="2431"/>
      <c r="J48" s="2431"/>
      <c r="K48" s="2431"/>
      <c r="L48" s="2431"/>
      <c r="M48" s="2431"/>
      <c r="N48" s="2431"/>
      <c r="O48" s="2431"/>
      <c r="P48" s="2431"/>
      <c r="Q48" s="2431"/>
      <c r="R48" s="2431"/>
      <c r="S48" s="2431"/>
      <c r="T48" s="2431"/>
      <c r="U48" s="2431"/>
      <c r="V48" s="2431"/>
      <c r="W48" s="2431"/>
      <c r="X48" s="2431"/>
      <c r="Y48" s="2431"/>
      <c r="Z48" s="2431"/>
      <c r="AA48" s="2431"/>
      <c r="AB48" s="2431"/>
      <c r="AC48" s="2431"/>
      <c r="AD48" s="2431"/>
      <c r="AE48" s="2431"/>
      <c r="AF48" s="2431"/>
      <c r="AG48" s="2431"/>
      <c r="AH48" s="2431"/>
      <c r="AI48" s="769"/>
      <c r="AJ48" s="769"/>
      <c r="AK48" s="769"/>
      <c r="AL48" s="769"/>
      <c r="AM48" s="769"/>
      <c r="AN48" s="769"/>
    </row>
    <row r="49" spans="1:40" s="824" customFormat="1">
      <c r="A49" s="769"/>
      <c r="B49" s="769"/>
      <c r="C49" s="769"/>
      <c r="D49" s="825" t="s">
        <v>1042</v>
      </c>
      <c r="E49" s="769"/>
      <c r="F49" s="769"/>
      <c r="G49" s="769"/>
      <c r="H49" s="769"/>
      <c r="I49" s="769"/>
      <c r="J49" s="769"/>
      <c r="K49" s="769"/>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row>
    <row r="50" spans="1:40" s="824" customFormat="1">
      <c r="A50" s="769"/>
      <c r="B50" s="769"/>
      <c r="C50" s="769"/>
      <c r="D50" s="769"/>
      <c r="E50" s="769"/>
      <c r="F50" s="769"/>
      <c r="G50" s="769"/>
      <c r="H50" s="769"/>
      <c r="I50" s="769"/>
      <c r="J50" s="769"/>
      <c r="K50" s="769"/>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row>
    <row r="51" spans="1:40" ht="156" customHeight="1">
      <c r="A51" s="769"/>
      <c r="B51" s="769"/>
      <c r="C51" s="769"/>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69"/>
      <c r="AB51" s="769"/>
      <c r="AC51" s="769"/>
      <c r="AD51" s="769"/>
      <c r="AE51" s="769"/>
      <c r="AF51" s="769"/>
      <c r="AG51" s="769"/>
      <c r="AH51" s="769"/>
      <c r="AI51" s="769"/>
      <c r="AJ51" s="769"/>
      <c r="AK51" s="769"/>
      <c r="AL51" s="769"/>
      <c r="AM51" s="769"/>
      <c r="AN51" s="769"/>
    </row>
    <row r="52" spans="1:40">
      <c r="A52" s="769"/>
      <c r="B52" s="769"/>
      <c r="C52" s="769"/>
      <c r="D52" s="769"/>
      <c r="E52" s="769"/>
      <c r="F52" s="769"/>
      <c r="G52" s="769"/>
      <c r="H52" s="769"/>
      <c r="I52" s="769"/>
      <c r="J52" s="769"/>
      <c r="K52" s="769"/>
      <c r="L52" s="769"/>
      <c r="M52" s="769"/>
      <c r="N52" s="769"/>
      <c r="O52" s="769"/>
      <c r="P52" s="769"/>
      <c r="Q52" s="769"/>
      <c r="R52" s="769"/>
      <c r="S52" s="769"/>
      <c r="T52" s="769"/>
      <c r="U52" s="769"/>
      <c r="V52" s="769"/>
      <c r="W52" s="769"/>
      <c r="X52" s="769"/>
      <c r="Y52" s="769"/>
      <c r="Z52" s="769"/>
      <c r="AA52" s="769"/>
      <c r="AB52" s="769"/>
      <c r="AC52" s="769"/>
      <c r="AD52" s="769"/>
      <c r="AE52" s="769"/>
      <c r="AF52" s="769"/>
      <c r="AG52" s="769"/>
      <c r="AH52" s="769"/>
      <c r="AI52" s="769"/>
      <c r="AJ52" s="769"/>
      <c r="AK52" s="769"/>
      <c r="AL52" s="769"/>
      <c r="AM52" s="769"/>
      <c r="AN52" s="769"/>
    </row>
    <row r="53" spans="1:40">
      <c r="A53" s="769"/>
      <c r="B53" s="769"/>
      <c r="C53" s="769"/>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69"/>
      <c r="AB53" s="769"/>
      <c r="AC53" s="769"/>
      <c r="AD53" s="769"/>
      <c r="AE53" s="769"/>
      <c r="AF53" s="769"/>
      <c r="AG53" s="769"/>
      <c r="AH53" s="769"/>
      <c r="AI53" s="769"/>
      <c r="AJ53" s="769"/>
      <c r="AK53" s="769"/>
      <c r="AL53" s="769"/>
      <c r="AM53" s="769"/>
      <c r="AN53" s="769"/>
    </row>
    <row r="54" spans="1:40">
      <c r="A54" s="769"/>
      <c r="B54" s="769"/>
      <c r="C54" s="769"/>
      <c r="D54" s="769"/>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769"/>
      <c r="AC54" s="769"/>
      <c r="AD54" s="769"/>
      <c r="AE54" s="769"/>
      <c r="AF54" s="769"/>
      <c r="AG54" s="769"/>
      <c r="AH54" s="769"/>
      <c r="AI54" s="769"/>
      <c r="AJ54" s="769"/>
      <c r="AK54" s="769"/>
      <c r="AL54" s="769"/>
      <c r="AM54" s="769"/>
      <c r="AN54" s="769"/>
    </row>
    <row r="55" spans="1:40">
      <c r="A55" s="769"/>
      <c r="B55" s="769"/>
      <c r="C55" s="769"/>
      <c r="D55" s="769"/>
      <c r="E55" s="769"/>
      <c r="F55" s="769"/>
      <c r="G55" s="769"/>
      <c r="H55" s="769"/>
      <c r="I55" s="769"/>
      <c r="J55" s="769"/>
      <c r="K55" s="769"/>
      <c r="L55" s="769"/>
      <c r="M55" s="769"/>
      <c r="N55" s="769"/>
      <c r="O55" s="769"/>
      <c r="P55" s="769"/>
      <c r="Q55" s="769"/>
      <c r="R55" s="769"/>
      <c r="S55" s="769"/>
      <c r="T55" s="769"/>
      <c r="U55" s="769"/>
      <c r="V55" s="769"/>
      <c r="W55" s="769"/>
      <c r="X55" s="769"/>
      <c r="Y55" s="769"/>
      <c r="Z55" s="769"/>
      <c r="AA55" s="769"/>
      <c r="AB55" s="769"/>
      <c r="AC55" s="769"/>
      <c r="AD55" s="769"/>
      <c r="AE55" s="769"/>
      <c r="AF55" s="769"/>
      <c r="AG55" s="769"/>
      <c r="AH55" s="769"/>
      <c r="AI55" s="769"/>
      <c r="AJ55" s="769"/>
      <c r="AK55" s="769"/>
      <c r="AL55" s="769"/>
      <c r="AM55" s="769"/>
      <c r="AN55" s="769"/>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2"/>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F1BBA61-F119-46A5-8A73-FB3004C3A458}">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0F2D5-337A-40A6-AF2D-99AD70453869}">
  <dimension ref="A1:BF194"/>
  <sheetViews>
    <sheetView view="pageBreakPreview" zoomScale="40" zoomScaleNormal="70" zoomScaleSheetLayoutView="40" workbookViewId="0">
      <selection activeCell="BI21" sqref="BI21"/>
    </sheetView>
  </sheetViews>
  <sheetFormatPr defaultColWidth="9" defaultRowHeight="13.5"/>
  <cols>
    <col min="1" max="1" width="2.625" style="127" customWidth="1"/>
    <col min="2" max="2" width="7.5" style="127" customWidth="1"/>
    <col min="3" max="13" width="2.625" style="127" customWidth="1"/>
    <col min="14" max="14" width="4.625" style="127" customWidth="1"/>
    <col min="15" max="20" width="3.625" style="127" customWidth="1"/>
    <col min="21" max="26" width="3.5" style="127" customWidth="1"/>
    <col min="27" max="31" width="3.375" style="127" customWidth="1"/>
    <col min="32" max="36" width="5" style="127" customWidth="1"/>
    <col min="37" max="37" width="5.875" style="127" customWidth="1"/>
    <col min="38" max="51" width="4.5" style="127" customWidth="1"/>
    <col min="52" max="52" width="18.75" style="127" customWidth="1"/>
    <col min="53" max="54" width="2.625" style="127" customWidth="1"/>
    <col min="55" max="55" width="4.25" style="127" customWidth="1"/>
    <col min="56" max="59" width="2.625" style="127" customWidth="1"/>
    <col min="60" max="60" width="9" style="127" customWidth="1"/>
    <col min="61" max="16384" width="9" style="127"/>
  </cols>
  <sheetData>
    <row r="1" spans="1:58" ht="18" customHeight="1">
      <c r="A1" s="418"/>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c r="AO1" s="418"/>
      <c r="AP1" s="418"/>
      <c r="AQ1" s="418"/>
      <c r="AR1" s="418"/>
      <c r="AS1" s="418"/>
      <c r="AT1" s="418"/>
      <c r="AU1" s="418"/>
      <c r="AV1" s="418"/>
      <c r="AW1" s="418"/>
      <c r="AX1" s="418"/>
      <c r="AY1" s="418"/>
      <c r="AZ1" s="418"/>
      <c r="BA1" s="418"/>
      <c r="BB1" s="418"/>
      <c r="BC1" s="418"/>
      <c r="BD1" s="418"/>
      <c r="BE1" s="418"/>
    </row>
    <row r="2" spans="1:58">
      <c r="A2" s="418"/>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row>
    <row r="3" spans="1:58" ht="21">
      <c r="A3" s="1134" t="s">
        <v>12</v>
      </c>
      <c r="B3" s="1134"/>
      <c r="C3" s="1134"/>
      <c r="D3" s="1134"/>
      <c r="E3" s="1134"/>
      <c r="F3" s="1134"/>
      <c r="G3" s="1134"/>
      <c r="H3" s="1134"/>
      <c r="I3" s="1134"/>
      <c r="J3" s="1134"/>
      <c r="K3" s="1134"/>
      <c r="L3" s="1134"/>
      <c r="M3" s="1134"/>
      <c r="N3" s="1134"/>
      <c r="O3" s="1134"/>
      <c r="P3" s="1134"/>
      <c r="Q3" s="1134"/>
      <c r="R3" s="1134"/>
      <c r="S3" s="1134"/>
      <c r="T3" s="1134"/>
      <c r="U3" s="1134"/>
      <c r="V3" s="1134"/>
      <c r="W3" s="1134"/>
      <c r="X3" s="1134"/>
      <c r="Y3" s="1134"/>
      <c r="Z3" s="1134"/>
      <c r="AA3" s="1134"/>
      <c r="AB3" s="1134"/>
      <c r="AC3" s="1134"/>
      <c r="AD3" s="1134"/>
      <c r="AE3" s="1134"/>
      <c r="AF3" s="1134"/>
      <c r="AG3" s="1134"/>
      <c r="AH3" s="1134"/>
      <c r="AI3" s="1134"/>
      <c r="AJ3" s="1134"/>
      <c r="AK3" s="1134"/>
      <c r="AL3" s="1134"/>
      <c r="AM3" s="1134"/>
      <c r="AN3" s="1134"/>
      <c r="AO3" s="1134"/>
      <c r="AP3" s="1134"/>
      <c r="AQ3" s="1134"/>
      <c r="AR3" s="1134"/>
      <c r="AS3" s="1134"/>
      <c r="AT3" s="1134"/>
      <c r="AU3" s="1134"/>
      <c r="AV3" s="1134"/>
      <c r="AW3" s="1134"/>
      <c r="AX3" s="1134"/>
      <c r="AY3" s="1134"/>
      <c r="AZ3" s="1134"/>
      <c r="BA3" s="1134"/>
      <c r="BB3" s="1134"/>
      <c r="BC3" s="1134"/>
      <c r="BD3" s="1134"/>
      <c r="BE3" s="1134"/>
      <c r="BF3" s="417"/>
    </row>
    <row r="4" spans="1:58" ht="14.25" thickBot="1">
      <c r="A4" s="128"/>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row>
    <row r="5" spans="1:58" ht="21.95" customHeight="1" thickBot="1">
      <c r="A5" s="1135" t="s">
        <v>11</v>
      </c>
      <c r="B5" s="1136"/>
      <c r="C5" s="1136"/>
      <c r="D5" s="1136"/>
      <c r="E5" s="1136"/>
      <c r="F5" s="1136"/>
      <c r="G5" s="1136"/>
      <c r="H5" s="1136"/>
      <c r="I5" s="1136"/>
      <c r="J5" s="1137"/>
      <c r="K5" s="1141" t="s">
        <v>10</v>
      </c>
      <c r="L5" s="1136"/>
      <c r="M5" s="1136"/>
      <c r="N5" s="1137"/>
      <c r="O5" s="1141" t="s">
        <v>9</v>
      </c>
      <c r="P5" s="1136"/>
      <c r="Q5" s="1136"/>
      <c r="R5" s="1136"/>
      <c r="S5" s="1136"/>
      <c r="T5" s="1137"/>
      <c r="U5" s="1143" t="s">
        <v>75</v>
      </c>
      <c r="V5" s="1144"/>
      <c r="W5" s="1144"/>
      <c r="X5" s="1144"/>
      <c r="Y5" s="1144"/>
      <c r="Z5" s="1145"/>
      <c r="AA5" s="1143" t="s">
        <v>74</v>
      </c>
      <c r="AB5" s="1136"/>
      <c r="AC5" s="1136"/>
      <c r="AD5" s="1136"/>
      <c r="AE5" s="1136"/>
      <c r="AF5" s="1149" t="s">
        <v>8</v>
      </c>
      <c r="AG5" s="1150"/>
      <c r="AH5" s="1150"/>
      <c r="AI5" s="1150"/>
      <c r="AJ5" s="1150"/>
      <c r="AK5" s="1150"/>
      <c r="AL5" s="1150"/>
      <c r="AM5" s="1150"/>
      <c r="AN5" s="1150"/>
      <c r="AO5" s="1150"/>
      <c r="AP5" s="1150"/>
      <c r="AQ5" s="1150"/>
      <c r="AR5" s="1150"/>
      <c r="AS5" s="1150"/>
      <c r="AT5" s="1150"/>
      <c r="AU5" s="1150"/>
      <c r="AV5" s="1150"/>
      <c r="AW5" s="1150"/>
      <c r="AX5" s="1150"/>
      <c r="AY5" s="1150"/>
      <c r="AZ5" s="1150"/>
      <c r="BA5" s="416"/>
      <c r="BB5" s="416"/>
      <c r="BC5" s="416"/>
      <c r="BD5" s="416"/>
      <c r="BE5" s="415"/>
      <c r="BF5" s="128"/>
    </row>
    <row r="6" spans="1:58" ht="21.95" customHeight="1" thickTop="1" thickBot="1">
      <c r="A6" s="1138"/>
      <c r="B6" s="1139"/>
      <c r="C6" s="1139"/>
      <c r="D6" s="1139"/>
      <c r="E6" s="1139"/>
      <c r="F6" s="1139"/>
      <c r="G6" s="1139"/>
      <c r="H6" s="1139"/>
      <c r="I6" s="1139"/>
      <c r="J6" s="1140"/>
      <c r="K6" s="1142"/>
      <c r="L6" s="1139"/>
      <c r="M6" s="1139"/>
      <c r="N6" s="1140"/>
      <c r="O6" s="1142"/>
      <c r="P6" s="1139"/>
      <c r="Q6" s="1139"/>
      <c r="R6" s="1139"/>
      <c r="S6" s="1139"/>
      <c r="T6" s="1140"/>
      <c r="U6" s="1146"/>
      <c r="V6" s="1147"/>
      <c r="W6" s="1147"/>
      <c r="X6" s="1147"/>
      <c r="Y6" s="1147"/>
      <c r="Z6" s="1148"/>
      <c r="AA6" s="1142"/>
      <c r="AB6" s="1139"/>
      <c r="AC6" s="1139"/>
      <c r="AD6" s="1139"/>
      <c r="AE6" s="1139"/>
      <c r="AF6" s="1151"/>
      <c r="AG6" s="1152"/>
      <c r="AH6" s="1152"/>
      <c r="AI6" s="1152"/>
      <c r="AJ6" s="1152"/>
      <c r="AK6" s="1152"/>
      <c r="AL6" s="1152"/>
      <c r="AM6" s="1152"/>
      <c r="AN6" s="1152"/>
      <c r="AO6" s="1152"/>
      <c r="AP6" s="1152"/>
      <c r="AQ6" s="1152"/>
      <c r="AR6" s="1152"/>
      <c r="AS6" s="1152"/>
      <c r="AT6" s="1152"/>
      <c r="AU6" s="1152"/>
      <c r="AV6" s="1152"/>
      <c r="AW6" s="1152"/>
      <c r="AX6" s="1152"/>
      <c r="AY6" s="1152"/>
      <c r="AZ6" s="1152"/>
      <c r="BA6" s="1153" t="s">
        <v>7</v>
      </c>
      <c r="BB6" s="1154"/>
      <c r="BC6" s="1154"/>
      <c r="BD6" s="1154"/>
      <c r="BE6" s="1155"/>
      <c r="BF6" s="128"/>
    </row>
    <row r="7" spans="1:58" ht="57.75" customHeight="1" thickTop="1" thickBot="1">
      <c r="A7" s="1122" t="s">
        <v>6</v>
      </c>
      <c r="B7" s="1123"/>
      <c r="C7" s="1123"/>
      <c r="D7" s="1123"/>
      <c r="E7" s="1123"/>
      <c r="F7" s="1123"/>
      <c r="G7" s="1123"/>
      <c r="H7" s="1123"/>
      <c r="I7" s="1123"/>
      <c r="J7" s="1124"/>
      <c r="K7" s="1125"/>
      <c r="L7" s="1126"/>
      <c r="M7" s="1126"/>
      <c r="N7" s="1127"/>
      <c r="O7" s="1125"/>
      <c r="P7" s="1126"/>
      <c r="Q7" s="1126"/>
      <c r="R7" s="1126"/>
      <c r="S7" s="1126"/>
      <c r="T7" s="1127"/>
      <c r="U7" s="1128"/>
      <c r="V7" s="1129"/>
      <c r="W7" s="1129"/>
      <c r="X7" s="1129"/>
      <c r="Y7" s="1129"/>
      <c r="Z7" s="1130"/>
      <c r="AA7" s="1125"/>
      <c r="AB7" s="1126"/>
      <c r="AC7" s="1126"/>
      <c r="AD7" s="1126"/>
      <c r="AE7" s="1126"/>
      <c r="AF7" s="1131" t="s">
        <v>73</v>
      </c>
      <c r="AG7" s="1132"/>
      <c r="AH7" s="1132"/>
      <c r="AI7" s="1132"/>
      <c r="AJ7" s="1132"/>
      <c r="AK7" s="1133"/>
      <c r="AL7" s="1156" t="s">
        <v>307</v>
      </c>
      <c r="AM7" s="1157"/>
      <c r="AN7" s="1157"/>
      <c r="AO7" s="1157"/>
      <c r="AP7" s="1157"/>
      <c r="AQ7" s="1157"/>
      <c r="AR7" s="1157"/>
      <c r="AS7" s="1157"/>
      <c r="AT7" s="1157"/>
      <c r="AU7" s="1157"/>
      <c r="AV7" s="1157"/>
      <c r="AW7" s="1157"/>
      <c r="AX7" s="1157"/>
      <c r="AY7" s="1157"/>
      <c r="AZ7" s="1158"/>
      <c r="BA7" s="1159"/>
      <c r="BB7" s="1160"/>
      <c r="BC7" s="1160"/>
      <c r="BD7" s="1160"/>
      <c r="BE7" s="1161"/>
      <c r="BF7" s="128"/>
    </row>
    <row r="8" spans="1:58" ht="21.95" customHeight="1">
      <c r="A8" s="1120"/>
      <c r="B8" s="1098" t="s">
        <v>5</v>
      </c>
      <c r="C8" s="1099"/>
      <c r="D8" s="1099"/>
      <c r="E8" s="1099"/>
      <c r="F8" s="1099"/>
      <c r="G8" s="1099"/>
      <c r="H8" s="1099"/>
      <c r="I8" s="1099"/>
      <c r="J8" s="1100"/>
      <c r="K8" s="1098"/>
      <c r="L8" s="1099"/>
      <c r="M8" s="1099"/>
      <c r="N8" s="1100"/>
      <c r="O8" s="1084"/>
      <c r="P8" s="1085"/>
      <c r="Q8" s="1085"/>
      <c r="R8" s="1085"/>
      <c r="S8" s="1085"/>
      <c r="T8" s="1086"/>
      <c r="U8" s="1084"/>
      <c r="V8" s="1096"/>
      <c r="W8" s="1096"/>
      <c r="X8" s="1096"/>
      <c r="Y8" s="1096"/>
      <c r="Z8" s="1097"/>
      <c r="AA8" s="1162" t="s">
        <v>667</v>
      </c>
      <c r="AB8" s="1163"/>
      <c r="AC8" s="1163"/>
      <c r="AD8" s="1163"/>
      <c r="AE8" s="1164"/>
      <c r="AF8" s="1035" t="s">
        <v>72</v>
      </c>
      <c r="AG8" s="1035"/>
      <c r="AH8" s="1035"/>
      <c r="AI8" s="1035"/>
      <c r="AJ8" s="1035"/>
      <c r="AK8" s="1036"/>
      <c r="AL8" s="1067" t="s">
        <v>309</v>
      </c>
      <c r="AM8" s="1050"/>
      <c r="AN8" s="1050"/>
      <c r="AO8" s="1050"/>
      <c r="AP8" s="1050"/>
      <c r="AQ8" s="1050"/>
      <c r="AR8" s="1050"/>
      <c r="AS8" s="1050"/>
      <c r="AT8" s="1050"/>
      <c r="AU8" s="1050"/>
      <c r="AV8" s="1050"/>
      <c r="AW8" s="1050"/>
      <c r="AX8" s="1050"/>
      <c r="AY8" s="1050"/>
      <c r="AZ8" s="1051"/>
      <c r="BA8" s="1058"/>
      <c r="BB8" s="1058"/>
      <c r="BC8" s="1058"/>
      <c r="BD8" s="1058"/>
      <c r="BE8" s="1059"/>
      <c r="BF8" s="128"/>
    </row>
    <row r="9" spans="1:58" ht="30.75" customHeight="1">
      <c r="A9" s="1120"/>
      <c r="B9" s="1101"/>
      <c r="C9" s="1102"/>
      <c r="D9" s="1102"/>
      <c r="E9" s="1102"/>
      <c r="F9" s="1102"/>
      <c r="G9" s="1102"/>
      <c r="H9" s="1102"/>
      <c r="I9" s="1102"/>
      <c r="J9" s="1103"/>
      <c r="K9" s="1101"/>
      <c r="L9" s="1102"/>
      <c r="M9" s="1102"/>
      <c r="N9" s="1103"/>
      <c r="O9" s="1087"/>
      <c r="P9" s="1088"/>
      <c r="Q9" s="1088"/>
      <c r="R9" s="1088"/>
      <c r="S9" s="1088"/>
      <c r="T9" s="1089"/>
      <c r="U9" s="1087"/>
      <c r="V9" s="1091"/>
      <c r="W9" s="1091"/>
      <c r="X9" s="1091"/>
      <c r="Y9" s="1091"/>
      <c r="Z9" s="1092"/>
      <c r="AA9" s="1165"/>
      <c r="AB9" s="1166"/>
      <c r="AC9" s="1166"/>
      <c r="AD9" s="1166"/>
      <c r="AE9" s="1167"/>
      <c r="AF9" s="1117" t="s">
        <v>516</v>
      </c>
      <c r="AG9" s="1118"/>
      <c r="AH9" s="1118"/>
      <c r="AI9" s="1118"/>
      <c r="AJ9" s="1118"/>
      <c r="AK9" s="1119"/>
      <c r="AL9" s="1044" t="s">
        <v>71</v>
      </c>
      <c r="AM9" s="1050"/>
      <c r="AN9" s="1050"/>
      <c r="AO9" s="1050"/>
      <c r="AP9" s="1050"/>
      <c r="AQ9" s="1050"/>
      <c r="AR9" s="1050"/>
      <c r="AS9" s="1050"/>
      <c r="AT9" s="1050"/>
      <c r="AU9" s="1050"/>
      <c r="AV9" s="1050"/>
      <c r="AW9" s="1050"/>
      <c r="AX9" s="1050"/>
      <c r="AY9" s="1050"/>
      <c r="AZ9" s="1051"/>
      <c r="BA9" s="1058"/>
      <c r="BB9" s="1058"/>
      <c r="BC9" s="1058"/>
      <c r="BD9" s="1058"/>
      <c r="BE9" s="1059"/>
      <c r="BF9" s="128"/>
    </row>
    <row r="10" spans="1:58" ht="21.95" customHeight="1">
      <c r="A10" s="1120"/>
      <c r="B10" s="1101"/>
      <c r="C10" s="1102"/>
      <c r="D10" s="1102"/>
      <c r="E10" s="1102"/>
      <c r="F10" s="1102"/>
      <c r="G10" s="1102"/>
      <c r="H10" s="1102"/>
      <c r="I10" s="1102"/>
      <c r="J10" s="1103"/>
      <c r="K10" s="1101"/>
      <c r="L10" s="1102"/>
      <c r="M10" s="1102"/>
      <c r="N10" s="1103"/>
      <c r="O10" s="1087"/>
      <c r="P10" s="1088"/>
      <c r="Q10" s="1088"/>
      <c r="R10" s="1088"/>
      <c r="S10" s="1088"/>
      <c r="T10" s="1089"/>
      <c r="U10" s="1087"/>
      <c r="V10" s="1091"/>
      <c r="W10" s="1091"/>
      <c r="X10" s="1091"/>
      <c r="Y10" s="1091"/>
      <c r="Z10" s="1092"/>
      <c r="AA10" s="1165"/>
      <c r="AB10" s="1166"/>
      <c r="AC10" s="1166"/>
      <c r="AD10" s="1166"/>
      <c r="AE10" s="1167"/>
      <c r="AF10" s="1035" t="s">
        <v>4</v>
      </c>
      <c r="AG10" s="1035"/>
      <c r="AH10" s="1035"/>
      <c r="AI10" s="1035"/>
      <c r="AJ10" s="1035"/>
      <c r="AK10" s="1036"/>
      <c r="AL10" s="1071" t="s">
        <v>510</v>
      </c>
      <c r="AM10" s="1072"/>
      <c r="AN10" s="1072"/>
      <c r="AO10" s="1072"/>
      <c r="AP10" s="1072"/>
      <c r="AQ10" s="1072"/>
      <c r="AR10" s="1072"/>
      <c r="AS10" s="1072"/>
      <c r="AT10" s="1072"/>
      <c r="AU10" s="1072"/>
      <c r="AV10" s="1072"/>
      <c r="AW10" s="1072"/>
      <c r="AX10" s="1072"/>
      <c r="AY10" s="1072"/>
      <c r="AZ10" s="1073"/>
      <c r="BA10" s="1058"/>
      <c r="BB10" s="1058"/>
      <c r="BC10" s="1058"/>
      <c r="BD10" s="1058"/>
      <c r="BE10" s="1059"/>
      <c r="BF10" s="128"/>
    </row>
    <row r="11" spans="1:58" ht="21.95" customHeight="1">
      <c r="A11" s="1120"/>
      <c r="B11" s="1101"/>
      <c r="C11" s="1102"/>
      <c r="D11" s="1102"/>
      <c r="E11" s="1102"/>
      <c r="F11" s="1102"/>
      <c r="G11" s="1102"/>
      <c r="H11" s="1102"/>
      <c r="I11" s="1102"/>
      <c r="J11" s="1103"/>
      <c r="K11" s="1101"/>
      <c r="L11" s="1102"/>
      <c r="M11" s="1102"/>
      <c r="N11" s="1103"/>
      <c r="O11" s="1087"/>
      <c r="P11" s="1088"/>
      <c r="Q11" s="1088"/>
      <c r="R11" s="1088"/>
      <c r="S11" s="1088"/>
      <c r="T11" s="1089"/>
      <c r="U11" s="1087"/>
      <c r="V11" s="1091"/>
      <c r="W11" s="1091"/>
      <c r="X11" s="1091"/>
      <c r="Y11" s="1091"/>
      <c r="Z11" s="1092"/>
      <c r="AA11" s="1165"/>
      <c r="AB11" s="1166"/>
      <c r="AC11" s="1166"/>
      <c r="AD11" s="1166"/>
      <c r="AE11" s="1167"/>
      <c r="AF11" s="1036" t="s">
        <v>224</v>
      </c>
      <c r="AG11" s="1060"/>
      <c r="AH11" s="1060"/>
      <c r="AI11" s="1060"/>
      <c r="AJ11" s="1060"/>
      <c r="AK11" s="1060"/>
      <c r="AL11" s="1067" t="s">
        <v>510</v>
      </c>
      <c r="AM11" s="1050"/>
      <c r="AN11" s="1050"/>
      <c r="AO11" s="1050"/>
      <c r="AP11" s="1050"/>
      <c r="AQ11" s="1050"/>
      <c r="AR11" s="1050"/>
      <c r="AS11" s="1050"/>
      <c r="AT11" s="1050"/>
      <c r="AU11" s="1050"/>
      <c r="AV11" s="1050"/>
      <c r="AW11" s="1050"/>
      <c r="AX11" s="1050"/>
      <c r="AY11" s="1050"/>
      <c r="AZ11" s="1051"/>
      <c r="BA11" s="1058"/>
      <c r="BB11" s="1058"/>
      <c r="BC11" s="1058"/>
      <c r="BD11" s="1058"/>
      <c r="BE11" s="1059"/>
      <c r="BF11" s="128"/>
    </row>
    <row r="12" spans="1:58" ht="21.95" customHeight="1">
      <c r="A12" s="1120"/>
      <c r="B12" s="1101"/>
      <c r="C12" s="1102"/>
      <c r="D12" s="1102"/>
      <c r="E12" s="1102"/>
      <c r="F12" s="1102"/>
      <c r="G12" s="1102"/>
      <c r="H12" s="1102"/>
      <c r="I12" s="1102"/>
      <c r="J12" s="1103"/>
      <c r="K12" s="1101"/>
      <c r="L12" s="1102"/>
      <c r="M12" s="1102"/>
      <c r="N12" s="1103"/>
      <c r="O12" s="1087"/>
      <c r="P12" s="1088"/>
      <c r="Q12" s="1088"/>
      <c r="R12" s="1088"/>
      <c r="S12" s="1088"/>
      <c r="T12" s="1089"/>
      <c r="U12" s="1087"/>
      <c r="V12" s="1091"/>
      <c r="W12" s="1091"/>
      <c r="X12" s="1091"/>
      <c r="Y12" s="1091"/>
      <c r="Z12" s="1092"/>
      <c r="AA12" s="1165"/>
      <c r="AB12" s="1166"/>
      <c r="AC12" s="1166"/>
      <c r="AD12" s="1166"/>
      <c r="AE12" s="1167"/>
      <c r="AF12" s="1079" t="s">
        <v>666</v>
      </c>
      <c r="AG12" s="1037"/>
      <c r="AH12" s="1037"/>
      <c r="AI12" s="1037"/>
      <c r="AJ12" s="1037"/>
      <c r="AK12" s="1038"/>
      <c r="AL12" s="1068" t="s">
        <v>508</v>
      </c>
      <c r="AM12" s="1069"/>
      <c r="AN12" s="1069"/>
      <c r="AO12" s="1069"/>
      <c r="AP12" s="1069"/>
      <c r="AQ12" s="1069"/>
      <c r="AR12" s="1069"/>
      <c r="AS12" s="1069"/>
      <c r="AT12" s="1069"/>
      <c r="AU12" s="1069"/>
      <c r="AV12" s="1069"/>
      <c r="AW12" s="1069"/>
      <c r="AX12" s="1069"/>
      <c r="AY12" s="1069"/>
      <c r="AZ12" s="1070"/>
      <c r="BA12" s="1180"/>
      <c r="BB12" s="1181"/>
      <c r="BC12" s="1181"/>
      <c r="BD12" s="1181"/>
      <c r="BE12" s="1182"/>
      <c r="BF12" s="128"/>
    </row>
    <row r="13" spans="1:58" ht="21.95" customHeight="1">
      <c r="A13" s="1120"/>
      <c r="B13" s="1101"/>
      <c r="C13" s="1102"/>
      <c r="D13" s="1102"/>
      <c r="E13" s="1102"/>
      <c r="F13" s="1102"/>
      <c r="G13" s="1102"/>
      <c r="H13" s="1102"/>
      <c r="I13" s="1102"/>
      <c r="J13" s="1103"/>
      <c r="K13" s="1101"/>
      <c r="L13" s="1102"/>
      <c r="M13" s="1102"/>
      <c r="N13" s="1103"/>
      <c r="O13" s="1087"/>
      <c r="P13" s="1088"/>
      <c r="Q13" s="1088"/>
      <c r="R13" s="1088"/>
      <c r="S13" s="1088"/>
      <c r="T13" s="1089"/>
      <c r="U13" s="1087"/>
      <c r="V13" s="1091"/>
      <c r="W13" s="1091"/>
      <c r="X13" s="1091"/>
      <c r="Y13" s="1091"/>
      <c r="Z13" s="1092"/>
      <c r="AA13" s="1165"/>
      <c r="AB13" s="1166"/>
      <c r="AC13" s="1166"/>
      <c r="AD13" s="1166"/>
      <c r="AE13" s="1167"/>
      <c r="AF13" s="1079" t="s">
        <v>657</v>
      </c>
      <c r="AG13" s="1037"/>
      <c r="AH13" s="1037"/>
      <c r="AI13" s="1037"/>
      <c r="AJ13" s="1037"/>
      <c r="AK13" s="1038"/>
      <c r="AL13" s="1068" t="s">
        <v>510</v>
      </c>
      <c r="AM13" s="1069"/>
      <c r="AN13" s="1069"/>
      <c r="AO13" s="1069"/>
      <c r="AP13" s="1069"/>
      <c r="AQ13" s="1069"/>
      <c r="AR13" s="1069"/>
      <c r="AS13" s="1069"/>
      <c r="AT13" s="1069"/>
      <c r="AU13" s="1069"/>
      <c r="AV13" s="1069"/>
      <c r="AW13" s="1069"/>
      <c r="AX13" s="1069"/>
      <c r="AY13" s="1069"/>
      <c r="AZ13" s="1070"/>
      <c r="BA13" s="1180"/>
      <c r="BB13" s="1181"/>
      <c r="BC13" s="1181"/>
      <c r="BD13" s="1181"/>
      <c r="BE13" s="1182"/>
      <c r="BF13" s="128"/>
    </row>
    <row r="14" spans="1:58" ht="21.95" customHeight="1">
      <c r="A14" s="1120"/>
      <c r="B14" s="1101"/>
      <c r="C14" s="1102"/>
      <c r="D14" s="1102"/>
      <c r="E14" s="1102"/>
      <c r="F14" s="1102"/>
      <c r="G14" s="1102"/>
      <c r="H14" s="1102"/>
      <c r="I14" s="1102"/>
      <c r="J14" s="1103"/>
      <c r="K14" s="1101"/>
      <c r="L14" s="1102"/>
      <c r="M14" s="1102"/>
      <c r="N14" s="1103"/>
      <c r="O14" s="1087"/>
      <c r="P14" s="1088"/>
      <c r="Q14" s="1088"/>
      <c r="R14" s="1088"/>
      <c r="S14" s="1088"/>
      <c r="T14" s="1089"/>
      <c r="U14" s="1087"/>
      <c r="V14" s="1091"/>
      <c r="W14" s="1091"/>
      <c r="X14" s="1091"/>
      <c r="Y14" s="1091"/>
      <c r="Z14" s="1092"/>
      <c r="AA14" s="1165"/>
      <c r="AB14" s="1166"/>
      <c r="AC14" s="1166"/>
      <c r="AD14" s="1166"/>
      <c r="AE14" s="1167"/>
      <c r="AF14" s="1037" t="s">
        <v>665</v>
      </c>
      <c r="AG14" s="1037"/>
      <c r="AH14" s="1037"/>
      <c r="AI14" s="1037"/>
      <c r="AJ14" s="1037"/>
      <c r="AK14" s="1038"/>
      <c r="AL14" s="1039" t="s">
        <v>510</v>
      </c>
      <c r="AM14" s="1040"/>
      <c r="AN14" s="1040"/>
      <c r="AO14" s="1040"/>
      <c r="AP14" s="1040"/>
      <c r="AQ14" s="1040"/>
      <c r="AR14" s="1040"/>
      <c r="AS14" s="1040"/>
      <c r="AT14" s="1040"/>
      <c r="AU14" s="1040"/>
      <c r="AV14" s="1040"/>
      <c r="AW14" s="1040"/>
      <c r="AX14" s="1040"/>
      <c r="AY14" s="1040"/>
      <c r="AZ14" s="1041"/>
      <c r="BA14" s="1042"/>
      <c r="BB14" s="1042"/>
      <c r="BC14" s="1042"/>
      <c r="BD14" s="1042"/>
      <c r="BE14" s="1043"/>
      <c r="BF14" s="128"/>
    </row>
    <row r="15" spans="1:58" ht="21.95" customHeight="1">
      <c r="A15" s="1120"/>
      <c r="B15" s="1101"/>
      <c r="C15" s="1102"/>
      <c r="D15" s="1102"/>
      <c r="E15" s="1102"/>
      <c r="F15" s="1102"/>
      <c r="G15" s="1102"/>
      <c r="H15" s="1102"/>
      <c r="I15" s="1102"/>
      <c r="J15" s="1103"/>
      <c r="K15" s="1101"/>
      <c r="L15" s="1102"/>
      <c r="M15" s="1102"/>
      <c r="N15" s="1103"/>
      <c r="O15" s="1087"/>
      <c r="P15" s="1088"/>
      <c r="Q15" s="1088"/>
      <c r="R15" s="1088"/>
      <c r="S15" s="1088"/>
      <c r="T15" s="1089"/>
      <c r="U15" s="1087"/>
      <c r="V15" s="1091"/>
      <c r="W15" s="1091"/>
      <c r="X15" s="1091"/>
      <c r="Y15" s="1091"/>
      <c r="Z15" s="1092"/>
      <c r="AA15" s="1165"/>
      <c r="AB15" s="1166"/>
      <c r="AC15" s="1166"/>
      <c r="AD15" s="1166"/>
      <c r="AE15" s="1167"/>
      <c r="AF15" s="1037" t="s">
        <v>656</v>
      </c>
      <c r="AG15" s="1037"/>
      <c r="AH15" s="1037"/>
      <c r="AI15" s="1037"/>
      <c r="AJ15" s="1037"/>
      <c r="AK15" s="1038"/>
      <c r="AL15" s="1039" t="s">
        <v>510</v>
      </c>
      <c r="AM15" s="1040"/>
      <c r="AN15" s="1040"/>
      <c r="AO15" s="1040"/>
      <c r="AP15" s="1040"/>
      <c r="AQ15" s="1040"/>
      <c r="AR15" s="1040"/>
      <c r="AS15" s="1040"/>
      <c r="AT15" s="1040"/>
      <c r="AU15" s="1040"/>
      <c r="AV15" s="1040"/>
      <c r="AW15" s="1040"/>
      <c r="AX15" s="1040"/>
      <c r="AY15" s="1040"/>
      <c r="AZ15" s="1041"/>
      <c r="BA15" s="1042"/>
      <c r="BB15" s="1042"/>
      <c r="BC15" s="1042"/>
      <c r="BD15" s="1042"/>
      <c r="BE15" s="1043"/>
      <c r="BF15" s="128"/>
    </row>
    <row r="16" spans="1:58" ht="21.95" customHeight="1">
      <c r="A16" s="1120"/>
      <c r="B16" s="1101"/>
      <c r="C16" s="1102"/>
      <c r="D16" s="1102"/>
      <c r="E16" s="1102"/>
      <c r="F16" s="1102"/>
      <c r="G16" s="1102"/>
      <c r="H16" s="1102"/>
      <c r="I16" s="1102"/>
      <c r="J16" s="1103"/>
      <c r="K16" s="1101"/>
      <c r="L16" s="1102"/>
      <c r="M16" s="1102"/>
      <c r="N16" s="1103"/>
      <c r="O16" s="1087"/>
      <c r="P16" s="1088"/>
      <c r="Q16" s="1088"/>
      <c r="R16" s="1088"/>
      <c r="S16" s="1088"/>
      <c r="T16" s="1089"/>
      <c r="U16" s="1087"/>
      <c r="V16" s="1091"/>
      <c r="W16" s="1091"/>
      <c r="X16" s="1091"/>
      <c r="Y16" s="1091"/>
      <c r="Z16" s="1092"/>
      <c r="AA16" s="1165"/>
      <c r="AB16" s="1166"/>
      <c r="AC16" s="1166"/>
      <c r="AD16" s="1166"/>
      <c r="AE16" s="1167"/>
      <c r="AF16" s="1036" t="s">
        <v>514</v>
      </c>
      <c r="AG16" s="1060"/>
      <c r="AH16" s="1060"/>
      <c r="AI16" s="1060"/>
      <c r="AJ16" s="1060"/>
      <c r="AK16" s="1060"/>
      <c r="AL16" s="1067" t="s">
        <v>513</v>
      </c>
      <c r="AM16" s="1050"/>
      <c r="AN16" s="1050"/>
      <c r="AO16" s="1050"/>
      <c r="AP16" s="1050"/>
      <c r="AQ16" s="1050"/>
      <c r="AR16" s="1050"/>
      <c r="AS16" s="1050"/>
      <c r="AT16" s="1050"/>
      <c r="AU16" s="1050"/>
      <c r="AV16" s="1050"/>
      <c r="AW16" s="1050"/>
      <c r="AX16" s="1050"/>
      <c r="AY16" s="1050"/>
      <c r="AZ16" s="1051"/>
      <c r="BA16" s="1061"/>
      <c r="BB16" s="1061"/>
      <c r="BC16" s="1061"/>
      <c r="BD16" s="1061"/>
      <c r="BE16" s="1062"/>
      <c r="BF16" s="128"/>
    </row>
    <row r="17" spans="1:58" ht="21.95" customHeight="1">
      <c r="A17" s="1120"/>
      <c r="B17" s="1101"/>
      <c r="C17" s="1102"/>
      <c r="D17" s="1102"/>
      <c r="E17" s="1102"/>
      <c r="F17" s="1102"/>
      <c r="G17" s="1102"/>
      <c r="H17" s="1102"/>
      <c r="I17" s="1102"/>
      <c r="J17" s="1103"/>
      <c r="K17" s="1101"/>
      <c r="L17" s="1102"/>
      <c r="M17" s="1102"/>
      <c r="N17" s="1103"/>
      <c r="O17" s="1087"/>
      <c r="P17" s="1088"/>
      <c r="Q17" s="1088"/>
      <c r="R17" s="1088"/>
      <c r="S17" s="1088"/>
      <c r="T17" s="1089"/>
      <c r="U17" s="1087"/>
      <c r="V17" s="1091"/>
      <c r="W17" s="1091"/>
      <c r="X17" s="1091"/>
      <c r="Y17" s="1091"/>
      <c r="Z17" s="1092"/>
      <c r="AA17" s="1165"/>
      <c r="AB17" s="1166"/>
      <c r="AC17" s="1166"/>
      <c r="AD17" s="1166"/>
      <c r="AE17" s="1167"/>
      <c r="AF17" s="1036" t="s">
        <v>70</v>
      </c>
      <c r="AG17" s="1060"/>
      <c r="AH17" s="1060"/>
      <c r="AI17" s="1060"/>
      <c r="AJ17" s="1060"/>
      <c r="AK17" s="1060"/>
      <c r="AL17" s="1068" t="s">
        <v>655</v>
      </c>
      <c r="AM17" s="1069"/>
      <c r="AN17" s="1069"/>
      <c r="AO17" s="1069"/>
      <c r="AP17" s="1069"/>
      <c r="AQ17" s="1069"/>
      <c r="AR17" s="1069"/>
      <c r="AS17" s="1069"/>
      <c r="AT17" s="1069"/>
      <c r="AU17" s="1069"/>
      <c r="AV17" s="1069"/>
      <c r="AW17" s="1069"/>
      <c r="AX17" s="1069"/>
      <c r="AY17" s="1069"/>
      <c r="AZ17" s="1070"/>
      <c r="BA17" s="1058"/>
      <c r="BB17" s="1058"/>
      <c r="BC17" s="1058"/>
      <c r="BD17" s="1058"/>
      <c r="BE17" s="1059"/>
      <c r="BF17" s="128"/>
    </row>
    <row r="18" spans="1:58" ht="21.95" customHeight="1">
      <c r="A18" s="1120"/>
      <c r="B18" s="1101"/>
      <c r="C18" s="1102"/>
      <c r="D18" s="1102"/>
      <c r="E18" s="1102"/>
      <c r="F18" s="1102"/>
      <c r="G18" s="1102"/>
      <c r="H18" s="1102"/>
      <c r="I18" s="1102"/>
      <c r="J18" s="1103"/>
      <c r="K18" s="1101"/>
      <c r="L18" s="1102"/>
      <c r="M18" s="1102"/>
      <c r="N18" s="1103"/>
      <c r="O18" s="1087"/>
      <c r="P18" s="1088"/>
      <c r="Q18" s="1088"/>
      <c r="R18" s="1088"/>
      <c r="S18" s="1088"/>
      <c r="T18" s="1089"/>
      <c r="U18" s="1087"/>
      <c r="V18" s="1091"/>
      <c r="W18" s="1091"/>
      <c r="X18" s="1091"/>
      <c r="Y18" s="1091"/>
      <c r="Z18" s="1092"/>
      <c r="AA18" s="1165"/>
      <c r="AB18" s="1166"/>
      <c r="AC18" s="1166"/>
      <c r="AD18" s="1166"/>
      <c r="AE18" s="1167"/>
      <c r="AF18" s="1034" t="s">
        <v>225</v>
      </c>
      <c r="AG18" s="1035"/>
      <c r="AH18" s="1035"/>
      <c r="AI18" s="1035"/>
      <c r="AJ18" s="1035"/>
      <c r="AK18" s="1036"/>
      <c r="AL18" s="1044" t="s">
        <v>510</v>
      </c>
      <c r="AM18" s="1045"/>
      <c r="AN18" s="1045"/>
      <c r="AO18" s="1045"/>
      <c r="AP18" s="1045"/>
      <c r="AQ18" s="1045"/>
      <c r="AR18" s="1045"/>
      <c r="AS18" s="1045"/>
      <c r="AT18" s="1045"/>
      <c r="AU18" s="1045"/>
      <c r="AV18" s="1045"/>
      <c r="AW18" s="1045"/>
      <c r="AX18" s="1045"/>
      <c r="AY18" s="1045"/>
      <c r="AZ18" s="1046"/>
      <c r="BA18" s="1052"/>
      <c r="BB18" s="1065"/>
      <c r="BC18" s="1065"/>
      <c r="BD18" s="1065"/>
      <c r="BE18" s="1066"/>
      <c r="BF18" s="128"/>
    </row>
    <row r="19" spans="1:58" ht="42" customHeight="1">
      <c r="A19" s="1120"/>
      <c r="B19" s="1101"/>
      <c r="C19" s="1102"/>
      <c r="D19" s="1102"/>
      <c r="E19" s="1102"/>
      <c r="F19" s="1102"/>
      <c r="G19" s="1102"/>
      <c r="H19" s="1102"/>
      <c r="I19" s="1102"/>
      <c r="J19" s="1103"/>
      <c r="K19" s="1101"/>
      <c r="L19" s="1102"/>
      <c r="M19" s="1102"/>
      <c r="N19" s="1103"/>
      <c r="O19" s="1087"/>
      <c r="P19" s="1088"/>
      <c r="Q19" s="1088"/>
      <c r="R19" s="1088"/>
      <c r="S19" s="1088"/>
      <c r="T19" s="1089"/>
      <c r="U19" s="1087"/>
      <c r="V19" s="1091"/>
      <c r="W19" s="1091"/>
      <c r="X19" s="1091"/>
      <c r="Y19" s="1091"/>
      <c r="Z19" s="1092"/>
      <c r="AA19" s="1165"/>
      <c r="AB19" s="1166"/>
      <c r="AC19" s="1166"/>
      <c r="AD19" s="1166"/>
      <c r="AE19" s="1167"/>
      <c r="AF19" s="1035" t="s">
        <v>68</v>
      </c>
      <c r="AG19" s="1035"/>
      <c r="AH19" s="1035"/>
      <c r="AI19" s="1035"/>
      <c r="AJ19" s="1035"/>
      <c r="AK19" s="1036"/>
      <c r="AL19" s="1076" t="s">
        <v>310</v>
      </c>
      <c r="AM19" s="1035"/>
      <c r="AN19" s="1035"/>
      <c r="AO19" s="1035"/>
      <c r="AP19" s="1035"/>
      <c r="AQ19" s="1035"/>
      <c r="AR19" s="1035"/>
      <c r="AS19" s="1035"/>
      <c r="AT19" s="1035"/>
      <c r="AU19" s="1035"/>
      <c r="AV19" s="1035"/>
      <c r="AW19" s="1035"/>
      <c r="AX19" s="1035"/>
      <c r="AY19" s="1035"/>
      <c r="AZ19" s="1036"/>
      <c r="BA19" s="1061"/>
      <c r="BB19" s="1061"/>
      <c r="BC19" s="1061"/>
      <c r="BD19" s="1061"/>
      <c r="BE19" s="1062"/>
      <c r="BF19" s="128"/>
    </row>
    <row r="20" spans="1:58" ht="44.25" customHeight="1">
      <c r="A20" s="1120"/>
      <c r="B20" s="1101"/>
      <c r="C20" s="1102"/>
      <c r="D20" s="1102"/>
      <c r="E20" s="1102"/>
      <c r="F20" s="1102"/>
      <c r="G20" s="1102"/>
      <c r="H20" s="1102"/>
      <c r="I20" s="1102"/>
      <c r="J20" s="1103"/>
      <c r="K20" s="1101"/>
      <c r="L20" s="1102"/>
      <c r="M20" s="1102"/>
      <c r="N20" s="1103"/>
      <c r="O20" s="1087"/>
      <c r="P20" s="1088"/>
      <c r="Q20" s="1088"/>
      <c r="R20" s="1088"/>
      <c r="S20" s="1088"/>
      <c r="T20" s="1089"/>
      <c r="U20" s="1087"/>
      <c r="V20" s="1091"/>
      <c r="W20" s="1091"/>
      <c r="X20" s="1091"/>
      <c r="Y20" s="1091"/>
      <c r="Z20" s="1092"/>
      <c r="AA20" s="1165"/>
      <c r="AB20" s="1166"/>
      <c r="AC20" s="1166"/>
      <c r="AD20" s="1166"/>
      <c r="AE20" s="1167"/>
      <c r="AF20" s="1034" t="s">
        <v>512</v>
      </c>
      <c r="AG20" s="1035"/>
      <c r="AH20" s="1035"/>
      <c r="AI20" s="1035"/>
      <c r="AJ20" s="1035"/>
      <c r="AK20" s="1036"/>
      <c r="AL20" s="1044" t="s">
        <v>511</v>
      </c>
      <c r="AM20" s="1045"/>
      <c r="AN20" s="1045"/>
      <c r="AO20" s="1045"/>
      <c r="AP20" s="1045"/>
      <c r="AQ20" s="1045"/>
      <c r="AR20" s="1045"/>
      <c r="AS20" s="1045"/>
      <c r="AT20" s="1045"/>
      <c r="AU20" s="1045"/>
      <c r="AV20" s="1045"/>
      <c r="AW20" s="1045"/>
      <c r="AX20" s="1045"/>
      <c r="AY20" s="1045"/>
      <c r="AZ20" s="1046"/>
      <c r="BA20" s="1052"/>
      <c r="BB20" s="1065"/>
      <c r="BC20" s="1065"/>
      <c r="BD20" s="1065"/>
      <c r="BE20" s="1066"/>
      <c r="BF20" s="128"/>
    </row>
    <row r="21" spans="1:58" ht="22.7" customHeight="1">
      <c r="A21" s="1120"/>
      <c r="B21" s="1101"/>
      <c r="C21" s="1102"/>
      <c r="D21" s="1102"/>
      <c r="E21" s="1102"/>
      <c r="F21" s="1102"/>
      <c r="G21" s="1102"/>
      <c r="H21" s="1102"/>
      <c r="I21" s="1102"/>
      <c r="J21" s="1103"/>
      <c r="K21" s="1101"/>
      <c r="L21" s="1102"/>
      <c r="M21" s="1102"/>
      <c r="N21" s="1103"/>
      <c r="O21" s="1087"/>
      <c r="P21" s="1088"/>
      <c r="Q21" s="1088"/>
      <c r="R21" s="1088"/>
      <c r="S21" s="1088"/>
      <c r="T21" s="1089"/>
      <c r="U21" s="1087"/>
      <c r="V21" s="1091"/>
      <c r="W21" s="1091"/>
      <c r="X21" s="1091"/>
      <c r="Y21" s="1091"/>
      <c r="Z21" s="1092"/>
      <c r="AA21" s="1165"/>
      <c r="AB21" s="1166"/>
      <c r="AC21" s="1166"/>
      <c r="AD21" s="1166"/>
      <c r="AE21" s="1167"/>
      <c r="AF21" s="1114" t="s">
        <v>226</v>
      </c>
      <c r="AG21" s="1115"/>
      <c r="AH21" s="1115"/>
      <c r="AI21" s="1115"/>
      <c r="AJ21" s="1115"/>
      <c r="AK21" s="1116"/>
      <c r="AL21" s="1044" t="s">
        <v>510</v>
      </c>
      <c r="AM21" s="1045"/>
      <c r="AN21" s="1045"/>
      <c r="AO21" s="1045"/>
      <c r="AP21" s="1045"/>
      <c r="AQ21" s="1045"/>
      <c r="AR21" s="1045"/>
      <c r="AS21" s="1045"/>
      <c r="AT21" s="1045"/>
      <c r="AU21" s="1045"/>
      <c r="AV21" s="1045"/>
      <c r="AW21" s="1045"/>
      <c r="AX21" s="1045"/>
      <c r="AY21" s="1045"/>
      <c r="AZ21" s="1046"/>
      <c r="BA21" s="1047"/>
      <c r="BB21" s="1048"/>
      <c r="BC21" s="1048"/>
      <c r="BD21" s="1048"/>
      <c r="BE21" s="1049"/>
      <c r="BF21" s="128"/>
    </row>
    <row r="22" spans="1:58" ht="21.95" customHeight="1">
      <c r="A22" s="1120"/>
      <c r="B22" s="1101"/>
      <c r="C22" s="1102"/>
      <c r="D22" s="1102"/>
      <c r="E22" s="1102"/>
      <c r="F22" s="1102"/>
      <c r="G22" s="1102"/>
      <c r="H22" s="1102"/>
      <c r="I22" s="1102"/>
      <c r="J22" s="1103"/>
      <c r="K22" s="1101"/>
      <c r="L22" s="1102"/>
      <c r="M22" s="1102"/>
      <c r="N22" s="1103"/>
      <c r="O22" s="1087"/>
      <c r="P22" s="1088"/>
      <c r="Q22" s="1088"/>
      <c r="R22" s="1088"/>
      <c r="S22" s="1088"/>
      <c r="T22" s="1089"/>
      <c r="U22" s="1090"/>
      <c r="V22" s="1091"/>
      <c r="W22" s="1091"/>
      <c r="X22" s="1091"/>
      <c r="Y22" s="1091"/>
      <c r="Z22" s="1092"/>
      <c r="AA22" s="1165"/>
      <c r="AB22" s="1166"/>
      <c r="AC22" s="1166"/>
      <c r="AD22" s="1166"/>
      <c r="AE22" s="1166"/>
      <c r="AF22" s="1034" t="s">
        <v>518</v>
      </c>
      <c r="AG22" s="1035"/>
      <c r="AH22" s="1035"/>
      <c r="AI22" s="1035"/>
      <c r="AJ22" s="1035"/>
      <c r="AK22" s="1036"/>
      <c r="AL22" s="1050" t="s">
        <v>311</v>
      </c>
      <c r="AM22" s="1050"/>
      <c r="AN22" s="1050"/>
      <c r="AO22" s="1050"/>
      <c r="AP22" s="1050"/>
      <c r="AQ22" s="1050"/>
      <c r="AR22" s="1050"/>
      <c r="AS22" s="1050"/>
      <c r="AT22" s="1050"/>
      <c r="AU22" s="1050"/>
      <c r="AV22" s="1050"/>
      <c r="AW22" s="1050"/>
      <c r="AX22" s="1050"/>
      <c r="AY22" s="1050"/>
      <c r="AZ22" s="1051"/>
      <c r="BA22" s="1058"/>
      <c r="BB22" s="1058"/>
      <c r="BC22" s="1058"/>
      <c r="BD22" s="1058"/>
      <c r="BE22" s="1059"/>
      <c r="BF22" s="128"/>
    </row>
    <row r="23" spans="1:58" ht="21.95" customHeight="1">
      <c r="A23" s="1120"/>
      <c r="B23" s="1101"/>
      <c r="C23" s="1102"/>
      <c r="D23" s="1102"/>
      <c r="E23" s="1102"/>
      <c r="F23" s="1102"/>
      <c r="G23" s="1102"/>
      <c r="H23" s="1102"/>
      <c r="I23" s="1102"/>
      <c r="J23" s="1103"/>
      <c r="K23" s="1101"/>
      <c r="L23" s="1102"/>
      <c r="M23" s="1102"/>
      <c r="N23" s="1103"/>
      <c r="O23" s="1087"/>
      <c r="P23" s="1088"/>
      <c r="Q23" s="1088"/>
      <c r="R23" s="1088"/>
      <c r="S23" s="1088"/>
      <c r="T23" s="1089"/>
      <c r="U23" s="1090"/>
      <c r="V23" s="1091"/>
      <c r="W23" s="1091"/>
      <c r="X23" s="1091"/>
      <c r="Y23" s="1091"/>
      <c r="Z23" s="1092"/>
      <c r="AA23" s="1165"/>
      <c r="AB23" s="1166"/>
      <c r="AC23" s="1166"/>
      <c r="AD23" s="1166"/>
      <c r="AE23" s="1167"/>
      <c r="AF23" s="1186" t="s">
        <v>62</v>
      </c>
      <c r="AG23" s="1187"/>
      <c r="AH23" s="1187"/>
      <c r="AI23" s="1187"/>
      <c r="AJ23" s="1187"/>
      <c r="AK23" s="1187"/>
      <c r="AL23" s="1067" t="s">
        <v>311</v>
      </c>
      <c r="AM23" s="1050"/>
      <c r="AN23" s="1050"/>
      <c r="AO23" s="1050"/>
      <c r="AP23" s="1050"/>
      <c r="AQ23" s="1050"/>
      <c r="AR23" s="1050"/>
      <c r="AS23" s="1050"/>
      <c r="AT23" s="1050"/>
      <c r="AU23" s="1050"/>
      <c r="AV23" s="1050"/>
      <c r="AW23" s="1050"/>
      <c r="AX23" s="1050"/>
      <c r="AY23" s="1050"/>
      <c r="AZ23" s="1051"/>
      <c r="BA23" s="1058"/>
      <c r="BB23" s="1058"/>
      <c r="BC23" s="1058"/>
      <c r="BD23" s="1058"/>
      <c r="BE23" s="1059"/>
      <c r="BF23" s="128"/>
    </row>
    <row r="24" spans="1:58" ht="22.7" customHeight="1">
      <c r="A24" s="1120"/>
      <c r="B24" s="1101"/>
      <c r="C24" s="1102"/>
      <c r="D24" s="1102"/>
      <c r="E24" s="1102"/>
      <c r="F24" s="1102"/>
      <c r="G24" s="1102"/>
      <c r="H24" s="1102"/>
      <c r="I24" s="1102"/>
      <c r="J24" s="1103"/>
      <c r="K24" s="1101"/>
      <c r="L24" s="1102"/>
      <c r="M24" s="1102"/>
      <c r="N24" s="1103"/>
      <c r="O24" s="1087"/>
      <c r="P24" s="1088"/>
      <c r="Q24" s="1088"/>
      <c r="R24" s="1088"/>
      <c r="S24" s="1088"/>
      <c r="T24" s="1089"/>
      <c r="U24" s="1090"/>
      <c r="V24" s="1091"/>
      <c r="W24" s="1091"/>
      <c r="X24" s="1091"/>
      <c r="Y24" s="1091"/>
      <c r="Z24" s="1092"/>
      <c r="AA24" s="1165"/>
      <c r="AB24" s="1166"/>
      <c r="AC24" s="1166"/>
      <c r="AD24" s="1166"/>
      <c r="AE24" s="1167"/>
      <c r="AF24" s="1034" t="s">
        <v>227</v>
      </c>
      <c r="AG24" s="1035"/>
      <c r="AH24" s="1035"/>
      <c r="AI24" s="1035"/>
      <c r="AJ24" s="1035"/>
      <c r="AK24" s="1036"/>
      <c r="AL24" s="1044" t="s">
        <v>508</v>
      </c>
      <c r="AM24" s="1045"/>
      <c r="AN24" s="1045"/>
      <c r="AO24" s="1045"/>
      <c r="AP24" s="1045"/>
      <c r="AQ24" s="1045"/>
      <c r="AR24" s="1045"/>
      <c r="AS24" s="1045"/>
      <c r="AT24" s="1045"/>
      <c r="AU24" s="1045"/>
      <c r="AV24" s="1045"/>
      <c r="AW24" s="1045"/>
      <c r="AX24" s="1045"/>
      <c r="AY24" s="1045"/>
      <c r="AZ24" s="1046"/>
      <c r="BA24" s="1047"/>
      <c r="BB24" s="1048"/>
      <c r="BC24" s="1048"/>
      <c r="BD24" s="1048"/>
      <c r="BE24" s="1049"/>
      <c r="BF24" s="128"/>
    </row>
    <row r="25" spans="1:58" ht="22.7" customHeight="1">
      <c r="A25" s="1120"/>
      <c r="B25" s="1101"/>
      <c r="C25" s="1102"/>
      <c r="D25" s="1102"/>
      <c r="E25" s="1102"/>
      <c r="F25" s="1102"/>
      <c r="G25" s="1102"/>
      <c r="H25" s="1102"/>
      <c r="I25" s="1102"/>
      <c r="J25" s="1103"/>
      <c r="K25" s="1101"/>
      <c r="L25" s="1102"/>
      <c r="M25" s="1102"/>
      <c r="N25" s="1103"/>
      <c r="O25" s="1087"/>
      <c r="P25" s="1088"/>
      <c r="Q25" s="1088"/>
      <c r="R25" s="1088"/>
      <c r="S25" s="1088"/>
      <c r="T25" s="1089"/>
      <c r="U25" s="1090"/>
      <c r="V25" s="1091"/>
      <c r="W25" s="1091"/>
      <c r="X25" s="1091"/>
      <c r="Y25" s="1091"/>
      <c r="Z25" s="1092"/>
      <c r="AA25" s="1165"/>
      <c r="AB25" s="1166"/>
      <c r="AC25" s="1166"/>
      <c r="AD25" s="1166"/>
      <c r="AE25" s="1167"/>
      <c r="AF25" s="1034" t="s">
        <v>228</v>
      </c>
      <c r="AG25" s="1035"/>
      <c r="AH25" s="1035"/>
      <c r="AI25" s="1035"/>
      <c r="AJ25" s="1035"/>
      <c r="AK25" s="1036"/>
      <c r="AL25" s="1044" t="s">
        <v>311</v>
      </c>
      <c r="AM25" s="1045"/>
      <c r="AN25" s="1045"/>
      <c r="AO25" s="1045"/>
      <c r="AP25" s="1045"/>
      <c r="AQ25" s="1045"/>
      <c r="AR25" s="1045"/>
      <c r="AS25" s="1045"/>
      <c r="AT25" s="1045"/>
      <c r="AU25" s="1045"/>
      <c r="AV25" s="1045"/>
      <c r="AW25" s="1045"/>
      <c r="AX25" s="1045"/>
      <c r="AY25" s="1045"/>
      <c r="AZ25" s="1046"/>
      <c r="BA25" s="1047"/>
      <c r="BB25" s="1048"/>
      <c r="BC25" s="1048"/>
      <c r="BD25" s="1048"/>
      <c r="BE25" s="1049"/>
      <c r="BF25" s="128"/>
    </row>
    <row r="26" spans="1:58" ht="22.7" customHeight="1">
      <c r="A26" s="1120"/>
      <c r="B26" s="1101"/>
      <c r="C26" s="1102"/>
      <c r="D26" s="1102"/>
      <c r="E26" s="1102"/>
      <c r="F26" s="1102"/>
      <c r="G26" s="1102"/>
      <c r="H26" s="1102"/>
      <c r="I26" s="1102"/>
      <c r="J26" s="1103"/>
      <c r="K26" s="1101"/>
      <c r="L26" s="1102"/>
      <c r="M26" s="1102"/>
      <c r="N26" s="1103"/>
      <c r="O26" s="1087"/>
      <c r="P26" s="1088"/>
      <c r="Q26" s="1088"/>
      <c r="R26" s="1088"/>
      <c r="S26" s="1088"/>
      <c r="T26" s="1089"/>
      <c r="U26" s="1090"/>
      <c r="V26" s="1091"/>
      <c r="W26" s="1091"/>
      <c r="X26" s="1091"/>
      <c r="Y26" s="1091"/>
      <c r="Z26" s="1092"/>
      <c r="AA26" s="1165"/>
      <c r="AB26" s="1166"/>
      <c r="AC26" s="1166"/>
      <c r="AD26" s="1166"/>
      <c r="AE26" s="1167"/>
      <c r="AF26" s="1034" t="s">
        <v>331</v>
      </c>
      <c r="AG26" s="1035"/>
      <c r="AH26" s="1035"/>
      <c r="AI26" s="1035"/>
      <c r="AJ26" s="1035"/>
      <c r="AK26" s="1036"/>
      <c r="AL26" s="1044" t="s">
        <v>508</v>
      </c>
      <c r="AM26" s="1045"/>
      <c r="AN26" s="1045"/>
      <c r="AO26" s="1045"/>
      <c r="AP26" s="1045"/>
      <c r="AQ26" s="1045"/>
      <c r="AR26" s="1045"/>
      <c r="AS26" s="1045"/>
      <c r="AT26" s="1045"/>
      <c r="AU26" s="1045"/>
      <c r="AV26" s="1045"/>
      <c r="AW26" s="1045"/>
      <c r="AX26" s="1045"/>
      <c r="AY26" s="1045"/>
      <c r="AZ26" s="1046"/>
      <c r="BA26" s="1047"/>
      <c r="BB26" s="1048"/>
      <c r="BC26" s="1048"/>
      <c r="BD26" s="1048"/>
      <c r="BE26" s="1049"/>
      <c r="BF26" s="128"/>
    </row>
    <row r="27" spans="1:58" ht="21.95" customHeight="1">
      <c r="A27" s="1120"/>
      <c r="B27" s="1101"/>
      <c r="C27" s="1102"/>
      <c r="D27" s="1102"/>
      <c r="E27" s="1102"/>
      <c r="F27" s="1102"/>
      <c r="G27" s="1102"/>
      <c r="H27" s="1102"/>
      <c r="I27" s="1102"/>
      <c r="J27" s="1103"/>
      <c r="K27" s="1101"/>
      <c r="L27" s="1102"/>
      <c r="M27" s="1102"/>
      <c r="N27" s="1103"/>
      <c r="O27" s="1087"/>
      <c r="P27" s="1088"/>
      <c r="Q27" s="1088"/>
      <c r="R27" s="1088"/>
      <c r="S27" s="1088"/>
      <c r="T27" s="1089"/>
      <c r="U27" s="1090"/>
      <c r="V27" s="1091"/>
      <c r="W27" s="1091"/>
      <c r="X27" s="1091"/>
      <c r="Y27" s="1091"/>
      <c r="Z27" s="1092"/>
      <c r="AA27" s="1165"/>
      <c r="AB27" s="1166"/>
      <c r="AC27" s="1166"/>
      <c r="AD27" s="1166"/>
      <c r="AE27" s="1167"/>
      <c r="AF27" s="1034" t="s">
        <v>517</v>
      </c>
      <c r="AG27" s="1035"/>
      <c r="AH27" s="1035"/>
      <c r="AI27" s="1035"/>
      <c r="AJ27" s="1035"/>
      <c r="AK27" s="1036"/>
      <c r="AL27" s="1067" t="s">
        <v>508</v>
      </c>
      <c r="AM27" s="1050"/>
      <c r="AN27" s="1050"/>
      <c r="AO27" s="1050"/>
      <c r="AP27" s="1050"/>
      <c r="AQ27" s="1050"/>
      <c r="AR27" s="1050"/>
      <c r="AS27" s="1050"/>
      <c r="AT27" s="1050"/>
      <c r="AU27" s="1050"/>
      <c r="AV27" s="1050"/>
      <c r="AW27" s="1050"/>
      <c r="AX27" s="1050"/>
      <c r="AY27" s="1050"/>
      <c r="AZ27" s="1051"/>
      <c r="BA27" s="1052"/>
      <c r="BB27" s="1065"/>
      <c r="BC27" s="1065"/>
      <c r="BD27" s="1065"/>
      <c r="BE27" s="1066"/>
      <c r="BF27" s="128"/>
    </row>
    <row r="28" spans="1:58" ht="21.95" customHeight="1">
      <c r="A28" s="1120"/>
      <c r="B28" s="1101"/>
      <c r="C28" s="1102"/>
      <c r="D28" s="1102"/>
      <c r="E28" s="1102"/>
      <c r="F28" s="1102"/>
      <c r="G28" s="1102"/>
      <c r="H28" s="1102"/>
      <c r="I28" s="1102"/>
      <c r="J28" s="1103"/>
      <c r="K28" s="1101"/>
      <c r="L28" s="1102"/>
      <c r="M28" s="1102"/>
      <c r="N28" s="1103"/>
      <c r="O28" s="1087"/>
      <c r="P28" s="1088"/>
      <c r="Q28" s="1088"/>
      <c r="R28" s="1088"/>
      <c r="S28" s="1088"/>
      <c r="T28" s="1089"/>
      <c r="U28" s="1090"/>
      <c r="V28" s="1091"/>
      <c r="W28" s="1091"/>
      <c r="X28" s="1091"/>
      <c r="Y28" s="1091"/>
      <c r="Z28" s="1092"/>
      <c r="AA28" s="1165"/>
      <c r="AB28" s="1166"/>
      <c r="AC28" s="1166"/>
      <c r="AD28" s="1166"/>
      <c r="AE28" s="1167"/>
      <c r="AF28" s="1036" t="s">
        <v>63</v>
      </c>
      <c r="AG28" s="1060"/>
      <c r="AH28" s="1060"/>
      <c r="AI28" s="1060"/>
      <c r="AJ28" s="1060"/>
      <c r="AK28" s="1060"/>
      <c r="AL28" s="1067" t="s">
        <v>311</v>
      </c>
      <c r="AM28" s="1050"/>
      <c r="AN28" s="1050"/>
      <c r="AO28" s="1050"/>
      <c r="AP28" s="1050"/>
      <c r="AQ28" s="1050"/>
      <c r="AR28" s="1050"/>
      <c r="AS28" s="1050"/>
      <c r="AT28" s="1050"/>
      <c r="AU28" s="1050"/>
      <c r="AV28" s="1050"/>
      <c r="AW28" s="1050"/>
      <c r="AX28" s="1050"/>
      <c r="AY28" s="1050"/>
      <c r="AZ28" s="1051"/>
      <c r="BA28" s="1058"/>
      <c r="BB28" s="1058"/>
      <c r="BC28" s="1058"/>
      <c r="BD28" s="1058"/>
      <c r="BE28" s="1059"/>
      <c r="BF28" s="128"/>
    </row>
    <row r="29" spans="1:58" ht="21.95" customHeight="1">
      <c r="A29" s="1120"/>
      <c r="B29" s="1101"/>
      <c r="C29" s="1102"/>
      <c r="D29" s="1102"/>
      <c r="E29" s="1102"/>
      <c r="F29" s="1102"/>
      <c r="G29" s="1102"/>
      <c r="H29" s="1102"/>
      <c r="I29" s="1102"/>
      <c r="J29" s="1103"/>
      <c r="K29" s="1101"/>
      <c r="L29" s="1102"/>
      <c r="M29" s="1102"/>
      <c r="N29" s="1103"/>
      <c r="O29" s="1087"/>
      <c r="P29" s="1088"/>
      <c r="Q29" s="1088"/>
      <c r="R29" s="1088"/>
      <c r="S29" s="1088"/>
      <c r="T29" s="1089"/>
      <c r="U29" s="1090"/>
      <c r="V29" s="1091"/>
      <c r="W29" s="1091"/>
      <c r="X29" s="1091"/>
      <c r="Y29" s="1091"/>
      <c r="Z29" s="1092"/>
      <c r="AA29" s="1165"/>
      <c r="AB29" s="1166"/>
      <c r="AC29" s="1166"/>
      <c r="AD29" s="1166"/>
      <c r="AE29" s="1167"/>
      <c r="AF29" s="1034" t="s">
        <v>332</v>
      </c>
      <c r="AG29" s="1035"/>
      <c r="AH29" s="1035"/>
      <c r="AI29" s="1035"/>
      <c r="AJ29" s="1035"/>
      <c r="AK29" s="1036"/>
      <c r="AL29" s="1067" t="s">
        <v>508</v>
      </c>
      <c r="AM29" s="1050"/>
      <c r="AN29" s="1050"/>
      <c r="AO29" s="1050"/>
      <c r="AP29" s="1050"/>
      <c r="AQ29" s="1050"/>
      <c r="AR29" s="1050"/>
      <c r="AS29" s="1050"/>
      <c r="AT29" s="1050"/>
      <c r="AU29" s="1050"/>
      <c r="AV29" s="1050"/>
      <c r="AW29" s="1050"/>
      <c r="AX29" s="1050"/>
      <c r="AY29" s="1050"/>
      <c r="AZ29" s="1051"/>
      <c r="BA29" s="1052"/>
      <c r="BB29" s="1065"/>
      <c r="BC29" s="1065"/>
      <c r="BD29" s="1065"/>
      <c r="BE29" s="1066"/>
      <c r="BF29" s="128"/>
    </row>
    <row r="30" spans="1:58" ht="21.95" customHeight="1">
      <c r="A30" s="1120"/>
      <c r="B30" s="1101"/>
      <c r="C30" s="1102"/>
      <c r="D30" s="1102"/>
      <c r="E30" s="1102"/>
      <c r="F30" s="1102"/>
      <c r="G30" s="1102"/>
      <c r="H30" s="1102"/>
      <c r="I30" s="1102"/>
      <c r="J30" s="1103"/>
      <c r="K30" s="1101"/>
      <c r="L30" s="1102"/>
      <c r="M30" s="1102"/>
      <c r="N30" s="1103"/>
      <c r="O30" s="1087"/>
      <c r="P30" s="1088"/>
      <c r="Q30" s="1088"/>
      <c r="R30" s="1088"/>
      <c r="S30" s="1088"/>
      <c r="T30" s="1089"/>
      <c r="U30" s="1090"/>
      <c r="V30" s="1091"/>
      <c r="W30" s="1091"/>
      <c r="X30" s="1091"/>
      <c r="Y30" s="1091"/>
      <c r="Z30" s="1092"/>
      <c r="AA30" s="1165"/>
      <c r="AB30" s="1166"/>
      <c r="AC30" s="1166"/>
      <c r="AD30" s="1166"/>
      <c r="AE30" s="1167"/>
      <c r="AF30" s="1037" t="s">
        <v>658</v>
      </c>
      <c r="AG30" s="1037"/>
      <c r="AH30" s="1037"/>
      <c r="AI30" s="1037"/>
      <c r="AJ30" s="1037"/>
      <c r="AK30" s="1038"/>
      <c r="AL30" s="1039" t="s">
        <v>230</v>
      </c>
      <c r="AM30" s="1040"/>
      <c r="AN30" s="1040"/>
      <c r="AO30" s="1040"/>
      <c r="AP30" s="1040"/>
      <c r="AQ30" s="1040"/>
      <c r="AR30" s="1040"/>
      <c r="AS30" s="1040"/>
      <c r="AT30" s="1040"/>
      <c r="AU30" s="1040"/>
      <c r="AV30" s="1040"/>
      <c r="AW30" s="1040"/>
      <c r="AX30" s="1040"/>
      <c r="AY30" s="1040"/>
      <c r="AZ30" s="1041"/>
      <c r="BA30" s="1055"/>
      <c r="BB30" s="1056"/>
      <c r="BC30" s="1056"/>
      <c r="BD30" s="1056"/>
      <c r="BE30" s="1057"/>
      <c r="BF30" s="128"/>
    </row>
    <row r="31" spans="1:58" ht="21.95" customHeight="1">
      <c r="A31" s="1120"/>
      <c r="B31" s="1101"/>
      <c r="C31" s="1102"/>
      <c r="D31" s="1102"/>
      <c r="E31" s="1102"/>
      <c r="F31" s="1102"/>
      <c r="G31" s="1102"/>
      <c r="H31" s="1102"/>
      <c r="I31" s="1102"/>
      <c r="J31" s="1103"/>
      <c r="K31" s="1101"/>
      <c r="L31" s="1102"/>
      <c r="M31" s="1102"/>
      <c r="N31" s="1103"/>
      <c r="O31" s="1087"/>
      <c r="P31" s="1088"/>
      <c r="Q31" s="1088"/>
      <c r="R31" s="1088"/>
      <c r="S31" s="1088"/>
      <c r="T31" s="1089"/>
      <c r="U31" s="1090"/>
      <c r="V31" s="1091"/>
      <c r="W31" s="1091"/>
      <c r="X31" s="1091"/>
      <c r="Y31" s="1091"/>
      <c r="Z31" s="1092"/>
      <c r="AA31" s="1165"/>
      <c r="AB31" s="1166"/>
      <c r="AC31" s="1166"/>
      <c r="AD31" s="1166"/>
      <c r="AE31" s="1167"/>
      <c r="AF31" s="1037" t="s">
        <v>664</v>
      </c>
      <c r="AG31" s="1037"/>
      <c r="AH31" s="1037"/>
      <c r="AI31" s="1037"/>
      <c r="AJ31" s="1037"/>
      <c r="AK31" s="1038"/>
      <c r="AL31" s="1039" t="s">
        <v>510</v>
      </c>
      <c r="AM31" s="1040"/>
      <c r="AN31" s="1040"/>
      <c r="AO31" s="1040"/>
      <c r="AP31" s="1040"/>
      <c r="AQ31" s="1040"/>
      <c r="AR31" s="1040"/>
      <c r="AS31" s="1040"/>
      <c r="AT31" s="1040"/>
      <c r="AU31" s="1040"/>
      <c r="AV31" s="1040"/>
      <c r="AW31" s="1040"/>
      <c r="AX31" s="1040"/>
      <c r="AY31" s="1040"/>
      <c r="AZ31" s="1041"/>
      <c r="BA31" s="1055"/>
      <c r="BB31" s="1056"/>
      <c r="BC31" s="1056"/>
      <c r="BD31" s="1056"/>
      <c r="BE31" s="1057"/>
      <c r="BF31" s="128"/>
    </row>
    <row r="32" spans="1:58" ht="21.95" customHeight="1">
      <c r="A32" s="1120"/>
      <c r="B32" s="1101"/>
      <c r="C32" s="1102"/>
      <c r="D32" s="1102"/>
      <c r="E32" s="1102"/>
      <c r="F32" s="1102"/>
      <c r="G32" s="1102"/>
      <c r="H32" s="1102"/>
      <c r="I32" s="1102"/>
      <c r="J32" s="1103"/>
      <c r="K32" s="1101"/>
      <c r="L32" s="1102"/>
      <c r="M32" s="1102"/>
      <c r="N32" s="1103"/>
      <c r="O32" s="1087"/>
      <c r="P32" s="1088"/>
      <c r="Q32" s="1088"/>
      <c r="R32" s="1088"/>
      <c r="S32" s="1088"/>
      <c r="T32" s="1089"/>
      <c r="U32" s="1090"/>
      <c r="V32" s="1091"/>
      <c r="W32" s="1091"/>
      <c r="X32" s="1091"/>
      <c r="Y32" s="1091"/>
      <c r="Z32" s="1092"/>
      <c r="AA32" s="1165"/>
      <c r="AB32" s="1166"/>
      <c r="AC32" s="1166"/>
      <c r="AD32" s="1166"/>
      <c r="AE32" s="1167"/>
      <c r="AF32" s="1038" t="s">
        <v>634</v>
      </c>
      <c r="AG32" s="1113"/>
      <c r="AH32" s="1113"/>
      <c r="AI32" s="1113"/>
      <c r="AJ32" s="1113"/>
      <c r="AK32" s="1113"/>
      <c r="AL32" s="1068" t="s">
        <v>663</v>
      </c>
      <c r="AM32" s="1069"/>
      <c r="AN32" s="1069"/>
      <c r="AO32" s="1069"/>
      <c r="AP32" s="1069"/>
      <c r="AQ32" s="1069"/>
      <c r="AR32" s="1069"/>
      <c r="AS32" s="1069"/>
      <c r="AT32" s="1069"/>
      <c r="AU32" s="1069"/>
      <c r="AV32" s="1069"/>
      <c r="AW32" s="1069"/>
      <c r="AX32" s="1069"/>
      <c r="AY32" s="1069"/>
      <c r="AZ32" s="1070"/>
      <c r="BA32" s="1042"/>
      <c r="BB32" s="1042"/>
      <c r="BC32" s="1042"/>
      <c r="BD32" s="1042"/>
      <c r="BE32" s="1043"/>
      <c r="BF32" s="128"/>
    </row>
    <row r="33" spans="1:58" ht="21.95" customHeight="1">
      <c r="A33" s="1120"/>
      <c r="B33" s="1101"/>
      <c r="C33" s="1102"/>
      <c r="D33" s="1102"/>
      <c r="E33" s="1102"/>
      <c r="F33" s="1102"/>
      <c r="G33" s="1102"/>
      <c r="H33" s="1102"/>
      <c r="I33" s="1102"/>
      <c r="J33" s="1103"/>
      <c r="K33" s="1107"/>
      <c r="L33" s="1108"/>
      <c r="M33" s="1108"/>
      <c r="N33" s="1109"/>
      <c r="O33" s="1090"/>
      <c r="P33" s="1091"/>
      <c r="Q33" s="1091"/>
      <c r="R33" s="1091"/>
      <c r="S33" s="1091"/>
      <c r="T33" s="1092"/>
      <c r="U33" s="1090"/>
      <c r="V33" s="1091"/>
      <c r="W33" s="1091"/>
      <c r="X33" s="1091"/>
      <c r="Y33" s="1091"/>
      <c r="Z33" s="1092"/>
      <c r="AA33" s="1168"/>
      <c r="AB33" s="1169"/>
      <c r="AC33" s="1169"/>
      <c r="AD33" s="1169"/>
      <c r="AE33" s="1170"/>
      <c r="AF33" s="1035" t="s">
        <v>3</v>
      </c>
      <c r="AG33" s="1035"/>
      <c r="AH33" s="1035"/>
      <c r="AI33" s="1035"/>
      <c r="AJ33" s="1035"/>
      <c r="AK33" s="1036"/>
      <c r="AL33" s="1067" t="s">
        <v>311</v>
      </c>
      <c r="AM33" s="1050"/>
      <c r="AN33" s="1050"/>
      <c r="AO33" s="1050"/>
      <c r="AP33" s="1050"/>
      <c r="AQ33" s="1050"/>
      <c r="AR33" s="1050"/>
      <c r="AS33" s="1050"/>
      <c r="AT33" s="1050"/>
      <c r="AU33" s="1050"/>
      <c r="AV33" s="1050"/>
      <c r="AW33" s="1050"/>
      <c r="AX33" s="1050"/>
      <c r="AY33" s="1050"/>
      <c r="AZ33" s="1051"/>
      <c r="BA33" s="1058"/>
      <c r="BB33" s="1058"/>
      <c r="BC33" s="1058"/>
      <c r="BD33" s="1058"/>
      <c r="BE33" s="1059"/>
      <c r="BF33" s="128"/>
    </row>
    <row r="34" spans="1:58" ht="21.95" customHeight="1">
      <c r="A34" s="1120"/>
      <c r="B34" s="1101"/>
      <c r="C34" s="1102"/>
      <c r="D34" s="1102"/>
      <c r="E34" s="1102"/>
      <c r="F34" s="1102"/>
      <c r="G34" s="1102"/>
      <c r="H34" s="1102"/>
      <c r="I34" s="1102"/>
      <c r="J34" s="1103"/>
      <c r="K34" s="1107"/>
      <c r="L34" s="1108"/>
      <c r="M34" s="1108"/>
      <c r="N34" s="1109"/>
      <c r="O34" s="1090"/>
      <c r="P34" s="1091"/>
      <c r="Q34" s="1091"/>
      <c r="R34" s="1091"/>
      <c r="S34" s="1091"/>
      <c r="T34" s="1092"/>
      <c r="U34" s="1090"/>
      <c r="V34" s="1091"/>
      <c r="W34" s="1091"/>
      <c r="X34" s="1091"/>
      <c r="Y34" s="1091"/>
      <c r="Z34" s="1092"/>
      <c r="AA34" s="1168"/>
      <c r="AB34" s="1169"/>
      <c r="AC34" s="1169"/>
      <c r="AD34" s="1169"/>
      <c r="AE34" s="1170"/>
      <c r="AF34" s="1034" t="s">
        <v>312</v>
      </c>
      <c r="AG34" s="1035"/>
      <c r="AH34" s="1035"/>
      <c r="AI34" s="1035"/>
      <c r="AJ34" s="1035"/>
      <c r="AK34" s="1036"/>
      <c r="AL34" s="1067" t="s">
        <v>311</v>
      </c>
      <c r="AM34" s="1050"/>
      <c r="AN34" s="1050"/>
      <c r="AO34" s="1050"/>
      <c r="AP34" s="1050"/>
      <c r="AQ34" s="1050"/>
      <c r="AR34" s="1050"/>
      <c r="AS34" s="1050"/>
      <c r="AT34" s="1050"/>
      <c r="AU34" s="1050"/>
      <c r="AV34" s="1050"/>
      <c r="AW34" s="1050"/>
      <c r="AX34" s="1050"/>
      <c r="AY34" s="1050"/>
      <c r="AZ34" s="1051"/>
      <c r="BA34" s="1052"/>
      <c r="BB34" s="1065"/>
      <c r="BC34" s="1065"/>
      <c r="BD34" s="1065"/>
      <c r="BE34" s="1066"/>
      <c r="BF34" s="128"/>
    </row>
    <row r="35" spans="1:58" ht="21.95" customHeight="1">
      <c r="A35" s="1120"/>
      <c r="B35" s="1101"/>
      <c r="C35" s="1102"/>
      <c r="D35" s="1102"/>
      <c r="E35" s="1102"/>
      <c r="F35" s="1102"/>
      <c r="G35" s="1102"/>
      <c r="H35" s="1102"/>
      <c r="I35" s="1102"/>
      <c r="J35" s="1103"/>
      <c r="K35" s="1107"/>
      <c r="L35" s="1108"/>
      <c r="M35" s="1108"/>
      <c r="N35" s="1109"/>
      <c r="O35" s="1090"/>
      <c r="P35" s="1091"/>
      <c r="Q35" s="1091"/>
      <c r="R35" s="1091"/>
      <c r="S35" s="1091"/>
      <c r="T35" s="1092"/>
      <c r="U35" s="1090"/>
      <c r="V35" s="1091"/>
      <c r="W35" s="1091"/>
      <c r="X35" s="1091"/>
      <c r="Y35" s="1091"/>
      <c r="Z35" s="1092"/>
      <c r="AA35" s="1168"/>
      <c r="AB35" s="1169"/>
      <c r="AC35" s="1169"/>
      <c r="AD35" s="1169"/>
      <c r="AE35" s="1170"/>
      <c r="AF35" s="1034" t="s">
        <v>526</v>
      </c>
      <c r="AG35" s="1035"/>
      <c r="AH35" s="1035"/>
      <c r="AI35" s="1035"/>
      <c r="AJ35" s="1035"/>
      <c r="AK35" s="1036"/>
      <c r="AL35" s="1071" t="s">
        <v>510</v>
      </c>
      <c r="AM35" s="1072"/>
      <c r="AN35" s="1072"/>
      <c r="AO35" s="1072"/>
      <c r="AP35" s="1072"/>
      <c r="AQ35" s="1072"/>
      <c r="AR35" s="1072"/>
      <c r="AS35" s="1072"/>
      <c r="AT35" s="1072"/>
      <c r="AU35" s="1072"/>
      <c r="AV35" s="1072"/>
      <c r="AW35" s="1072"/>
      <c r="AX35" s="1072"/>
      <c r="AY35" s="1072"/>
      <c r="AZ35" s="1073"/>
      <c r="BA35" s="1047"/>
      <c r="BB35" s="1048"/>
      <c r="BC35" s="1048"/>
      <c r="BD35" s="1048"/>
      <c r="BE35" s="1049"/>
      <c r="BF35" s="128"/>
    </row>
    <row r="36" spans="1:58" ht="63" customHeight="1">
      <c r="A36" s="1120"/>
      <c r="B36" s="1101"/>
      <c r="C36" s="1102"/>
      <c r="D36" s="1102"/>
      <c r="E36" s="1102"/>
      <c r="F36" s="1102"/>
      <c r="G36" s="1102"/>
      <c r="H36" s="1102"/>
      <c r="I36" s="1102"/>
      <c r="J36" s="1103"/>
      <c r="K36" s="1107"/>
      <c r="L36" s="1108"/>
      <c r="M36" s="1108"/>
      <c r="N36" s="1109"/>
      <c r="O36" s="1090"/>
      <c r="P36" s="1091"/>
      <c r="Q36" s="1091"/>
      <c r="R36" s="1091"/>
      <c r="S36" s="1091"/>
      <c r="T36" s="1092"/>
      <c r="U36" s="1090"/>
      <c r="V36" s="1091"/>
      <c r="W36" s="1091"/>
      <c r="X36" s="1091"/>
      <c r="Y36" s="1091"/>
      <c r="Z36" s="1092"/>
      <c r="AA36" s="1168"/>
      <c r="AB36" s="1169"/>
      <c r="AC36" s="1169"/>
      <c r="AD36" s="1169"/>
      <c r="AE36" s="1170"/>
      <c r="AF36" s="1035" t="s">
        <v>69</v>
      </c>
      <c r="AG36" s="1074"/>
      <c r="AH36" s="1074"/>
      <c r="AI36" s="1074"/>
      <c r="AJ36" s="1074"/>
      <c r="AK36" s="1075"/>
      <c r="AL36" s="1076" t="s">
        <v>507</v>
      </c>
      <c r="AM36" s="1077"/>
      <c r="AN36" s="1077"/>
      <c r="AO36" s="1077"/>
      <c r="AP36" s="1077"/>
      <c r="AQ36" s="1077"/>
      <c r="AR36" s="1077"/>
      <c r="AS36" s="1077"/>
      <c r="AT36" s="1077"/>
      <c r="AU36" s="1077"/>
      <c r="AV36" s="1077"/>
      <c r="AW36" s="1077"/>
      <c r="AX36" s="1077"/>
      <c r="AY36" s="1077"/>
      <c r="AZ36" s="1078"/>
      <c r="BA36" s="1052"/>
      <c r="BB36" s="1053"/>
      <c r="BC36" s="1053"/>
      <c r="BD36" s="1053"/>
      <c r="BE36" s="1054"/>
      <c r="BF36" s="128"/>
    </row>
    <row r="37" spans="1:58" ht="21.95" customHeight="1">
      <c r="A37" s="1120"/>
      <c r="B37" s="1101"/>
      <c r="C37" s="1102"/>
      <c r="D37" s="1102"/>
      <c r="E37" s="1102"/>
      <c r="F37" s="1102"/>
      <c r="G37" s="1102"/>
      <c r="H37" s="1102"/>
      <c r="I37" s="1102"/>
      <c r="J37" s="1103"/>
      <c r="K37" s="1107"/>
      <c r="L37" s="1108"/>
      <c r="M37" s="1108"/>
      <c r="N37" s="1109"/>
      <c r="O37" s="1090"/>
      <c r="P37" s="1091"/>
      <c r="Q37" s="1091"/>
      <c r="R37" s="1091"/>
      <c r="S37" s="1091"/>
      <c r="T37" s="1092"/>
      <c r="U37" s="1090"/>
      <c r="V37" s="1091"/>
      <c r="W37" s="1091"/>
      <c r="X37" s="1091"/>
      <c r="Y37" s="1091"/>
      <c r="Z37" s="1092"/>
      <c r="AA37" s="1168"/>
      <c r="AB37" s="1169"/>
      <c r="AC37" s="1169"/>
      <c r="AD37" s="1169"/>
      <c r="AE37" s="1170"/>
      <c r="AF37" s="1034" t="s">
        <v>313</v>
      </c>
      <c r="AG37" s="1035"/>
      <c r="AH37" s="1035"/>
      <c r="AI37" s="1035"/>
      <c r="AJ37" s="1035"/>
      <c r="AK37" s="1036"/>
      <c r="AL37" s="1071" t="s">
        <v>314</v>
      </c>
      <c r="AM37" s="1072"/>
      <c r="AN37" s="1072"/>
      <c r="AO37" s="1072"/>
      <c r="AP37" s="1072"/>
      <c r="AQ37" s="1072"/>
      <c r="AR37" s="1072"/>
      <c r="AS37" s="1072"/>
      <c r="AT37" s="1072"/>
      <c r="AU37" s="1072"/>
      <c r="AV37" s="1072"/>
      <c r="AW37" s="1072"/>
      <c r="AX37" s="1072"/>
      <c r="AY37" s="1072"/>
      <c r="AZ37" s="1073"/>
      <c r="BA37" s="1052"/>
      <c r="BB37" s="1065"/>
      <c r="BC37" s="1065"/>
      <c r="BD37" s="1065"/>
      <c r="BE37" s="1066"/>
      <c r="BF37" s="128"/>
    </row>
    <row r="38" spans="1:58" ht="21.95" customHeight="1">
      <c r="A38" s="1120"/>
      <c r="B38" s="1101"/>
      <c r="C38" s="1102"/>
      <c r="D38" s="1102"/>
      <c r="E38" s="1102"/>
      <c r="F38" s="1102"/>
      <c r="G38" s="1102"/>
      <c r="H38" s="1102"/>
      <c r="I38" s="1102"/>
      <c r="J38" s="1103"/>
      <c r="K38" s="1107"/>
      <c r="L38" s="1108"/>
      <c r="M38" s="1108"/>
      <c r="N38" s="1109"/>
      <c r="O38" s="1090"/>
      <c r="P38" s="1091"/>
      <c r="Q38" s="1091"/>
      <c r="R38" s="1091"/>
      <c r="S38" s="1091"/>
      <c r="T38" s="1092"/>
      <c r="U38" s="1090"/>
      <c r="V38" s="1091"/>
      <c r="W38" s="1091"/>
      <c r="X38" s="1091"/>
      <c r="Y38" s="1091"/>
      <c r="Z38" s="1092"/>
      <c r="AA38" s="1168"/>
      <c r="AB38" s="1169"/>
      <c r="AC38" s="1169"/>
      <c r="AD38" s="1169"/>
      <c r="AE38" s="1170"/>
      <c r="AF38" s="1035" t="s">
        <v>229</v>
      </c>
      <c r="AG38" s="1035"/>
      <c r="AH38" s="1035"/>
      <c r="AI38" s="1035"/>
      <c r="AJ38" s="1035"/>
      <c r="AK38" s="1036"/>
      <c r="AL38" s="1071" t="s">
        <v>230</v>
      </c>
      <c r="AM38" s="1072"/>
      <c r="AN38" s="1072"/>
      <c r="AO38" s="1072"/>
      <c r="AP38" s="1072"/>
      <c r="AQ38" s="1072"/>
      <c r="AR38" s="1072"/>
      <c r="AS38" s="1072"/>
      <c r="AT38" s="1072"/>
      <c r="AU38" s="1072"/>
      <c r="AV38" s="1072"/>
      <c r="AW38" s="1072"/>
      <c r="AX38" s="1072"/>
      <c r="AY38" s="1072"/>
      <c r="AZ38" s="1073"/>
      <c r="BA38" s="1058"/>
      <c r="BB38" s="1058"/>
      <c r="BC38" s="1058"/>
      <c r="BD38" s="1058"/>
      <c r="BE38" s="1059"/>
      <c r="BF38" s="128"/>
    </row>
    <row r="39" spans="1:58" ht="21.95" customHeight="1">
      <c r="A39" s="1120"/>
      <c r="B39" s="1101"/>
      <c r="C39" s="1102"/>
      <c r="D39" s="1102"/>
      <c r="E39" s="1102"/>
      <c r="F39" s="1102"/>
      <c r="G39" s="1102"/>
      <c r="H39" s="1102"/>
      <c r="I39" s="1102"/>
      <c r="J39" s="1103"/>
      <c r="K39" s="1107"/>
      <c r="L39" s="1108"/>
      <c r="M39" s="1108"/>
      <c r="N39" s="1109"/>
      <c r="O39" s="1090"/>
      <c r="P39" s="1091"/>
      <c r="Q39" s="1091"/>
      <c r="R39" s="1091"/>
      <c r="S39" s="1091"/>
      <c r="T39" s="1092"/>
      <c r="U39" s="1090"/>
      <c r="V39" s="1091"/>
      <c r="W39" s="1091"/>
      <c r="X39" s="1091"/>
      <c r="Y39" s="1091"/>
      <c r="Z39" s="1092"/>
      <c r="AA39" s="1168"/>
      <c r="AB39" s="1169"/>
      <c r="AC39" s="1169"/>
      <c r="AD39" s="1169"/>
      <c r="AE39" s="1170"/>
      <c r="AF39" s="1037" t="s">
        <v>635</v>
      </c>
      <c r="AG39" s="1037"/>
      <c r="AH39" s="1037"/>
      <c r="AI39" s="1037"/>
      <c r="AJ39" s="1037"/>
      <c r="AK39" s="1038"/>
      <c r="AL39" s="1183" t="s">
        <v>510</v>
      </c>
      <c r="AM39" s="1184"/>
      <c r="AN39" s="1184"/>
      <c r="AO39" s="1184"/>
      <c r="AP39" s="1184"/>
      <c r="AQ39" s="1184"/>
      <c r="AR39" s="1184"/>
      <c r="AS39" s="1184"/>
      <c r="AT39" s="1184"/>
      <c r="AU39" s="1184"/>
      <c r="AV39" s="1184"/>
      <c r="AW39" s="1184"/>
      <c r="AX39" s="1184"/>
      <c r="AY39" s="1184"/>
      <c r="AZ39" s="1185"/>
      <c r="BA39" s="1055"/>
      <c r="BB39" s="1056"/>
      <c r="BC39" s="1056"/>
      <c r="BD39" s="1056"/>
      <c r="BE39" s="1057"/>
      <c r="BF39" s="128"/>
    </row>
    <row r="40" spans="1:58" ht="21.95" customHeight="1">
      <c r="A40" s="1120"/>
      <c r="B40" s="1101"/>
      <c r="C40" s="1102"/>
      <c r="D40" s="1102"/>
      <c r="E40" s="1102"/>
      <c r="F40" s="1102"/>
      <c r="G40" s="1102"/>
      <c r="H40" s="1102"/>
      <c r="I40" s="1102"/>
      <c r="J40" s="1103"/>
      <c r="K40" s="1107"/>
      <c r="L40" s="1108"/>
      <c r="M40" s="1108"/>
      <c r="N40" s="1109"/>
      <c r="O40" s="1090"/>
      <c r="P40" s="1091"/>
      <c r="Q40" s="1091"/>
      <c r="R40" s="1091"/>
      <c r="S40" s="1091"/>
      <c r="T40" s="1092"/>
      <c r="U40" s="1090"/>
      <c r="V40" s="1091"/>
      <c r="W40" s="1091"/>
      <c r="X40" s="1091"/>
      <c r="Y40" s="1091"/>
      <c r="Z40" s="1092"/>
      <c r="AA40" s="1168"/>
      <c r="AB40" s="1169"/>
      <c r="AC40" s="1169"/>
      <c r="AD40" s="1169"/>
      <c r="AE40" s="1170"/>
      <c r="AF40" s="1034" t="s">
        <v>231</v>
      </c>
      <c r="AG40" s="1035"/>
      <c r="AH40" s="1035"/>
      <c r="AI40" s="1035"/>
      <c r="AJ40" s="1035"/>
      <c r="AK40" s="1036"/>
      <c r="AL40" s="1067" t="s">
        <v>230</v>
      </c>
      <c r="AM40" s="1050"/>
      <c r="AN40" s="1050"/>
      <c r="AO40" s="1050"/>
      <c r="AP40" s="1050"/>
      <c r="AQ40" s="1050"/>
      <c r="AR40" s="1050"/>
      <c r="AS40" s="1050"/>
      <c r="AT40" s="1050"/>
      <c r="AU40" s="1050"/>
      <c r="AV40" s="1050"/>
      <c r="AW40" s="1050"/>
      <c r="AX40" s="1050"/>
      <c r="AY40" s="1050"/>
      <c r="AZ40" s="1051"/>
      <c r="BA40" s="1058"/>
      <c r="BB40" s="1058"/>
      <c r="BC40" s="1058"/>
      <c r="BD40" s="1058"/>
      <c r="BE40" s="1059"/>
      <c r="BF40" s="128"/>
    </row>
    <row r="41" spans="1:58" ht="21.95" customHeight="1">
      <c r="A41" s="1120"/>
      <c r="B41" s="1101"/>
      <c r="C41" s="1102"/>
      <c r="D41" s="1102"/>
      <c r="E41" s="1102"/>
      <c r="F41" s="1102"/>
      <c r="G41" s="1102"/>
      <c r="H41" s="1102"/>
      <c r="I41" s="1102"/>
      <c r="J41" s="1103"/>
      <c r="K41" s="1107"/>
      <c r="L41" s="1108"/>
      <c r="M41" s="1108"/>
      <c r="N41" s="1109"/>
      <c r="O41" s="1090"/>
      <c r="P41" s="1091"/>
      <c r="Q41" s="1091"/>
      <c r="R41" s="1091"/>
      <c r="S41" s="1091"/>
      <c r="T41" s="1092"/>
      <c r="U41" s="1090"/>
      <c r="V41" s="1091"/>
      <c r="W41" s="1091"/>
      <c r="X41" s="1091"/>
      <c r="Y41" s="1091"/>
      <c r="Z41" s="1092"/>
      <c r="AA41" s="1168"/>
      <c r="AB41" s="1169"/>
      <c r="AC41" s="1169"/>
      <c r="AD41" s="1169"/>
      <c r="AE41" s="1170"/>
      <c r="AF41" s="1174" t="s">
        <v>662</v>
      </c>
      <c r="AG41" s="1175"/>
      <c r="AH41" s="1175"/>
      <c r="AI41" s="1175"/>
      <c r="AJ41" s="1175"/>
      <c r="AK41" s="1176"/>
      <c r="AL41" s="1068" t="s">
        <v>661</v>
      </c>
      <c r="AM41" s="1069"/>
      <c r="AN41" s="1069"/>
      <c r="AO41" s="1069"/>
      <c r="AP41" s="1069"/>
      <c r="AQ41" s="1069"/>
      <c r="AR41" s="1069"/>
      <c r="AS41" s="1069"/>
      <c r="AT41" s="1069"/>
      <c r="AU41" s="1069"/>
      <c r="AV41" s="1069"/>
      <c r="AW41" s="1069"/>
      <c r="AX41" s="1069"/>
      <c r="AY41" s="1069"/>
      <c r="AZ41" s="1070"/>
      <c r="BA41" s="1177"/>
      <c r="BB41" s="1178"/>
      <c r="BC41" s="1178"/>
      <c r="BD41" s="1178"/>
      <c r="BE41" s="1179"/>
      <c r="BF41" s="128"/>
    </row>
    <row r="42" spans="1:58" ht="21.95" customHeight="1">
      <c r="A42" s="1120"/>
      <c r="B42" s="1101"/>
      <c r="C42" s="1102"/>
      <c r="D42" s="1102"/>
      <c r="E42" s="1102"/>
      <c r="F42" s="1102"/>
      <c r="G42" s="1102"/>
      <c r="H42" s="1102"/>
      <c r="I42" s="1102"/>
      <c r="J42" s="1103"/>
      <c r="K42" s="1107"/>
      <c r="L42" s="1108"/>
      <c r="M42" s="1108"/>
      <c r="N42" s="1109"/>
      <c r="O42" s="1090"/>
      <c r="P42" s="1091"/>
      <c r="Q42" s="1091"/>
      <c r="R42" s="1091"/>
      <c r="S42" s="1091"/>
      <c r="T42" s="1092"/>
      <c r="U42" s="1090"/>
      <c r="V42" s="1091"/>
      <c r="W42" s="1091"/>
      <c r="X42" s="1091"/>
      <c r="Y42" s="1091"/>
      <c r="Z42" s="1092"/>
      <c r="AA42" s="1168"/>
      <c r="AB42" s="1169"/>
      <c r="AC42" s="1169"/>
      <c r="AD42" s="1169"/>
      <c r="AE42" s="1170"/>
      <c r="AF42" s="1079" t="s">
        <v>660</v>
      </c>
      <c r="AG42" s="1037"/>
      <c r="AH42" s="1037"/>
      <c r="AI42" s="1037"/>
      <c r="AJ42" s="1037"/>
      <c r="AK42" s="1038"/>
      <c r="AL42" s="1068" t="s">
        <v>508</v>
      </c>
      <c r="AM42" s="1069"/>
      <c r="AN42" s="1069"/>
      <c r="AO42" s="1069"/>
      <c r="AP42" s="1069"/>
      <c r="AQ42" s="1069"/>
      <c r="AR42" s="1069"/>
      <c r="AS42" s="1069"/>
      <c r="AT42" s="1069"/>
      <c r="AU42" s="1069"/>
      <c r="AV42" s="1069"/>
      <c r="AW42" s="1069"/>
      <c r="AX42" s="1069"/>
      <c r="AY42" s="1069"/>
      <c r="AZ42" s="1070"/>
      <c r="BA42" s="1055"/>
      <c r="BB42" s="1056"/>
      <c r="BC42" s="1056"/>
      <c r="BD42" s="1056"/>
      <c r="BE42" s="1057"/>
      <c r="BF42" s="128"/>
    </row>
    <row r="43" spans="1:58" ht="21.95" customHeight="1" thickBot="1">
      <c r="A43" s="1121"/>
      <c r="B43" s="1104"/>
      <c r="C43" s="1105"/>
      <c r="D43" s="1105"/>
      <c r="E43" s="1105"/>
      <c r="F43" s="1105"/>
      <c r="G43" s="1105"/>
      <c r="H43" s="1105"/>
      <c r="I43" s="1105"/>
      <c r="J43" s="1106"/>
      <c r="K43" s="1110"/>
      <c r="L43" s="1111"/>
      <c r="M43" s="1111"/>
      <c r="N43" s="1112"/>
      <c r="O43" s="1093"/>
      <c r="P43" s="1094"/>
      <c r="Q43" s="1094"/>
      <c r="R43" s="1094"/>
      <c r="S43" s="1094"/>
      <c r="T43" s="1095"/>
      <c r="U43" s="1093"/>
      <c r="V43" s="1094"/>
      <c r="W43" s="1094"/>
      <c r="X43" s="1094"/>
      <c r="Y43" s="1094"/>
      <c r="Z43" s="1095"/>
      <c r="AA43" s="1171"/>
      <c r="AB43" s="1172"/>
      <c r="AC43" s="1172"/>
      <c r="AD43" s="1172"/>
      <c r="AE43" s="1173"/>
      <c r="AF43" s="1079" t="s">
        <v>659</v>
      </c>
      <c r="AG43" s="1037"/>
      <c r="AH43" s="1037"/>
      <c r="AI43" s="1037"/>
      <c r="AJ43" s="1037"/>
      <c r="AK43" s="1038"/>
      <c r="AL43" s="1068" t="s">
        <v>508</v>
      </c>
      <c r="AM43" s="1069"/>
      <c r="AN43" s="1069"/>
      <c r="AO43" s="1069"/>
      <c r="AP43" s="1069"/>
      <c r="AQ43" s="1069"/>
      <c r="AR43" s="1069"/>
      <c r="AS43" s="1069"/>
      <c r="AT43" s="1069"/>
      <c r="AU43" s="1069"/>
      <c r="AV43" s="1069"/>
      <c r="AW43" s="1069"/>
      <c r="AX43" s="1069"/>
      <c r="AY43" s="1069"/>
      <c r="AZ43" s="1070"/>
      <c r="BA43" s="1055"/>
      <c r="BB43" s="1056"/>
      <c r="BC43" s="1056"/>
      <c r="BD43" s="1056"/>
      <c r="BE43" s="1057"/>
      <c r="BF43" s="128"/>
    </row>
    <row r="44" spans="1:58" ht="11.25" customHeight="1">
      <c r="A44" s="414"/>
      <c r="B44" s="413"/>
      <c r="C44" s="413"/>
      <c r="D44" s="413"/>
      <c r="E44" s="413"/>
      <c r="F44" s="413"/>
      <c r="G44" s="413"/>
      <c r="H44" s="413"/>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172"/>
    </row>
    <row r="45" spans="1:58" ht="9" customHeight="1">
      <c r="A45" s="412"/>
      <c r="B45" s="412"/>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row>
    <row r="46" spans="1:58" ht="27" customHeight="1">
      <c r="A46" s="419" t="s">
        <v>333</v>
      </c>
      <c r="B46" s="420"/>
      <c r="C46" s="1081" t="s">
        <v>669</v>
      </c>
      <c r="D46" s="1081"/>
      <c r="E46" s="1081"/>
      <c r="F46" s="1081"/>
      <c r="G46" s="1081"/>
      <c r="H46" s="1081"/>
      <c r="I46" s="1081"/>
      <c r="J46" s="1081"/>
      <c r="K46" s="1081"/>
      <c r="L46" s="1081"/>
      <c r="M46" s="1081"/>
      <c r="N46" s="1081"/>
      <c r="O46" s="1081"/>
      <c r="P46" s="1081"/>
      <c r="Q46" s="1081"/>
      <c r="R46" s="1081"/>
      <c r="S46" s="1081"/>
      <c r="T46" s="1081"/>
      <c r="U46" s="1081"/>
      <c r="V46" s="1081"/>
      <c r="W46" s="1081"/>
      <c r="X46" s="1081"/>
      <c r="Y46" s="1081"/>
      <c r="Z46" s="1081"/>
      <c r="AA46" s="1081"/>
      <c r="AB46" s="1081"/>
      <c r="AC46" s="1081"/>
      <c r="AD46" s="1081"/>
      <c r="AE46" s="1081"/>
      <c r="AF46" s="1081"/>
      <c r="AG46" s="1081"/>
      <c r="AH46" s="1081"/>
      <c r="AI46" s="1081"/>
      <c r="AJ46" s="1081"/>
      <c r="AK46" s="1081"/>
      <c r="AL46" s="1081"/>
      <c r="AM46" s="1081"/>
      <c r="AN46" s="1081"/>
      <c r="AO46" s="1081"/>
      <c r="AP46" s="1081"/>
      <c r="AQ46" s="1081"/>
      <c r="AR46" s="1081"/>
      <c r="AS46" s="1081"/>
      <c r="AT46" s="1081"/>
      <c r="AU46" s="1081"/>
      <c r="AV46" s="1081"/>
      <c r="AW46" s="1081"/>
      <c r="AX46" s="1081"/>
      <c r="AY46" s="1081"/>
      <c r="AZ46" s="1081"/>
      <c r="BA46" s="1081"/>
      <c r="BB46" s="1081"/>
      <c r="BC46" s="1081"/>
      <c r="BD46" s="1081"/>
      <c r="BE46" s="1081"/>
    </row>
    <row r="47" spans="1:58" ht="257.25" customHeight="1">
      <c r="A47" s="419"/>
      <c r="B47" s="420"/>
      <c r="C47" s="1081"/>
      <c r="D47" s="1081"/>
      <c r="E47" s="1081"/>
      <c r="F47" s="1081"/>
      <c r="G47" s="1081"/>
      <c r="H47" s="1081"/>
      <c r="I47" s="1081"/>
      <c r="J47" s="1081"/>
      <c r="K47" s="1081"/>
      <c r="L47" s="1081"/>
      <c r="M47" s="1081"/>
      <c r="N47" s="1081"/>
      <c r="O47" s="1081"/>
      <c r="P47" s="1081"/>
      <c r="Q47" s="1081"/>
      <c r="R47" s="1081"/>
      <c r="S47" s="1081"/>
      <c r="T47" s="1081"/>
      <c r="U47" s="1081"/>
      <c r="V47" s="1081"/>
      <c r="W47" s="1081"/>
      <c r="X47" s="1081"/>
      <c r="Y47" s="1081"/>
      <c r="Z47" s="1081"/>
      <c r="AA47" s="1081"/>
      <c r="AB47" s="1081"/>
      <c r="AC47" s="1081"/>
      <c r="AD47" s="1081"/>
      <c r="AE47" s="1081"/>
      <c r="AF47" s="1081"/>
      <c r="AG47" s="1081"/>
      <c r="AH47" s="1081"/>
      <c r="AI47" s="1081"/>
      <c r="AJ47" s="1081"/>
      <c r="AK47" s="1081"/>
      <c r="AL47" s="1081"/>
      <c r="AM47" s="1081"/>
      <c r="AN47" s="1081"/>
      <c r="AO47" s="1081"/>
      <c r="AP47" s="1081"/>
      <c r="AQ47" s="1081"/>
      <c r="AR47" s="1081"/>
      <c r="AS47" s="1081"/>
      <c r="AT47" s="1081"/>
      <c r="AU47" s="1081"/>
      <c r="AV47" s="1081"/>
      <c r="AW47" s="1081"/>
      <c r="AX47" s="1081"/>
      <c r="AY47" s="1081"/>
      <c r="AZ47" s="1081"/>
      <c r="BA47" s="1081"/>
      <c r="BB47" s="1081"/>
      <c r="BC47" s="1081"/>
      <c r="BD47" s="1081"/>
      <c r="BE47" s="1081"/>
    </row>
    <row r="48" spans="1:58" ht="26.25" customHeight="1">
      <c r="A48" s="419" t="s">
        <v>334</v>
      </c>
      <c r="B48" s="419"/>
      <c r="C48" s="419" t="s">
        <v>316</v>
      </c>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c r="AJ48" s="419"/>
      <c r="AK48" s="419"/>
      <c r="AL48" s="419"/>
      <c r="AM48" s="419"/>
      <c r="AN48" s="419"/>
      <c r="AO48" s="419"/>
      <c r="AP48" s="419"/>
      <c r="AQ48" s="419"/>
      <c r="AR48" s="419"/>
      <c r="AS48" s="419"/>
      <c r="AT48" s="419"/>
      <c r="AU48" s="419"/>
      <c r="AV48" s="419"/>
      <c r="AW48" s="419"/>
      <c r="AX48" s="419"/>
      <c r="AY48" s="419"/>
      <c r="AZ48" s="419"/>
      <c r="BA48" s="419"/>
      <c r="BB48" s="419"/>
      <c r="BC48" s="419"/>
      <c r="BD48" s="419"/>
      <c r="BE48" s="419"/>
      <c r="BF48" s="172"/>
    </row>
    <row r="49" spans="1:57" ht="26.25" customHeight="1">
      <c r="A49" s="419" t="s">
        <v>335</v>
      </c>
      <c r="B49" s="420"/>
      <c r="C49" s="420" t="s">
        <v>336</v>
      </c>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c r="AO49" s="420"/>
      <c r="AP49" s="420"/>
      <c r="AQ49" s="420"/>
      <c r="AR49" s="420"/>
      <c r="AS49" s="420"/>
      <c r="AT49" s="420"/>
      <c r="AU49" s="420"/>
      <c r="AV49" s="420"/>
      <c r="AW49" s="420"/>
      <c r="AX49" s="420"/>
      <c r="AY49" s="420"/>
      <c r="AZ49" s="420"/>
      <c r="BA49" s="420"/>
      <c r="BB49" s="420"/>
      <c r="BC49" s="420"/>
      <c r="BD49" s="420"/>
      <c r="BE49" s="420"/>
    </row>
    <row r="50" spans="1:57" ht="22.5" customHeight="1">
      <c r="A50" s="419" t="s">
        <v>337</v>
      </c>
      <c r="B50" s="420"/>
      <c r="C50" s="1082" t="s">
        <v>317</v>
      </c>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82"/>
      <c r="AE50" s="1082"/>
      <c r="AF50" s="1082"/>
      <c r="AG50" s="1082"/>
      <c r="AH50" s="1082"/>
      <c r="AI50" s="1082"/>
      <c r="AJ50" s="1082"/>
      <c r="AK50" s="1082"/>
      <c r="AL50" s="1082"/>
      <c r="AM50" s="1082"/>
      <c r="AN50" s="1082"/>
      <c r="AO50" s="1082"/>
      <c r="AP50" s="1082"/>
      <c r="AQ50" s="1082"/>
      <c r="AR50" s="1082"/>
      <c r="AS50" s="1082"/>
      <c r="AT50" s="1082"/>
      <c r="AU50" s="1082"/>
      <c r="AV50" s="1082"/>
      <c r="AW50" s="1082"/>
      <c r="AX50" s="1082"/>
      <c r="AY50" s="1082"/>
      <c r="AZ50" s="1082"/>
      <c r="BA50" s="1082"/>
      <c r="BB50" s="1082"/>
      <c r="BC50" s="1082"/>
      <c r="BD50" s="1082"/>
      <c r="BE50" s="421"/>
    </row>
    <row r="51" spans="1:57" ht="22.5" customHeight="1">
      <c r="A51" s="419"/>
      <c r="B51" s="420"/>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c r="AB51" s="1082"/>
      <c r="AC51" s="1082"/>
      <c r="AD51" s="1082"/>
      <c r="AE51" s="1082"/>
      <c r="AF51" s="1082"/>
      <c r="AG51" s="1082"/>
      <c r="AH51" s="1082"/>
      <c r="AI51" s="1082"/>
      <c r="AJ51" s="1082"/>
      <c r="AK51" s="1082"/>
      <c r="AL51" s="1082"/>
      <c r="AM51" s="1082"/>
      <c r="AN51" s="1082"/>
      <c r="AO51" s="1082"/>
      <c r="AP51" s="1082"/>
      <c r="AQ51" s="1082"/>
      <c r="AR51" s="1082"/>
      <c r="AS51" s="1082"/>
      <c r="AT51" s="1082"/>
      <c r="AU51" s="1082"/>
      <c r="AV51" s="1082"/>
      <c r="AW51" s="1082"/>
      <c r="AX51" s="1082"/>
      <c r="AY51" s="1082"/>
      <c r="AZ51" s="1082"/>
      <c r="BA51" s="1082"/>
      <c r="BB51" s="1082"/>
      <c r="BC51" s="1082"/>
      <c r="BD51" s="1082"/>
      <c r="BE51" s="421"/>
    </row>
    <row r="52" spans="1:57" ht="26.25" customHeight="1">
      <c r="A52" s="419" t="s">
        <v>519</v>
      </c>
      <c r="B52" s="420"/>
      <c r="C52" s="420" t="s">
        <v>318</v>
      </c>
      <c r="D52" s="421"/>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c r="AK52" s="421"/>
      <c r="AL52" s="421"/>
      <c r="AM52" s="421"/>
      <c r="AN52" s="421"/>
      <c r="AO52" s="421"/>
      <c r="AP52" s="421"/>
      <c r="AQ52" s="421"/>
      <c r="AR52" s="421"/>
      <c r="AS52" s="421"/>
      <c r="AT52" s="421"/>
      <c r="AU52" s="421"/>
      <c r="AV52" s="421"/>
      <c r="AW52" s="421"/>
      <c r="AX52" s="421"/>
      <c r="AY52" s="421"/>
      <c r="AZ52" s="421"/>
      <c r="BA52" s="421"/>
      <c r="BB52" s="421"/>
      <c r="BC52" s="421"/>
      <c r="BD52" s="421"/>
      <c r="BE52" s="421"/>
    </row>
    <row r="53" spans="1:57" ht="27.75" customHeight="1">
      <c r="A53" s="422" t="s">
        <v>520</v>
      </c>
      <c r="B53" s="423"/>
      <c r="C53" s="424" t="s">
        <v>319</v>
      </c>
      <c r="D53" s="424"/>
      <c r="E53" s="424"/>
      <c r="F53" s="424"/>
      <c r="G53" s="424"/>
      <c r="H53" s="424"/>
      <c r="I53" s="424"/>
      <c r="J53" s="424"/>
      <c r="K53" s="424"/>
      <c r="L53" s="424"/>
      <c r="M53" s="424"/>
      <c r="N53" s="424"/>
      <c r="O53" s="424"/>
      <c r="P53" s="424"/>
      <c r="Q53" s="424"/>
      <c r="R53" s="424"/>
      <c r="S53" s="424"/>
      <c r="T53" s="424"/>
      <c r="U53" s="424"/>
      <c r="V53" s="424"/>
      <c r="W53" s="424"/>
      <c r="X53" s="424"/>
      <c r="Y53" s="424"/>
      <c r="Z53" s="424"/>
      <c r="AA53" s="424"/>
      <c r="AB53" s="424"/>
      <c r="AC53" s="424"/>
      <c r="AD53" s="424"/>
      <c r="AE53" s="424"/>
      <c r="AF53" s="424"/>
      <c r="AG53" s="424"/>
      <c r="AH53" s="424"/>
      <c r="AI53" s="424"/>
      <c r="AJ53" s="424"/>
      <c r="AK53" s="424"/>
      <c r="AL53" s="424"/>
      <c r="AM53" s="424"/>
      <c r="AN53" s="424"/>
      <c r="AO53" s="424"/>
      <c r="AP53" s="424"/>
      <c r="AQ53" s="424"/>
      <c r="AR53" s="424"/>
      <c r="AS53" s="424"/>
      <c r="AT53" s="424"/>
      <c r="AU53" s="424"/>
      <c r="AV53" s="424"/>
      <c r="AW53" s="424"/>
      <c r="AX53" s="424"/>
      <c r="AY53" s="424"/>
      <c r="AZ53" s="424"/>
      <c r="BA53" s="424"/>
      <c r="BB53" s="424"/>
      <c r="BC53" s="424"/>
      <c r="BD53" s="424"/>
      <c r="BE53" s="425"/>
    </row>
    <row r="54" spans="1:57" ht="27.75" customHeight="1">
      <c r="A54" s="426" t="s">
        <v>521</v>
      </c>
      <c r="B54" s="427"/>
      <c r="C54" s="420" t="s">
        <v>320</v>
      </c>
      <c r="D54" s="425"/>
      <c r="E54" s="425"/>
      <c r="F54" s="425"/>
      <c r="G54" s="425"/>
      <c r="H54" s="425"/>
      <c r="I54" s="425"/>
      <c r="J54" s="425"/>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425"/>
      <c r="AL54" s="425"/>
      <c r="AM54" s="425"/>
      <c r="AN54" s="425"/>
      <c r="AO54" s="425"/>
      <c r="AP54" s="425"/>
      <c r="AQ54" s="425"/>
      <c r="AR54" s="425"/>
      <c r="AS54" s="425"/>
      <c r="AT54" s="425"/>
      <c r="AU54" s="425"/>
      <c r="AV54" s="425"/>
      <c r="AW54" s="425"/>
      <c r="AX54" s="425"/>
      <c r="AY54" s="425"/>
      <c r="AZ54" s="425"/>
      <c r="BA54" s="425"/>
      <c r="BB54" s="425"/>
      <c r="BC54" s="425"/>
      <c r="BD54" s="425"/>
      <c r="BE54" s="425"/>
    </row>
    <row r="55" spans="1:57" ht="27.75" customHeight="1">
      <c r="A55" s="419" t="s">
        <v>522</v>
      </c>
      <c r="B55" s="428"/>
      <c r="C55" s="1081" t="s">
        <v>670</v>
      </c>
      <c r="D55" s="1083"/>
      <c r="E55" s="1083"/>
      <c r="F55" s="1083"/>
      <c r="G55" s="1083"/>
      <c r="H55" s="1083"/>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c r="AF55" s="1083"/>
      <c r="AG55" s="1083"/>
      <c r="AH55" s="1083"/>
      <c r="AI55" s="1083"/>
      <c r="AJ55" s="1083"/>
      <c r="AK55" s="1083"/>
      <c r="AL55" s="1083"/>
      <c r="AM55" s="1083"/>
      <c r="AN55" s="1083"/>
      <c r="AO55" s="1083"/>
      <c r="AP55" s="1083"/>
      <c r="AQ55" s="1083"/>
      <c r="AR55" s="1083"/>
      <c r="AS55" s="1083"/>
      <c r="AT55" s="1083"/>
      <c r="AU55" s="1083"/>
      <c r="AV55" s="1083"/>
      <c r="AW55" s="1083"/>
      <c r="AX55" s="1083"/>
      <c r="AY55" s="1083"/>
      <c r="AZ55" s="1083"/>
      <c r="BA55" s="1083"/>
      <c r="BB55" s="1083"/>
      <c r="BC55" s="1083"/>
      <c r="BD55" s="1083"/>
      <c r="BE55" s="1083"/>
    </row>
    <row r="56" spans="1:57" ht="34.5" customHeight="1">
      <c r="A56" s="419"/>
      <c r="B56" s="428"/>
      <c r="C56" s="1083"/>
      <c r="D56" s="1083"/>
      <c r="E56" s="1083"/>
      <c r="F56" s="1083"/>
      <c r="G56" s="1083"/>
      <c r="H56" s="1083"/>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3"/>
      <c r="AE56" s="1083"/>
      <c r="AF56" s="1083"/>
      <c r="AG56" s="1083"/>
      <c r="AH56" s="1083"/>
      <c r="AI56" s="1083"/>
      <c r="AJ56" s="1083"/>
      <c r="AK56" s="1083"/>
      <c r="AL56" s="1083"/>
      <c r="AM56" s="1083"/>
      <c r="AN56" s="1083"/>
      <c r="AO56" s="1083"/>
      <c r="AP56" s="1083"/>
      <c r="AQ56" s="1083"/>
      <c r="AR56" s="1083"/>
      <c r="AS56" s="1083"/>
      <c r="AT56" s="1083"/>
      <c r="AU56" s="1083"/>
      <c r="AV56" s="1083"/>
      <c r="AW56" s="1083"/>
      <c r="AX56" s="1083"/>
      <c r="AY56" s="1083"/>
      <c r="AZ56" s="1083"/>
      <c r="BA56" s="1083"/>
      <c r="BB56" s="1083"/>
      <c r="BC56" s="1083"/>
      <c r="BD56" s="1083"/>
      <c r="BE56" s="1083"/>
    </row>
    <row r="57" spans="1:57" ht="34.5" customHeight="1">
      <c r="A57" s="419"/>
      <c r="B57" s="428"/>
      <c r="C57" s="1083"/>
      <c r="D57" s="1083"/>
      <c r="E57" s="1083"/>
      <c r="F57" s="1083"/>
      <c r="G57" s="1083"/>
      <c r="H57" s="1083"/>
      <c r="I57" s="1083"/>
      <c r="J57" s="1083"/>
      <c r="K57" s="1083"/>
      <c r="L57" s="1083"/>
      <c r="M57" s="1083"/>
      <c r="N57" s="1083"/>
      <c r="O57" s="1083"/>
      <c r="P57" s="1083"/>
      <c r="Q57" s="1083"/>
      <c r="R57" s="1083"/>
      <c r="S57" s="1083"/>
      <c r="T57" s="1083"/>
      <c r="U57" s="1083"/>
      <c r="V57" s="1083"/>
      <c r="W57" s="1083"/>
      <c r="X57" s="1083"/>
      <c r="Y57" s="1083"/>
      <c r="Z57" s="1083"/>
      <c r="AA57" s="1083"/>
      <c r="AB57" s="1083"/>
      <c r="AC57" s="1083"/>
      <c r="AD57" s="1083"/>
      <c r="AE57" s="1083"/>
      <c r="AF57" s="1083"/>
      <c r="AG57" s="1083"/>
      <c r="AH57" s="1083"/>
      <c r="AI57" s="1083"/>
      <c r="AJ57" s="1083"/>
      <c r="AK57" s="1083"/>
      <c r="AL57" s="1083"/>
      <c r="AM57" s="1083"/>
      <c r="AN57" s="1083"/>
      <c r="AO57" s="1083"/>
      <c r="AP57" s="1083"/>
      <c r="AQ57" s="1083"/>
      <c r="AR57" s="1083"/>
      <c r="AS57" s="1083"/>
      <c r="AT57" s="1083"/>
      <c r="AU57" s="1083"/>
      <c r="AV57" s="1083"/>
      <c r="AW57" s="1083"/>
      <c r="AX57" s="1083"/>
      <c r="AY57" s="1083"/>
      <c r="AZ57" s="1083"/>
      <c r="BA57" s="1083"/>
      <c r="BB57" s="1083"/>
      <c r="BC57" s="1083"/>
      <c r="BD57" s="1083"/>
      <c r="BE57" s="1083"/>
    </row>
    <row r="58" spans="1:57" ht="22.5" customHeight="1">
      <c r="A58" s="419" t="s">
        <v>524</v>
      </c>
      <c r="B58" s="420"/>
      <c r="C58" s="1080" t="s">
        <v>321</v>
      </c>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80"/>
    </row>
    <row r="59" spans="1:57" ht="22.5" customHeight="1">
      <c r="A59" s="419"/>
      <c r="B59" s="420"/>
      <c r="C59" s="1080"/>
      <c r="D59" s="1080"/>
      <c r="E59" s="1080"/>
      <c r="F59" s="1080"/>
      <c r="G59" s="1080"/>
      <c r="H59" s="1080"/>
      <c r="I59" s="1080"/>
      <c r="J59" s="1080"/>
      <c r="K59" s="1080"/>
      <c r="L59" s="1080"/>
      <c r="M59" s="1080"/>
      <c r="N59" s="1080"/>
      <c r="O59" s="1080"/>
      <c r="P59" s="1080"/>
      <c r="Q59" s="1080"/>
      <c r="R59" s="1080"/>
      <c r="S59" s="1080"/>
      <c r="T59" s="1080"/>
      <c r="U59" s="1080"/>
      <c r="V59" s="1080"/>
      <c r="W59" s="1080"/>
      <c r="X59" s="1080"/>
      <c r="Y59" s="1080"/>
      <c r="Z59" s="1080"/>
      <c r="AA59" s="1080"/>
      <c r="AB59" s="1080"/>
      <c r="AC59" s="1080"/>
      <c r="AD59" s="1080"/>
      <c r="AE59" s="1080"/>
      <c r="AF59" s="1080"/>
      <c r="AG59" s="1080"/>
      <c r="AH59" s="1080"/>
      <c r="AI59" s="1080"/>
      <c r="AJ59" s="1080"/>
      <c r="AK59" s="1080"/>
      <c r="AL59" s="1080"/>
      <c r="AM59" s="1080"/>
      <c r="AN59" s="1080"/>
      <c r="AO59" s="1080"/>
      <c r="AP59" s="1080"/>
      <c r="AQ59" s="1080"/>
      <c r="AR59" s="1080"/>
      <c r="AS59" s="1080"/>
      <c r="AT59" s="1080"/>
      <c r="AU59" s="1080"/>
      <c r="AV59" s="1080"/>
      <c r="AW59" s="1080"/>
      <c r="AX59" s="1080"/>
      <c r="AY59" s="1080"/>
      <c r="AZ59" s="1080"/>
      <c r="BA59" s="1080"/>
      <c r="BB59" s="1080"/>
      <c r="BC59" s="1080"/>
      <c r="BD59" s="1080"/>
      <c r="BE59" s="1080"/>
    </row>
    <row r="60" spans="1:57" ht="27.75" customHeight="1">
      <c r="A60" s="419" t="s">
        <v>654</v>
      </c>
      <c r="B60" s="420"/>
      <c r="C60" s="1080" t="s">
        <v>322</v>
      </c>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80"/>
      <c r="BE60" s="429"/>
    </row>
    <row r="61" spans="1:57" ht="26.25" customHeight="1">
      <c r="A61" s="430" t="s">
        <v>653</v>
      </c>
      <c r="B61" s="431"/>
      <c r="C61" s="432" t="s">
        <v>652</v>
      </c>
      <c r="D61" s="431"/>
      <c r="E61" s="431"/>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1"/>
      <c r="AI61" s="431"/>
      <c r="AJ61" s="431"/>
      <c r="AK61" s="431"/>
      <c r="AL61" s="431"/>
      <c r="AM61" s="431"/>
      <c r="AN61" s="431"/>
      <c r="AO61" s="431"/>
      <c r="AP61" s="431"/>
      <c r="AQ61" s="431"/>
      <c r="AR61" s="431"/>
      <c r="AS61" s="431"/>
      <c r="AT61" s="431"/>
      <c r="AU61" s="431"/>
      <c r="AV61" s="431"/>
      <c r="AW61" s="431"/>
      <c r="AX61" s="431"/>
      <c r="AY61" s="431"/>
      <c r="AZ61" s="431"/>
      <c r="BA61" s="431"/>
      <c r="BB61" s="431"/>
      <c r="BC61" s="431"/>
      <c r="BD61" s="431"/>
      <c r="BE61" s="431"/>
    </row>
    <row r="62" spans="1:57" ht="26.25" customHeight="1">
      <c r="A62" s="430"/>
      <c r="B62" s="431"/>
      <c r="C62" s="432" t="s">
        <v>651</v>
      </c>
      <c r="D62" s="431"/>
      <c r="E62" s="431"/>
      <c r="F62" s="431"/>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1"/>
      <c r="AI62" s="431"/>
      <c r="AJ62" s="431"/>
      <c r="AK62" s="431"/>
      <c r="AL62" s="431"/>
      <c r="AM62" s="431"/>
      <c r="AN62" s="431"/>
      <c r="AO62" s="431"/>
      <c r="AP62" s="431"/>
      <c r="AQ62" s="431"/>
      <c r="AR62" s="431"/>
      <c r="AS62" s="431"/>
      <c r="AT62" s="431"/>
      <c r="AU62" s="431"/>
      <c r="AV62" s="431"/>
      <c r="AW62" s="431"/>
      <c r="AX62" s="431"/>
      <c r="AY62" s="431"/>
      <c r="AZ62" s="431"/>
      <c r="BA62" s="431"/>
      <c r="BB62" s="431"/>
      <c r="BC62" s="431"/>
      <c r="BD62" s="431"/>
      <c r="BE62" s="431"/>
    </row>
    <row r="63" spans="1:57" ht="26.25" customHeight="1">
      <c r="A63" s="430" t="s">
        <v>650</v>
      </c>
      <c r="B63" s="431"/>
      <c r="C63" s="432" t="s">
        <v>649</v>
      </c>
      <c r="D63" s="431"/>
      <c r="E63" s="43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1"/>
      <c r="AI63" s="431"/>
      <c r="AJ63" s="431"/>
      <c r="AK63" s="431"/>
      <c r="AL63" s="431"/>
      <c r="AM63" s="431"/>
      <c r="AN63" s="431"/>
      <c r="AO63" s="431"/>
      <c r="AP63" s="431"/>
      <c r="AQ63" s="431"/>
      <c r="AR63" s="431"/>
      <c r="AS63" s="431"/>
      <c r="AT63" s="431"/>
      <c r="AU63" s="431"/>
      <c r="AV63" s="431"/>
      <c r="AW63" s="431"/>
      <c r="AX63" s="431"/>
      <c r="AY63" s="431"/>
      <c r="AZ63" s="431"/>
      <c r="BA63" s="431"/>
      <c r="BB63" s="431"/>
      <c r="BC63" s="431"/>
      <c r="BD63" s="431"/>
      <c r="BE63" s="431"/>
    </row>
    <row r="64" spans="1:57" ht="26.25" customHeight="1">
      <c r="A64" s="430" t="s">
        <v>648</v>
      </c>
      <c r="B64" s="431"/>
      <c r="C64" s="432" t="s">
        <v>647</v>
      </c>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431"/>
      <c r="BB64" s="431"/>
      <c r="BC64" s="431"/>
      <c r="BD64" s="431"/>
      <c r="BE64" s="431"/>
    </row>
    <row r="65" spans="1:57" ht="66.75" customHeight="1">
      <c r="A65" s="433" t="s">
        <v>646</v>
      </c>
      <c r="B65" s="431"/>
      <c r="C65" s="1063" t="s">
        <v>645</v>
      </c>
      <c r="D65" s="1063"/>
      <c r="E65" s="1063"/>
      <c r="F65" s="1063"/>
      <c r="G65" s="1063"/>
      <c r="H65" s="1063"/>
      <c r="I65" s="1063"/>
      <c r="J65" s="1063"/>
      <c r="K65" s="1063"/>
      <c r="L65" s="1063"/>
      <c r="M65" s="1063"/>
      <c r="N65" s="1063"/>
      <c r="O65" s="1063"/>
      <c r="P65" s="1063"/>
      <c r="Q65" s="1063"/>
      <c r="R65" s="1063"/>
      <c r="S65" s="1063"/>
      <c r="T65" s="1063"/>
      <c r="U65" s="1063"/>
      <c r="V65" s="1063"/>
      <c r="W65" s="1063"/>
      <c r="X65" s="1063"/>
      <c r="Y65" s="1063"/>
      <c r="Z65" s="1063"/>
      <c r="AA65" s="1063"/>
      <c r="AB65" s="1063"/>
      <c r="AC65" s="1063"/>
      <c r="AD65" s="1063"/>
      <c r="AE65" s="1063"/>
      <c r="AF65" s="1063"/>
      <c r="AG65" s="1063"/>
      <c r="AH65" s="1063"/>
      <c r="AI65" s="1063"/>
      <c r="AJ65" s="1063"/>
      <c r="AK65" s="1063"/>
      <c r="AL65" s="1063"/>
      <c r="AM65" s="1063"/>
      <c r="AN65" s="1063"/>
      <c r="AO65" s="1063"/>
      <c r="AP65" s="1063"/>
      <c r="AQ65" s="1063"/>
      <c r="AR65" s="1063"/>
      <c r="AS65" s="1063"/>
      <c r="AT65" s="1063"/>
      <c r="AU65" s="1063"/>
      <c r="AV65" s="1063"/>
      <c r="AW65" s="1063"/>
      <c r="AX65" s="1063"/>
      <c r="AY65" s="1063"/>
      <c r="AZ65" s="1063"/>
      <c r="BA65" s="1063"/>
      <c r="BB65" s="1063"/>
      <c r="BC65" s="1063"/>
      <c r="BD65" s="1063"/>
      <c r="BE65" s="1063"/>
    </row>
    <row r="66" spans="1:57" ht="57.75" customHeight="1">
      <c r="A66" s="433" t="s">
        <v>644</v>
      </c>
      <c r="B66" s="431"/>
      <c r="C66" s="1063" t="s">
        <v>643</v>
      </c>
      <c r="D66" s="1064"/>
      <c r="E66" s="1064"/>
      <c r="F66" s="1064"/>
      <c r="G66" s="1064"/>
      <c r="H66" s="1064"/>
      <c r="I66" s="1064"/>
      <c r="J66" s="1064"/>
      <c r="K66" s="1064"/>
      <c r="L66" s="1064"/>
      <c r="M66" s="1064"/>
      <c r="N66" s="1064"/>
      <c r="O66" s="1064"/>
      <c r="P66" s="1064"/>
      <c r="Q66" s="1064"/>
      <c r="R66" s="1064"/>
      <c r="S66" s="1064"/>
      <c r="T66" s="1064"/>
      <c r="U66" s="1064"/>
      <c r="V66" s="1064"/>
      <c r="W66" s="1064"/>
      <c r="X66" s="1064"/>
      <c r="Y66" s="1064"/>
      <c r="Z66" s="1064"/>
      <c r="AA66" s="1064"/>
      <c r="AB66" s="1064"/>
      <c r="AC66" s="1064"/>
      <c r="AD66" s="1064"/>
      <c r="AE66" s="1064"/>
      <c r="AF66" s="1064"/>
      <c r="AG66" s="1064"/>
      <c r="AH66" s="1064"/>
      <c r="AI66" s="1064"/>
      <c r="AJ66" s="1064"/>
      <c r="AK66" s="1064"/>
      <c r="AL66" s="1064"/>
      <c r="AM66" s="1064"/>
      <c r="AN66" s="1064"/>
      <c r="AO66" s="1064"/>
      <c r="AP66" s="1064"/>
      <c r="AQ66" s="1064"/>
      <c r="AR66" s="1064"/>
      <c r="AS66" s="1064"/>
      <c r="AT66" s="1064"/>
      <c r="AU66" s="1064"/>
      <c r="AV66" s="1064"/>
      <c r="AW66" s="1064"/>
      <c r="AX66" s="1064"/>
      <c r="AY66" s="1064"/>
      <c r="AZ66" s="1064"/>
      <c r="BA66" s="1064"/>
      <c r="BB66" s="1064"/>
      <c r="BC66" s="1064"/>
      <c r="BD66" s="1064"/>
      <c r="BE66" s="1064"/>
    </row>
    <row r="67" spans="1:57" ht="26.25" customHeight="1">
      <c r="A67" s="433" t="s">
        <v>642</v>
      </c>
      <c r="B67" s="434"/>
      <c r="C67" s="435" t="s">
        <v>641</v>
      </c>
      <c r="D67" s="434"/>
      <c r="E67" s="43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1"/>
      <c r="AI67" s="431"/>
      <c r="AJ67" s="431"/>
      <c r="AK67" s="431"/>
      <c r="AL67" s="431"/>
      <c r="AM67" s="431"/>
      <c r="AN67" s="431"/>
      <c r="AO67" s="431"/>
      <c r="AP67" s="431"/>
      <c r="AQ67" s="431"/>
      <c r="AR67" s="431"/>
      <c r="AS67" s="431"/>
      <c r="AT67" s="431"/>
      <c r="AU67" s="431"/>
      <c r="AV67" s="431"/>
      <c r="AW67" s="431"/>
      <c r="AX67" s="431"/>
      <c r="AY67" s="431"/>
      <c r="AZ67" s="431"/>
      <c r="BA67" s="431"/>
      <c r="BB67" s="431"/>
      <c r="BC67" s="431"/>
      <c r="BD67" s="431"/>
      <c r="BE67" s="431"/>
    </row>
    <row r="68" spans="1:57" ht="53.25" customHeight="1">
      <c r="A68" s="433" t="s">
        <v>640</v>
      </c>
      <c r="B68" s="434"/>
      <c r="C68" s="1063" t="s">
        <v>639</v>
      </c>
      <c r="D68" s="1064"/>
      <c r="E68" s="1064"/>
      <c r="F68" s="1064"/>
      <c r="G68" s="1064"/>
      <c r="H68" s="1064"/>
      <c r="I68" s="1064"/>
      <c r="J68" s="1064"/>
      <c r="K68" s="1064"/>
      <c r="L68" s="1064"/>
      <c r="M68" s="1064"/>
      <c r="N68" s="1064"/>
      <c r="O68" s="1064"/>
      <c r="P68" s="1064"/>
      <c r="Q68" s="1064"/>
      <c r="R68" s="1064"/>
      <c r="S68" s="1064"/>
      <c r="T68" s="1064"/>
      <c r="U68" s="1064"/>
      <c r="V68" s="1064"/>
      <c r="W68" s="1064"/>
      <c r="X68" s="1064"/>
      <c r="Y68" s="1064"/>
      <c r="Z68" s="1064"/>
      <c r="AA68" s="1064"/>
      <c r="AB68" s="1064"/>
      <c r="AC68" s="1064"/>
      <c r="AD68" s="1064"/>
      <c r="AE68" s="1064"/>
      <c r="AF68" s="1064"/>
      <c r="AG68" s="1064"/>
      <c r="AH68" s="1064"/>
      <c r="AI68" s="1064"/>
      <c r="AJ68" s="1064"/>
      <c r="AK68" s="1064"/>
      <c r="AL68" s="1064"/>
      <c r="AM68" s="1064"/>
      <c r="AN68" s="1064"/>
      <c r="AO68" s="1064"/>
      <c r="AP68" s="1064"/>
      <c r="AQ68" s="1064"/>
      <c r="AR68" s="1064"/>
      <c r="AS68" s="1064"/>
      <c r="AT68" s="1064"/>
      <c r="AU68" s="1064"/>
      <c r="AV68" s="1064"/>
      <c r="AW68" s="1064"/>
      <c r="AX68" s="1064"/>
      <c r="AY68" s="1064"/>
      <c r="AZ68" s="1064"/>
      <c r="BA68" s="1064"/>
      <c r="BB68" s="1064"/>
      <c r="BC68" s="1064"/>
      <c r="BD68" s="1064"/>
      <c r="BE68" s="1064"/>
    </row>
    <row r="69" spans="1:57">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c r="AA69" s="411"/>
      <c r="AB69" s="411"/>
      <c r="AC69" s="411"/>
      <c r="AD69" s="411"/>
      <c r="AE69" s="411"/>
      <c r="AF69" s="411"/>
      <c r="AG69" s="411"/>
      <c r="AH69" s="411"/>
      <c r="AI69" s="411"/>
      <c r="AJ69" s="411"/>
      <c r="AK69" s="411"/>
      <c r="AL69" s="411"/>
      <c r="AM69" s="411"/>
      <c r="AN69" s="411"/>
      <c r="AO69" s="411"/>
      <c r="AP69" s="411"/>
      <c r="AQ69" s="411"/>
      <c r="AR69" s="411"/>
      <c r="AS69" s="411"/>
      <c r="AT69" s="411"/>
      <c r="AU69" s="411"/>
      <c r="AV69" s="411"/>
      <c r="AW69" s="411"/>
      <c r="AX69" s="411"/>
      <c r="AY69" s="411"/>
      <c r="AZ69" s="411"/>
      <c r="BA69" s="411"/>
      <c r="BB69" s="411"/>
      <c r="BC69" s="411"/>
      <c r="BD69" s="411"/>
      <c r="BE69" s="411"/>
    </row>
    <row r="70" spans="1:57">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row>
    <row r="71" spans="1:57">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row>
    <row r="72" spans="1:57">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row>
    <row r="73" spans="1:57">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row>
    <row r="74" spans="1:57">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row>
    <row r="75" spans="1:57">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row>
    <row r="76" spans="1:57">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row>
    <row r="77" spans="1:57">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row>
    <row r="78" spans="1:57">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row>
    <row r="79" spans="1:57">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row>
    <row r="80" spans="1:57">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row>
    <row r="81" spans="3:57">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row>
    <row r="82" spans="3:57">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row>
    <row r="83" spans="3:57">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row>
    <row r="84" spans="3:57">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row>
    <row r="85" spans="3:57">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row>
    <row r="86" spans="3:57">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row>
    <row r="87" spans="3:57">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row>
    <row r="88" spans="3:57">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row>
    <row r="89" spans="3:57">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row>
    <row r="90" spans="3:57">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row>
    <row r="91" spans="3:57">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row>
    <row r="92" spans="3:57">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row>
    <row r="93" spans="3:57">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row>
    <row r="94" spans="3:57">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row>
    <row r="95" spans="3:57">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row>
    <row r="96" spans="3:57">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row>
    <row r="97" spans="3:57">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row>
    <row r="98" spans="3:57">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row>
    <row r="99" spans="3:57">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row>
    <row r="100" spans="3:57">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row>
    <row r="101" spans="3:57">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row>
    <row r="102" spans="3:57">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row>
    <row r="103" spans="3:57">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row>
    <row r="104" spans="3:57">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row>
    <row r="105" spans="3:57">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row>
    <row r="106" spans="3:57">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row>
    <row r="107" spans="3:57">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row>
    <row r="108" spans="3:57">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row>
    <row r="109" spans="3:57">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row>
    <row r="110" spans="3:57">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row>
    <row r="111" spans="3:57">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row>
    <row r="112" spans="3:57">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row>
    <row r="113" spans="3:57">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row>
    <row r="114" spans="3:57">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row>
    <row r="115" spans="3:57">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row>
    <row r="116" spans="3:57">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row>
    <row r="117" spans="3:57">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row>
    <row r="118" spans="3:57">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row>
    <row r="119" spans="3:57">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row>
    <row r="120" spans="3:57">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row>
    <row r="121" spans="3:57">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row>
    <row r="122" spans="3:57">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row>
    <row r="123" spans="3:57">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row>
    <row r="124" spans="3:57">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row>
    <row r="125" spans="3:57">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row>
    <row r="126" spans="3:57">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row>
    <row r="127" spans="3:57">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row>
    <row r="128" spans="3:57">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row>
    <row r="129" spans="3:57">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row>
    <row r="130" spans="3:57">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row>
    <row r="131" spans="3:57">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row>
    <row r="132" spans="3:57">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row>
    <row r="133" spans="3:57">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row>
    <row r="134" spans="3:57">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row>
    <row r="135" spans="3:57">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row>
    <row r="136" spans="3:57">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row>
    <row r="137" spans="3:57">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row>
    <row r="138" spans="3:57">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row>
    <row r="139" spans="3:57">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row>
    <row r="140" spans="3:57">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row>
    <row r="141" spans="3:57">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row>
    <row r="142" spans="3:57">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row>
    <row r="143" spans="3:57">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row>
    <row r="144" spans="3:57">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row>
    <row r="145" spans="3:57">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row>
    <row r="146" spans="3:57">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row>
    <row r="147" spans="3:57">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row>
    <row r="148" spans="3:57">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row>
    <row r="149" spans="3:57">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row>
    <row r="150" spans="3:57">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row>
    <row r="151" spans="3:57">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row>
    <row r="152" spans="3:57">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row>
    <row r="153" spans="3:57">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row>
    <row r="154" spans="3:57">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row>
    <row r="155" spans="3:57">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row>
    <row r="156" spans="3:57">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row>
    <row r="157" spans="3:57">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row>
    <row r="158" spans="3:57">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row>
    <row r="159" spans="3:57">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row>
    <row r="160" spans="3:57">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row>
    <row r="161" spans="3:57">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row>
    <row r="162" spans="3:57">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row>
    <row r="163" spans="3:57">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row>
    <row r="164" spans="3:57">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row>
    <row r="165" spans="3:57">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row>
    <row r="166" spans="3:57">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row>
    <row r="167" spans="3:57">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row>
    <row r="168" spans="3:57">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row>
    <row r="169" spans="3:57">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row>
    <row r="170" spans="3:57">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row>
    <row r="171" spans="3:57">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row>
    <row r="172" spans="3:57">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row>
    <row r="173" spans="3:57">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row>
    <row r="174" spans="3:57">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row>
    <row r="175" spans="3:57">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row>
    <row r="176" spans="3:57">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row>
    <row r="177" spans="3:57">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row>
    <row r="178" spans="3:57">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row>
    <row r="179" spans="3:57">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row>
    <row r="180" spans="3:57">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row>
    <row r="181" spans="3:57">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row>
    <row r="182" spans="3:57">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row>
    <row r="183" spans="3:57">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row>
    <row r="184" spans="3:57">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row>
    <row r="185" spans="3:57">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row>
    <row r="186" spans="3:57">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c r="BD186" s="45"/>
      <c r="BE186" s="45"/>
    </row>
    <row r="187" spans="3:57">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row>
    <row r="188" spans="3:57">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row>
    <row r="189" spans="3:57">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row>
    <row r="190" spans="3:57">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row>
    <row r="191" spans="3:57">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row>
    <row r="192" spans="3:57">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row>
    <row r="193" spans="3:57">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row>
    <row r="194" spans="3:57">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row>
  </sheetData>
  <mergeCells count="138">
    <mergeCell ref="C68:BE68"/>
    <mergeCell ref="AF41:AK41"/>
    <mergeCell ref="AL41:AZ41"/>
    <mergeCell ref="BA41:BE41"/>
    <mergeCell ref="C65:BE65"/>
    <mergeCell ref="BA12:BE12"/>
    <mergeCell ref="BA26:BE26"/>
    <mergeCell ref="BA35:BE35"/>
    <mergeCell ref="BA13:BE13"/>
    <mergeCell ref="AF22:AK22"/>
    <mergeCell ref="AL38:AZ38"/>
    <mergeCell ref="AL39:AZ39"/>
    <mergeCell ref="AL34:AZ34"/>
    <mergeCell ref="AF39:AK39"/>
    <mergeCell ref="AF30:AK30"/>
    <mergeCell ref="AF13:AK13"/>
    <mergeCell ref="AL13:AZ13"/>
    <mergeCell ref="AL24:AZ24"/>
    <mergeCell ref="AF23:AK23"/>
    <mergeCell ref="AL23:AZ23"/>
    <mergeCell ref="AF12:AK12"/>
    <mergeCell ref="AL12:AZ12"/>
    <mergeCell ref="AF27:AK27"/>
    <mergeCell ref="AF16:AK16"/>
    <mergeCell ref="A8:A43"/>
    <mergeCell ref="A7:J7"/>
    <mergeCell ref="K7:N7"/>
    <mergeCell ref="O7:T7"/>
    <mergeCell ref="U7:Z7"/>
    <mergeCell ref="AA7:AE7"/>
    <mergeCell ref="AF7:AK7"/>
    <mergeCell ref="A3:BE3"/>
    <mergeCell ref="A5:J6"/>
    <mergeCell ref="K5:N6"/>
    <mergeCell ref="O5:T6"/>
    <mergeCell ref="U5:Z6"/>
    <mergeCell ref="AA5:AE6"/>
    <mergeCell ref="AF5:AZ6"/>
    <mergeCell ref="BA6:BE6"/>
    <mergeCell ref="AL7:AZ7"/>
    <mergeCell ref="BA7:BE7"/>
    <mergeCell ref="AA8:AE43"/>
    <mergeCell ref="AF8:AK8"/>
    <mergeCell ref="AF34:AK34"/>
    <mergeCell ref="AL19:AZ19"/>
    <mergeCell ref="AF40:AK40"/>
    <mergeCell ref="AL40:AZ40"/>
    <mergeCell ref="AL16:AZ16"/>
    <mergeCell ref="BA10:BE10"/>
    <mergeCell ref="BA16:BE16"/>
    <mergeCell ref="AF9:AK9"/>
    <mergeCell ref="AL9:AZ9"/>
    <mergeCell ref="BA9:BE9"/>
    <mergeCell ref="AF10:AK10"/>
    <mergeCell ref="BA39:BE39"/>
    <mergeCell ref="AL30:AZ30"/>
    <mergeCell ref="BA30:BE30"/>
    <mergeCell ref="AL27:AZ27"/>
    <mergeCell ref="BA27:BE27"/>
    <mergeCell ref="AL10:AZ10"/>
    <mergeCell ref="AF14:AK14"/>
    <mergeCell ref="AL14:AZ14"/>
    <mergeCell ref="BA14:BE14"/>
    <mergeCell ref="BA34:BE34"/>
    <mergeCell ref="BA17:BE17"/>
    <mergeCell ref="AF19:AK19"/>
    <mergeCell ref="BA38:BE38"/>
    <mergeCell ref="AF17:AK17"/>
    <mergeCell ref="BA11:BE11"/>
    <mergeCell ref="AF11:AK11"/>
    <mergeCell ref="BA37:BE37"/>
    <mergeCell ref="AL33:AZ33"/>
    <mergeCell ref="C60:BD60"/>
    <mergeCell ref="C46:BE47"/>
    <mergeCell ref="C50:BD51"/>
    <mergeCell ref="C55:BE57"/>
    <mergeCell ref="C58:BE59"/>
    <mergeCell ref="AL37:AZ37"/>
    <mergeCell ref="O8:T43"/>
    <mergeCell ref="U8:Z43"/>
    <mergeCell ref="B8:J43"/>
    <mergeCell ref="K8:N43"/>
    <mergeCell ref="AL8:AZ8"/>
    <mergeCell ref="AF29:AK29"/>
    <mergeCell ref="BA8:BE8"/>
    <mergeCell ref="BA18:BE18"/>
    <mergeCell ref="AL28:AZ28"/>
    <mergeCell ref="AF32:AK32"/>
    <mergeCell ref="AL32:AZ32"/>
    <mergeCell ref="BA32:BE32"/>
    <mergeCell ref="BA24:BE24"/>
    <mergeCell ref="BA43:BE43"/>
    <mergeCell ref="AF35:AK35"/>
    <mergeCell ref="AF21:AK21"/>
    <mergeCell ref="AL11:AZ11"/>
    <mergeCell ref="AL17:AZ17"/>
    <mergeCell ref="C66:BE66"/>
    <mergeCell ref="BA20:BE20"/>
    <mergeCell ref="BA22:BE22"/>
    <mergeCell ref="BA21:BE21"/>
    <mergeCell ref="AF26:AK26"/>
    <mergeCell ref="BA28:BE28"/>
    <mergeCell ref="AL29:AZ29"/>
    <mergeCell ref="BA29:BE29"/>
    <mergeCell ref="AL43:AZ43"/>
    <mergeCell ref="AL35:AZ35"/>
    <mergeCell ref="AF36:AK36"/>
    <mergeCell ref="AL36:AZ36"/>
    <mergeCell ref="AL42:AZ42"/>
    <mergeCell ref="BA42:BE42"/>
    <mergeCell ref="AF43:AK43"/>
    <mergeCell ref="AL26:AZ26"/>
    <mergeCell ref="AF42:AK42"/>
    <mergeCell ref="AF33:AK33"/>
    <mergeCell ref="AF38:AK38"/>
    <mergeCell ref="BA23:BE23"/>
    <mergeCell ref="AL21:AZ21"/>
    <mergeCell ref="BA40:BE40"/>
    <mergeCell ref="AF20:AK20"/>
    <mergeCell ref="AF24:AK24"/>
    <mergeCell ref="AF37:AK37"/>
    <mergeCell ref="AF15:AK15"/>
    <mergeCell ref="AL15:AZ15"/>
    <mergeCell ref="BA15:BE15"/>
    <mergeCell ref="AL25:AZ25"/>
    <mergeCell ref="BA25:BE25"/>
    <mergeCell ref="AL22:AZ22"/>
    <mergeCell ref="AF25:AK25"/>
    <mergeCell ref="BA36:BE36"/>
    <mergeCell ref="AL20:AZ20"/>
    <mergeCell ref="AF31:AK31"/>
    <mergeCell ref="AL31:AZ31"/>
    <mergeCell ref="BA31:BE31"/>
    <mergeCell ref="BA33:BE33"/>
    <mergeCell ref="AL18:AZ18"/>
    <mergeCell ref="AF28:AK28"/>
    <mergeCell ref="AF18:AK18"/>
    <mergeCell ref="BA19:BE19"/>
  </mergeCells>
  <phoneticPr fontId="2"/>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 manualBreakCount="1">
    <brk id="44" max="56"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2EFCC-900F-4F90-98DC-39B255191582}">
  <sheetPr>
    <tabColor theme="4"/>
  </sheetPr>
  <dimension ref="A1:AO36"/>
  <sheetViews>
    <sheetView view="pageBreakPreview" zoomScaleSheetLayoutView="100" workbookViewId="0">
      <selection activeCell="B2" sqref="B2"/>
    </sheetView>
  </sheetViews>
  <sheetFormatPr defaultColWidth="8.625" defaultRowHeight="21" customHeight="1"/>
  <cols>
    <col min="1" max="18" width="2.625" style="22" customWidth="1"/>
    <col min="19" max="34" width="2.875" style="22" customWidth="1"/>
    <col min="35" max="39" width="2.625" style="22" customWidth="1"/>
    <col min="40" max="40" width="2.5" style="22" customWidth="1"/>
    <col min="41" max="41" width="9" style="22" customWidth="1"/>
    <col min="42" max="42" width="2.5" style="22" customWidth="1"/>
    <col min="43" max="16384" width="8.625" style="22"/>
  </cols>
  <sheetData>
    <row r="1" spans="1:41" ht="20.100000000000001" customHeight="1">
      <c r="B1" s="22" t="s">
        <v>1141</v>
      </c>
    </row>
    <row r="2" spans="1:41" ht="20.100000000000001" customHeight="1">
      <c r="AD2" s="2528" t="s">
        <v>1044</v>
      </c>
      <c r="AE2" s="2528"/>
      <c r="AF2" s="2528"/>
      <c r="AG2" s="2528"/>
      <c r="AH2" s="2528"/>
      <c r="AI2" s="2528"/>
      <c r="AJ2" s="2528"/>
      <c r="AK2" s="2528"/>
      <c r="AL2" s="2528"/>
    </row>
    <row r="3" spans="1:41" ht="20.100000000000001" customHeight="1"/>
    <row r="4" spans="1:41" ht="20.100000000000001" customHeight="1">
      <c r="B4" s="2529" t="s">
        <v>1045</v>
      </c>
      <c r="C4" s="2529"/>
      <c r="D4" s="2529"/>
      <c r="E4" s="2529"/>
      <c r="F4" s="2529"/>
      <c r="G4" s="2529"/>
      <c r="H4" s="2529"/>
      <c r="I4" s="2529"/>
      <c r="J4" s="2529"/>
      <c r="K4" s="2529"/>
      <c r="L4" s="2529"/>
      <c r="M4" s="2529"/>
      <c r="N4" s="2529"/>
      <c r="O4" s="2529"/>
      <c r="P4" s="2529"/>
      <c r="Q4" s="2529"/>
      <c r="R4" s="2529"/>
      <c r="S4" s="2529"/>
      <c r="T4" s="2529"/>
      <c r="U4" s="2529"/>
      <c r="V4" s="2529"/>
      <c r="W4" s="2529"/>
      <c r="X4" s="2529"/>
      <c r="Y4" s="2529"/>
      <c r="Z4" s="2529"/>
      <c r="AA4" s="2529"/>
      <c r="AB4" s="2529"/>
      <c r="AC4" s="2529"/>
      <c r="AD4" s="2529"/>
      <c r="AE4" s="2529"/>
      <c r="AF4" s="2529"/>
      <c r="AG4" s="2529"/>
      <c r="AH4" s="2529"/>
      <c r="AI4" s="2529"/>
      <c r="AJ4" s="2529"/>
      <c r="AK4" s="2529"/>
      <c r="AL4" s="2529"/>
    </row>
    <row r="5" spans="1:41" s="45" customFormat="1" ht="20.100000000000001" customHeight="1">
      <c r="A5" s="827"/>
      <c r="B5" s="537"/>
      <c r="C5" s="537"/>
      <c r="D5" s="537"/>
      <c r="E5" s="537"/>
      <c r="F5" s="537"/>
      <c r="G5" s="537"/>
      <c r="H5" s="537"/>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row>
    <row r="6" spans="1:41" s="45" customFormat="1" ht="29.25" customHeight="1">
      <c r="A6" s="827"/>
      <c r="B6" s="2530" t="s">
        <v>674</v>
      </c>
      <c r="C6" s="2530"/>
      <c r="D6" s="2530"/>
      <c r="E6" s="2530"/>
      <c r="F6" s="2530"/>
      <c r="G6" s="2530"/>
      <c r="H6" s="2530"/>
      <c r="I6" s="2530"/>
      <c r="J6" s="2530"/>
      <c r="K6" s="2530"/>
      <c r="L6" s="2522"/>
      <c r="M6" s="2522"/>
      <c r="N6" s="2522"/>
      <c r="O6" s="2522"/>
      <c r="P6" s="2522"/>
      <c r="Q6" s="2522"/>
      <c r="R6" s="2522"/>
      <c r="S6" s="2522"/>
      <c r="T6" s="2522"/>
      <c r="U6" s="2522"/>
      <c r="V6" s="2522"/>
      <c r="W6" s="2522"/>
      <c r="X6" s="2522"/>
      <c r="Y6" s="2522"/>
      <c r="Z6" s="2522"/>
      <c r="AA6" s="2522"/>
      <c r="AB6" s="2522"/>
      <c r="AC6" s="2522"/>
      <c r="AD6" s="2522"/>
      <c r="AE6" s="2522"/>
      <c r="AF6" s="2522"/>
      <c r="AG6" s="2522"/>
      <c r="AH6" s="2522"/>
      <c r="AI6" s="2522"/>
      <c r="AJ6" s="2522"/>
      <c r="AK6" s="2522"/>
      <c r="AL6" s="2522"/>
    </row>
    <row r="7" spans="1:41" s="45" customFormat="1" ht="31.5" customHeight="1">
      <c r="A7" s="827"/>
      <c r="B7" s="2530" t="s">
        <v>675</v>
      </c>
      <c r="C7" s="2530"/>
      <c r="D7" s="2530"/>
      <c r="E7" s="2530"/>
      <c r="F7" s="2530"/>
      <c r="G7" s="2530"/>
      <c r="H7" s="2530"/>
      <c r="I7" s="2530"/>
      <c r="J7" s="2530"/>
      <c r="K7" s="2530"/>
      <c r="L7" s="2531"/>
      <c r="M7" s="2531"/>
      <c r="N7" s="2531"/>
      <c r="O7" s="2531"/>
      <c r="P7" s="2531"/>
      <c r="Q7" s="2531"/>
      <c r="R7" s="2531"/>
      <c r="S7" s="2531"/>
      <c r="T7" s="2531"/>
      <c r="U7" s="2531"/>
      <c r="V7" s="2531"/>
      <c r="W7" s="2531"/>
      <c r="X7" s="2531"/>
      <c r="Y7" s="2531"/>
      <c r="Z7" s="2531"/>
      <c r="AA7" s="2532" t="s">
        <v>1046</v>
      </c>
      <c r="AB7" s="2532"/>
      <c r="AC7" s="2532"/>
      <c r="AD7" s="2532"/>
      <c r="AE7" s="2532"/>
      <c r="AF7" s="2532"/>
      <c r="AG7" s="2532"/>
      <c r="AH7" s="2532"/>
      <c r="AI7" s="2533" t="s">
        <v>1047</v>
      </c>
      <c r="AJ7" s="2533"/>
      <c r="AK7" s="2533"/>
      <c r="AL7" s="2533"/>
    </row>
    <row r="8" spans="1:41" s="45" customFormat="1" ht="29.25" customHeight="1">
      <c r="B8" s="2521" t="s">
        <v>1048</v>
      </c>
      <c r="C8" s="2521"/>
      <c r="D8" s="2521"/>
      <c r="E8" s="2521"/>
      <c r="F8" s="2521"/>
      <c r="G8" s="2521"/>
      <c r="H8" s="2521"/>
      <c r="I8" s="2521"/>
      <c r="J8" s="2521"/>
      <c r="K8" s="2521"/>
      <c r="L8" s="2522" t="s">
        <v>1049</v>
      </c>
      <c r="M8" s="2522"/>
      <c r="N8" s="2522"/>
      <c r="O8" s="2522"/>
      <c r="P8" s="2522"/>
      <c r="Q8" s="2522"/>
      <c r="R8" s="2522"/>
      <c r="S8" s="2522"/>
      <c r="T8" s="2522"/>
      <c r="U8" s="2522"/>
      <c r="V8" s="2522"/>
      <c r="W8" s="2522"/>
      <c r="X8" s="2522"/>
      <c r="Y8" s="2522"/>
      <c r="Z8" s="2522"/>
      <c r="AA8" s="2522"/>
      <c r="AB8" s="2522"/>
      <c r="AC8" s="2522"/>
      <c r="AD8" s="2522"/>
      <c r="AE8" s="2522"/>
      <c r="AF8" s="2522"/>
      <c r="AG8" s="2522"/>
      <c r="AH8" s="2522"/>
      <c r="AI8" s="2522"/>
      <c r="AJ8" s="2522"/>
      <c r="AK8" s="2522"/>
      <c r="AL8" s="2522"/>
    </row>
    <row r="9" spans="1:41" ht="12.75" customHeight="1" thickBot="1">
      <c r="B9" s="828"/>
      <c r="C9" s="828"/>
      <c r="D9" s="828"/>
      <c r="E9" s="828"/>
      <c r="F9" s="828"/>
      <c r="G9" s="828"/>
      <c r="H9" s="828"/>
      <c r="I9" s="828"/>
      <c r="J9" s="828"/>
      <c r="K9" s="828"/>
      <c r="L9" s="828"/>
      <c r="M9" s="828"/>
      <c r="N9" s="828"/>
      <c r="O9" s="828"/>
      <c r="P9" s="828"/>
      <c r="Q9" s="828"/>
      <c r="R9" s="828"/>
      <c r="S9" s="828"/>
      <c r="T9" s="828"/>
      <c r="U9" s="828"/>
      <c r="V9" s="828"/>
      <c r="W9" s="828"/>
      <c r="X9" s="828"/>
      <c r="Y9" s="828"/>
      <c r="Z9" s="828"/>
      <c r="AA9" s="828"/>
      <c r="AB9" s="828"/>
      <c r="AC9" s="828"/>
      <c r="AD9" s="828"/>
      <c r="AE9" s="828"/>
      <c r="AF9" s="828"/>
      <c r="AG9" s="828"/>
      <c r="AH9" s="828"/>
      <c r="AI9" s="828"/>
      <c r="AJ9" s="828"/>
      <c r="AK9" s="828"/>
      <c r="AL9" s="828"/>
    </row>
    <row r="10" spans="1:41" ht="21" customHeight="1">
      <c r="B10" s="2486" t="s">
        <v>680</v>
      </c>
      <c r="C10" s="2487"/>
      <c r="D10" s="2487"/>
      <c r="E10" s="2487"/>
      <c r="F10" s="2487"/>
      <c r="G10" s="2487"/>
      <c r="H10" s="2487"/>
      <c r="I10" s="2487"/>
      <c r="J10" s="2487"/>
      <c r="K10" s="2487"/>
      <c r="L10" s="2487"/>
      <c r="M10" s="2487"/>
      <c r="N10" s="2487"/>
      <c r="O10" s="2487"/>
      <c r="P10" s="2487"/>
      <c r="Q10" s="2487"/>
      <c r="R10" s="2487"/>
      <c r="S10" s="2487"/>
      <c r="T10" s="2487"/>
      <c r="U10" s="2487"/>
      <c r="V10" s="2487"/>
      <c r="W10" s="2487"/>
      <c r="X10" s="2487"/>
      <c r="Y10" s="2487"/>
      <c r="Z10" s="2487"/>
      <c r="AA10" s="2487"/>
      <c r="AB10" s="2487"/>
      <c r="AC10" s="2487"/>
      <c r="AD10" s="2487"/>
      <c r="AE10" s="2487"/>
      <c r="AF10" s="2487"/>
      <c r="AG10" s="2487"/>
      <c r="AH10" s="2487"/>
      <c r="AI10" s="2487"/>
      <c r="AJ10" s="2487"/>
      <c r="AK10" s="2487"/>
      <c r="AL10" s="2488"/>
    </row>
    <row r="11" spans="1:41" ht="27.75" customHeight="1">
      <c r="B11" s="2523" t="s">
        <v>1050</v>
      </c>
      <c r="C11" s="2524"/>
      <c r="D11" s="2524"/>
      <c r="E11" s="2524"/>
      <c r="F11" s="2524"/>
      <c r="G11" s="2524"/>
      <c r="H11" s="2524"/>
      <c r="I11" s="2524"/>
      <c r="J11" s="2524"/>
      <c r="K11" s="2524"/>
      <c r="L11" s="2524"/>
      <c r="M11" s="2524"/>
      <c r="N11" s="2524"/>
      <c r="O11" s="2524"/>
      <c r="P11" s="2524"/>
      <c r="Q11" s="2524"/>
      <c r="R11" s="2524"/>
      <c r="S11" s="2525"/>
      <c r="T11" s="2525"/>
      <c r="U11" s="2525"/>
      <c r="V11" s="2525"/>
      <c r="W11" s="2525"/>
      <c r="X11" s="2525"/>
      <c r="Y11" s="2525"/>
      <c r="Z11" s="2525"/>
      <c r="AA11" s="2525"/>
      <c r="AB11" s="2525"/>
      <c r="AC11" s="2525"/>
      <c r="AD11" s="2525"/>
      <c r="AE11" s="829" t="s">
        <v>682</v>
      </c>
      <c r="AF11" s="830"/>
      <c r="AG11" s="2526"/>
      <c r="AH11" s="2526"/>
      <c r="AI11" s="2526"/>
      <c r="AJ11" s="2526"/>
      <c r="AK11" s="2526"/>
      <c r="AL11" s="2527"/>
      <c r="AO11" s="831"/>
    </row>
    <row r="12" spans="1:41" ht="27.75" customHeight="1" thickBot="1">
      <c r="B12" s="832"/>
      <c r="C12" s="2505" t="s">
        <v>1051</v>
      </c>
      <c r="D12" s="2505"/>
      <c r="E12" s="2505"/>
      <c r="F12" s="2505"/>
      <c r="G12" s="2505"/>
      <c r="H12" s="2505"/>
      <c r="I12" s="2505"/>
      <c r="J12" s="2505"/>
      <c r="K12" s="2505"/>
      <c r="L12" s="2505"/>
      <c r="M12" s="2505"/>
      <c r="N12" s="2505"/>
      <c r="O12" s="2505"/>
      <c r="P12" s="2505"/>
      <c r="Q12" s="2505"/>
      <c r="R12" s="2505"/>
      <c r="S12" s="2502">
        <f>ROUNDUP(S11*30%,1)</f>
        <v>0</v>
      </c>
      <c r="T12" s="2502"/>
      <c r="U12" s="2502"/>
      <c r="V12" s="2502"/>
      <c r="W12" s="2502"/>
      <c r="X12" s="2502"/>
      <c r="Y12" s="2502"/>
      <c r="Z12" s="2502"/>
      <c r="AA12" s="2502"/>
      <c r="AB12" s="2502"/>
      <c r="AC12" s="2502"/>
      <c r="AD12" s="2502"/>
      <c r="AE12" s="833" t="s">
        <v>682</v>
      </c>
      <c r="AF12" s="833"/>
      <c r="AG12" s="2503"/>
      <c r="AH12" s="2503"/>
      <c r="AI12" s="2503"/>
      <c r="AJ12" s="2503"/>
      <c r="AK12" s="2503"/>
      <c r="AL12" s="2504"/>
    </row>
    <row r="13" spans="1:41" ht="27.75" customHeight="1" thickTop="1">
      <c r="B13" s="2506" t="s">
        <v>1052</v>
      </c>
      <c r="C13" s="2507"/>
      <c r="D13" s="2507"/>
      <c r="E13" s="2507"/>
      <c r="F13" s="2507"/>
      <c r="G13" s="2507"/>
      <c r="H13" s="2507"/>
      <c r="I13" s="2507"/>
      <c r="J13" s="2507"/>
      <c r="K13" s="2507"/>
      <c r="L13" s="2507"/>
      <c r="M13" s="2507"/>
      <c r="N13" s="2507"/>
      <c r="O13" s="2507"/>
      <c r="P13" s="2507"/>
      <c r="Q13" s="2507"/>
      <c r="R13" s="2507"/>
      <c r="S13" s="2508" t="e">
        <f>ROUNDUP(AG14/AG15,1)</f>
        <v>#DIV/0!</v>
      </c>
      <c r="T13" s="2508"/>
      <c r="U13" s="2508"/>
      <c r="V13" s="2508"/>
      <c r="W13" s="2508"/>
      <c r="X13" s="2508"/>
      <c r="Y13" s="2508"/>
      <c r="Z13" s="2508"/>
      <c r="AA13" s="2508"/>
      <c r="AB13" s="2508"/>
      <c r="AC13" s="2508"/>
      <c r="AD13" s="2508"/>
      <c r="AE13" s="834" t="s">
        <v>682</v>
      </c>
      <c r="AF13" s="834"/>
      <c r="AG13" s="2509" t="s">
        <v>1053</v>
      </c>
      <c r="AH13" s="2509"/>
      <c r="AI13" s="2509"/>
      <c r="AJ13" s="2509"/>
      <c r="AK13" s="2509"/>
      <c r="AL13" s="2510"/>
    </row>
    <row r="14" spans="1:41" ht="27.75" customHeight="1">
      <c r="B14" s="2511" t="s">
        <v>1054</v>
      </c>
      <c r="C14" s="2512"/>
      <c r="D14" s="2512"/>
      <c r="E14" s="2512"/>
      <c r="F14" s="2512"/>
      <c r="G14" s="2512"/>
      <c r="H14" s="2512"/>
      <c r="I14" s="2512"/>
      <c r="J14" s="2512"/>
      <c r="K14" s="2512"/>
      <c r="L14" s="2512"/>
      <c r="M14" s="2512"/>
      <c r="N14" s="2512"/>
      <c r="O14" s="2512"/>
      <c r="P14" s="2512"/>
      <c r="Q14" s="2512"/>
      <c r="R14" s="2512"/>
      <c r="S14" s="2512"/>
      <c r="T14" s="2512"/>
      <c r="U14" s="2512"/>
      <c r="V14" s="2512"/>
      <c r="W14" s="2512"/>
      <c r="X14" s="2512"/>
      <c r="Y14" s="2512"/>
      <c r="Z14" s="2512"/>
      <c r="AA14" s="2512"/>
      <c r="AB14" s="2512"/>
      <c r="AC14" s="2512"/>
      <c r="AD14" s="2512"/>
      <c r="AE14" s="2512"/>
      <c r="AF14" s="2513"/>
      <c r="AG14" s="2514"/>
      <c r="AH14" s="2514"/>
      <c r="AI14" s="2514"/>
      <c r="AJ14" s="2514"/>
      <c r="AK14" s="2514"/>
      <c r="AL14" s="2515"/>
    </row>
    <row r="15" spans="1:41" ht="27.75" customHeight="1" thickBot="1">
      <c r="B15" s="2516" t="s">
        <v>1055</v>
      </c>
      <c r="C15" s="2517"/>
      <c r="D15" s="2517"/>
      <c r="E15" s="2517"/>
      <c r="F15" s="2517"/>
      <c r="G15" s="2517"/>
      <c r="H15" s="2517"/>
      <c r="I15" s="2517"/>
      <c r="J15" s="2517"/>
      <c r="K15" s="2517"/>
      <c r="L15" s="2517"/>
      <c r="M15" s="2517"/>
      <c r="N15" s="2517"/>
      <c r="O15" s="2517"/>
      <c r="P15" s="2517"/>
      <c r="Q15" s="2517"/>
      <c r="R15" s="2517"/>
      <c r="S15" s="2517"/>
      <c r="T15" s="2517"/>
      <c r="U15" s="2517"/>
      <c r="V15" s="2517"/>
      <c r="W15" s="2517"/>
      <c r="X15" s="2517"/>
      <c r="Y15" s="2517"/>
      <c r="Z15" s="2517"/>
      <c r="AA15" s="2517"/>
      <c r="AB15" s="2517"/>
      <c r="AC15" s="2517"/>
      <c r="AD15" s="2517"/>
      <c r="AE15" s="2517"/>
      <c r="AF15" s="2518"/>
      <c r="AG15" s="2519"/>
      <c r="AH15" s="2519"/>
      <c r="AI15" s="2519"/>
      <c r="AJ15" s="2519"/>
      <c r="AK15" s="2519"/>
      <c r="AL15" s="2520"/>
    </row>
    <row r="16" spans="1:41" ht="12.75" customHeight="1" thickBot="1">
      <c r="B16" s="835"/>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836"/>
      <c r="AA16" s="836"/>
      <c r="AB16" s="836"/>
      <c r="AC16" s="836"/>
      <c r="AD16" s="836"/>
      <c r="AE16" s="836"/>
      <c r="AF16" s="836"/>
      <c r="AG16" s="836"/>
      <c r="AH16" s="836"/>
      <c r="AI16" s="836"/>
      <c r="AJ16" s="836"/>
      <c r="AK16" s="836"/>
      <c r="AL16" s="836"/>
    </row>
    <row r="17" spans="2:38" ht="21" customHeight="1">
      <c r="B17" s="2486" t="s">
        <v>1056</v>
      </c>
      <c r="C17" s="2487"/>
      <c r="D17" s="2487"/>
      <c r="E17" s="2487"/>
      <c r="F17" s="2487"/>
      <c r="G17" s="2487"/>
      <c r="H17" s="2487"/>
      <c r="I17" s="2487"/>
      <c r="J17" s="2487"/>
      <c r="K17" s="2487"/>
      <c r="L17" s="2487"/>
      <c r="M17" s="2487"/>
      <c r="N17" s="2487"/>
      <c r="O17" s="2487"/>
      <c r="P17" s="2487"/>
      <c r="Q17" s="2487"/>
      <c r="R17" s="2487"/>
      <c r="S17" s="2487"/>
      <c r="T17" s="2487"/>
      <c r="U17" s="2487"/>
      <c r="V17" s="2487"/>
      <c r="W17" s="2487"/>
      <c r="X17" s="2487"/>
      <c r="Y17" s="2487"/>
      <c r="Z17" s="2487"/>
      <c r="AA17" s="2487"/>
      <c r="AB17" s="2487"/>
      <c r="AC17" s="2487"/>
      <c r="AD17" s="2487"/>
      <c r="AE17" s="2487"/>
      <c r="AF17" s="2487"/>
      <c r="AG17" s="2487"/>
      <c r="AH17" s="2487"/>
      <c r="AI17" s="2487"/>
      <c r="AJ17" s="2487"/>
      <c r="AK17" s="2487"/>
      <c r="AL17" s="2488"/>
    </row>
    <row r="18" spans="2:38" ht="27.75" customHeight="1" thickBot="1">
      <c r="B18" s="2500" t="s">
        <v>1057</v>
      </c>
      <c r="C18" s="2501"/>
      <c r="D18" s="2501"/>
      <c r="E18" s="2501"/>
      <c r="F18" s="2501"/>
      <c r="G18" s="2501"/>
      <c r="H18" s="2501"/>
      <c r="I18" s="2501"/>
      <c r="J18" s="2501"/>
      <c r="K18" s="2501"/>
      <c r="L18" s="2501"/>
      <c r="M18" s="2501"/>
      <c r="N18" s="2501"/>
      <c r="O18" s="2501"/>
      <c r="P18" s="2501"/>
      <c r="Q18" s="2501"/>
      <c r="R18" s="2501"/>
      <c r="S18" s="2502">
        <f>ROUNDUP(S11/50,1)</f>
        <v>0</v>
      </c>
      <c r="T18" s="2502"/>
      <c r="U18" s="2502"/>
      <c r="V18" s="2502"/>
      <c r="W18" s="2502"/>
      <c r="X18" s="2502"/>
      <c r="Y18" s="2502"/>
      <c r="Z18" s="2502"/>
      <c r="AA18" s="2502"/>
      <c r="AB18" s="2502"/>
      <c r="AC18" s="2502"/>
      <c r="AD18" s="2502"/>
      <c r="AE18" s="837" t="s">
        <v>682</v>
      </c>
      <c r="AF18" s="838"/>
      <c r="AG18" s="2503"/>
      <c r="AH18" s="2503"/>
      <c r="AI18" s="2503"/>
      <c r="AJ18" s="2503"/>
      <c r="AK18" s="2503"/>
      <c r="AL18" s="2504"/>
    </row>
    <row r="19" spans="2:38" ht="27.75" customHeight="1" thickTop="1" thickBot="1">
      <c r="B19" s="2481" t="s">
        <v>1058</v>
      </c>
      <c r="C19" s="2482"/>
      <c r="D19" s="2482"/>
      <c r="E19" s="2482"/>
      <c r="F19" s="2482"/>
      <c r="G19" s="2482"/>
      <c r="H19" s="2482"/>
      <c r="I19" s="2482"/>
      <c r="J19" s="2482"/>
      <c r="K19" s="2482"/>
      <c r="L19" s="2482"/>
      <c r="M19" s="2482"/>
      <c r="N19" s="2482"/>
      <c r="O19" s="2482"/>
      <c r="P19" s="2482"/>
      <c r="Q19" s="2482"/>
      <c r="R19" s="2482"/>
      <c r="S19" s="2483"/>
      <c r="T19" s="2483"/>
      <c r="U19" s="2483"/>
      <c r="V19" s="2483"/>
      <c r="W19" s="2483"/>
      <c r="X19" s="2483"/>
      <c r="Y19" s="2483"/>
      <c r="Z19" s="2483"/>
      <c r="AA19" s="2483"/>
      <c r="AB19" s="2483"/>
      <c r="AC19" s="2483"/>
      <c r="AD19" s="2483"/>
      <c r="AE19" s="839" t="s">
        <v>682</v>
      </c>
      <c r="AF19" s="840"/>
      <c r="AG19" s="2484" t="s">
        <v>1059</v>
      </c>
      <c r="AH19" s="2484"/>
      <c r="AI19" s="2484"/>
      <c r="AJ19" s="2484"/>
      <c r="AK19" s="2484"/>
      <c r="AL19" s="2485"/>
    </row>
    <row r="20" spans="2:38" ht="12.75" customHeight="1" thickBot="1">
      <c r="B20" s="836"/>
      <c r="C20" s="836"/>
      <c r="D20" s="836"/>
      <c r="E20" s="836"/>
      <c r="F20" s="836"/>
      <c r="G20" s="836"/>
      <c r="H20" s="836"/>
      <c r="I20" s="836"/>
      <c r="J20" s="836"/>
      <c r="K20" s="836"/>
      <c r="L20" s="836"/>
      <c r="M20" s="836"/>
      <c r="N20" s="836"/>
      <c r="O20" s="836"/>
      <c r="P20" s="836"/>
      <c r="Q20" s="836"/>
      <c r="R20" s="836"/>
      <c r="S20" s="841"/>
      <c r="T20" s="841"/>
      <c r="U20" s="841"/>
      <c r="V20" s="841"/>
      <c r="W20" s="841"/>
      <c r="X20" s="841"/>
      <c r="Y20" s="841"/>
      <c r="Z20" s="841"/>
      <c r="AA20" s="841"/>
      <c r="AB20" s="841"/>
      <c r="AC20" s="841"/>
      <c r="AD20" s="841"/>
      <c r="AE20" s="842"/>
      <c r="AF20" s="842"/>
      <c r="AG20" s="843"/>
      <c r="AH20" s="843"/>
      <c r="AI20" s="843"/>
      <c r="AJ20" s="843"/>
      <c r="AK20" s="843"/>
      <c r="AL20" s="843"/>
    </row>
    <row r="21" spans="2:38" ht="27.75" customHeight="1" thickBot="1">
      <c r="B21" s="2486" t="s">
        <v>1060</v>
      </c>
      <c r="C21" s="2487"/>
      <c r="D21" s="2487"/>
      <c r="E21" s="2487"/>
      <c r="F21" s="2487"/>
      <c r="G21" s="2487"/>
      <c r="H21" s="2487"/>
      <c r="I21" s="2487"/>
      <c r="J21" s="2487"/>
      <c r="K21" s="2487"/>
      <c r="L21" s="2487"/>
      <c r="M21" s="2487"/>
      <c r="N21" s="2487"/>
      <c r="O21" s="2487"/>
      <c r="P21" s="2487"/>
      <c r="Q21" s="2487"/>
      <c r="R21" s="2487"/>
      <c r="S21" s="2487"/>
      <c r="T21" s="2487"/>
      <c r="U21" s="2487"/>
      <c r="V21" s="2487"/>
      <c r="W21" s="2487"/>
      <c r="X21" s="2487"/>
      <c r="Y21" s="2487"/>
      <c r="Z21" s="2487"/>
      <c r="AA21" s="2487"/>
      <c r="AB21" s="2487"/>
      <c r="AC21" s="2487"/>
      <c r="AD21" s="2487"/>
      <c r="AE21" s="2487"/>
      <c r="AF21" s="2487"/>
      <c r="AG21" s="2487"/>
      <c r="AH21" s="2487"/>
      <c r="AI21" s="2487"/>
      <c r="AJ21" s="2487"/>
      <c r="AK21" s="2487"/>
      <c r="AL21" s="2488"/>
    </row>
    <row r="22" spans="2:38" ht="27.75" customHeight="1">
      <c r="B22" s="2489" t="s">
        <v>1061</v>
      </c>
      <c r="C22" s="2490"/>
      <c r="D22" s="2490"/>
      <c r="E22" s="2490"/>
      <c r="F22" s="2490"/>
      <c r="G22" s="2490"/>
      <c r="H22" s="2490"/>
      <c r="I22" s="2490"/>
      <c r="J22" s="2490"/>
      <c r="K22" s="2490"/>
      <c r="L22" s="2490"/>
      <c r="M22" s="2490"/>
      <c r="N22" s="2490"/>
      <c r="O22" s="2490"/>
      <c r="P22" s="2490"/>
      <c r="Q22" s="2490"/>
      <c r="R22" s="2491"/>
      <c r="S22" s="2494" t="s">
        <v>1062</v>
      </c>
      <c r="T22" s="2490"/>
      <c r="U22" s="2490"/>
      <c r="V22" s="2490"/>
      <c r="W22" s="2490"/>
      <c r="X22" s="2490"/>
      <c r="Y22" s="2490"/>
      <c r="Z22" s="2490"/>
      <c r="AA22" s="2490"/>
      <c r="AB22" s="2490"/>
      <c r="AC22" s="2490"/>
      <c r="AD22" s="2490"/>
      <c r="AE22" s="2490"/>
      <c r="AF22" s="2490"/>
      <c r="AG22" s="2490"/>
      <c r="AH22" s="2490"/>
      <c r="AI22" s="2495"/>
      <c r="AJ22" s="2495"/>
      <c r="AK22" s="2495"/>
      <c r="AL22" s="2496"/>
    </row>
    <row r="23" spans="2:38" ht="47.25" customHeight="1">
      <c r="B23" s="2492"/>
      <c r="C23" s="2493"/>
      <c r="D23" s="2493"/>
      <c r="E23" s="2493"/>
      <c r="F23" s="2493"/>
      <c r="G23" s="2493"/>
      <c r="H23" s="2493"/>
      <c r="I23" s="2493"/>
      <c r="J23" s="2493"/>
      <c r="K23" s="2493"/>
      <c r="L23" s="2493"/>
      <c r="M23" s="2493"/>
      <c r="N23" s="2493"/>
      <c r="O23" s="2493"/>
      <c r="P23" s="2493"/>
      <c r="Q23" s="2493"/>
      <c r="R23" s="2493"/>
      <c r="S23" s="2497" t="s">
        <v>1063</v>
      </c>
      <c r="T23" s="2497"/>
      <c r="U23" s="2497"/>
      <c r="V23" s="2497"/>
      <c r="W23" s="2497"/>
      <c r="X23" s="2497"/>
      <c r="Y23" s="2497"/>
      <c r="Z23" s="2497"/>
      <c r="AA23" s="2497"/>
      <c r="AB23" s="2497"/>
      <c r="AC23" s="2497"/>
      <c r="AD23" s="2497"/>
      <c r="AE23" s="2497"/>
      <c r="AF23" s="2497" t="s">
        <v>990</v>
      </c>
      <c r="AG23" s="2497"/>
      <c r="AH23" s="2497"/>
      <c r="AI23" s="2498" t="s">
        <v>991</v>
      </c>
      <c r="AJ23" s="2498"/>
      <c r="AK23" s="2498"/>
      <c r="AL23" s="2499"/>
    </row>
    <row r="24" spans="2:38" ht="27.75" customHeight="1">
      <c r="B24" s="844">
        <v>1</v>
      </c>
      <c r="C24" s="2467"/>
      <c r="D24" s="2467"/>
      <c r="E24" s="2467"/>
      <c r="F24" s="2467"/>
      <c r="G24" s="2467"/>
      <c r="H24" s="2467"/>
      <c r="I24" s="2467"/>
      <c r="J24" s="2467"/>
      <c r="K24" s="2467"/>
      <c r="L24" s="2467"/>
      <c r="M24" s="2467"/>
      <c r="N24" s="2467"/>
      <c r="O24" s="2467"/>
      <c r="P24" s="2467"/>
      <c r="Q24" s="2467"/>
      <c r="R24" s="2467"/>
      <c r="S24" s="2467"/>
      <c r="T24" s="2467"/>
      <c r="U24" s="2467"/>
      <c r="V24" s="2467"/>
      <c r="W24" s="2467"/>
      <c r="X24" s="2467"/>
      <c r="Y24" s="2467"/>
      <c r="Z24" s="2467"/>
      <c r="AA24" s="2467"/>
      <c r="AB24" s="2467"/>
      <c r="AC24" s="2467"/>
      <c r="AD24" s="2467"/>
      <c r="AE24" s="2467"/>
      <c r="AF24" s="2467"/>
      <c r="AG24" s="2467"/>
      <c r="AH24" s="845" t="s">
        <v>992</v>
      </c>
      <c r="AI24" s="2467"/>
      <c r="AJ24" s="2467"/>
      <c r="AK24" s="2467"/>
      <c r="AL24" s="2468"/>
    </row>
    <row r="25" spans="2:38" ht="27.75" customHeight="1">
      <c r="B25" s="844">
        <v>2</v>
      </c>
      <c r="C25" s="2467"/>
      <c r="D25" s="2467"/>
      <c r="E25" s="2467"/>
      <c r="F25" s="2467"/>
      <c r="G25" s="2467"/>
      <c r="H25" s="2467"/>
      <c r="I25" s="2467"/>
      <c r="J25" s="2467"/>
      <c r="K25" s="2467"/>
      <c r="L25" s="2467"/>
      <c r="M25" s="2467"/>
      <c r="N25" s="2467"/>
      <c r="O25" s="2467"/>
      <c r="P25" s="2467"/>
      <c r="Q25" s="2467"/>
      <c r="R25" s="2467"/>
      <c r="S25" s="2467"/>
      <c r="T25" s="2467"/>
      <c r="U25" s="2467"/>
      <c r="V25" s="2467"/>
      <c r="W25" s="2467"/>
      <c r="X25" s="2467"/>
      <c r="Y25" s="2467"/>
      <c r="Z25" s="2467"/>
      <c r="AA25" s="2467"/>
      <c r="AB25" s="2467"/>
      <c r="AC25" s="2467"/>
      <c r="AD25" s="2467"/>
      <c r="AE25" s="2467"/>
      <c r="AF25" s="2467"/>
      <c r="AG25" s="2467"/>
      <c r="AH25" s="845" t="s">
        <v>992</v>
      </c>
      <c r="AI25" s="2467"/>
      <c r="AJ25" s="2467"/>
      <c r="AK25" s="2467"/>
      <c r="AL25" s="2468"/>
    </row>
    <row r="26" spans="2:38" ht="27.75" customHeight="1">
      <c r="B26" s="844">
        <v>3</v>
      </c>
      <c r="C26" s="2467"/>
      <c r="D26" s="2467"/>
      <c r="E26" s="2467"/>
      <c r="F26" s="2467"/>
      <c r="G26" s="2467"/>
      <c r="H26" s="2467"/>
      <c r="I26" s="2467"/>
      <c r="J26" s="2467"/>
      <c r="K26" s="2467"/>
      <c r="L26" s="2467"/>
      <c r="M26" s="2467"/>
      <c r="N26" s="2467"/>
      <c r="O26" s="2467"/>
      <c r="P26" s="2467"/>
      <c r="Q26" s="2467"/>
      <c r="R26" s="2467"/>
      <c r="S26" s="2467"/>
      <c r="T26" s="2467"/>
      <c r="U26" s="2467"/>
      <c r="V26" s="2467"/>
      <c r="W26" s="2467"/>
      <c r="X26" s="2467"/>
      <c r="Y26" s="2467"/>
      <c r="Z26" s="2467"/>
      <c r="AA26" s="2467"/>
      <c r="AB26" s="2467"/>
      <c r="AC26" s="2467"/>
      <c r="AD26" s="2467"/>
      <c r="AE26" s="2467"/>
      <c r="AF26" s="2467"/>
      <c r="AG26" s="2467"/>
      <c r="AH26" s="845" t="s">
        <v>992</v>
      </c>
      <c r="AI26" s="2467"/>
      <c r="AJ26" s="2467"/>
      <c r="AK26" s="2467"/>
      <c r="AL26" s="2468"/>
    </row>
    <row r="27" spans="2:38" ht="27.75" customHeight="1" thickBot="1">
      <c r="B27" s="846">
        <v>4</v>
      </c>
      <c r="C27" s="2469"/>
      <c r="D27" s="2469"/>
      <c r="E27" s="2469"/>
      <c r="F27" s="2469"/>
      <c r="G27" s="2469"/>
      <c r="H27" s="2469"/>
      <c r="I27" s="2469"/>
      <c r="J27" s="2469"/>
      <c r="K27" s="2469"/>
      <c r="L27" s="2469"/>
      <c r="M27" s="2469"/>
      <c r="N27" s="2469"/>
      <c r="O27" s="2469"/>
      <c r="P27" s="2469"/>
      <c r="Q27" s="2469"/>
      <c r="R27" s="2469"/>
      <c r="S27" s="2469"/>
      <c r="T27" s="2469"/>
      <c r="U27" s="2469"/>
      <c r="V27" s="2469"/>
      <c r="W27" s="2469"/>
      <c r="X27" s="2469"/>
      <c r="Y27" s="2469"/>
      <c r="Z27" s="2469"/>
      <c r="AA27" s="2469"/>
      <c r="AB27" s="2469"/>
      <c r="AC27" s="2469"/>
      <c r="AD27" s="2469"/>
      <c r="AE27" s="2469"/>
      <c r="AF27" s="2469"/>
      <c r="AG27" s="2469"/>
      <c r="AH27" s="847" t="s">
        <v>992</v>
      </c>
      <c r="AI27" s="2469"/>
      <c r="AJ27" s="2469"/>
      <c r="AK27" s="2469"/>
      <c r="AL27" s="2470"/>
    </row>
    <row r="28" spans="2:38" ht="15" customHeight="1">
      <c r="B28" s="2471" t="s">
        <v>1064</v>
      </c>
      <c r="C28" s="2472"/>
      <c r="D28" s="2472"/>
      <c r="E28" s="2472"/>
      <c r="F28" s="2472"/>
      <c r="G28" s="2472"/>
      <c r="H28" s="2472"/>
      <c r="I28" s="2472"/>
      <c r="J28" s="2472"/>
      <c r="K28" s="2472"/>
      <c r="L28" s="2472"/>
      <c r="M28" s="2472"/>
      <c r="N28" s="2472"/>
      <c r="O28" s="2472"/>
      <c r="P28" s="2472"/>
      <c r="Q28" s="2472"/>
      <c r="R28" s="2472"/>
      <c r="S28" s="2472"/>
      <c r="T28" s="2472"/>
      <c r="U28" s="2472"/>
      <c r="V28" s="2472"/>
      <c r="W28" s="2472"/>
      <c r="X28" s="2472"/>
      <c r="Y28" s="2472"/>
      <c r="Z28" s="2472"/>
      <c r="AA28" s="2472"/>
      <c r="AB28" s="2472"/>
      <c r="AC28" s="2472"/>
      <c r="AD28" s="2472"/>
      <c r="AE28" s="2472"/>
      <c r="AF28" s="2472"/>
      <c r="AG28" s="2472"/>
      <c r="AH28" s="2472"/>
      <c r="AI28" s="2475" t="s">
        <v>986</v>
      </c>
      <c r="AJ28" s="2475"/>
      <c r="AK28" s="2475"/>
      <c r="AL28" s="2476"/>
    </row>
    <row r="29" spans="2:38" ht="36.75" customHeight="1" thickBot="1">
      <c r="B29" s="2473"/>
      <c r="C29" s="2474"/>
      <c r="D29" s="2474"/>
      <c r="E29" s="2474"/>
      <c r="F29" s="2474"/>
      <c r="G29" s="2474"/>
      <c r="H29" s="2474"/>
      <c r="I29" s="2474"/>
      <c r="J29" s="2474"/>
      <c r="K29" s="2474"/>
      <c r="L29" s="2474"/>
      <c r="M29" s="2474"/>
      <c r="N29" s="2474"/>
      <c r="O29" s="2474"/>
      <c r="P29" s="2474"/>
      <c r="Q29" s="2474"/>
      <c r="R29" s="2474"/>
      <c r="S29" s="2474"/>
      <c r="T29" s="2474"/>
      <c r="U29" s="2474"/>
      <c r="V29" s="2474"/>
      <c r="W29" s="2474"/>
      <c r="X29" s="2474"/>
      <c r="Y29" s="2474"/>
      <c r="Z29" s="2474"/>
      <c r="AA29" s="2474"/>
      <c r="AB29" s="2474"/>
      <c r="AC29" s="2474"/>
      <c r="AD29" s="2474"/>
      <c r="AE29" s="2474"/>
      <c r="AF29" s="2474"/>
      <c r="AG29" s="2474"/>
      <c r="AH29" s="2474"/>
      <c r="AI29" s="2477"/>
      <c r="AJ29" s="2477"/>
      <c r="AK29" s="2477"/>
      <c r="AL29" s="2478"/>
    </row>
    <row r="30" spans="2:38" ht="9.75" customHeight="1">
      <c r="B30" s="835"/>
      <c r="C30" s="836"/>
      <c r="D30" s="836"/>
      <c r="E30" s="836"/>
      <c r="F30" s="836"/>
      <c r="G30" s="836"/>
      <c r="H30" s="836"/>
      <c r="I30" s="836"/>
      <c r="J30" s="836"/>
      <c r="K30" s="836"/>
      <c r="L30" s="836"/>
      <c r="M30" s="836"/>
      <c r="N30" s="836"/>
      <c r="O30" s="836"/>
      <c r="P30" s="836"/>
      <c r="Q30" s="836"/>
      <c r="R30" s="836"/>
      <c r="S30" s="836"/>
      <c r="T30" s="836"/>
      <c r="U30" s="836"/>
      <c r="V30" s="836"/>
      <c r="W30" s="836"/>
      <c r="X30" s="836"/>
      <c r="Y30" s="836"/>
      <c r="Z30" s="836"/>
      <c r="AA30" s="836"/>
      <c r="AB30" s="836"/>
      <c r="AC30" s="836"/>
      <c r="AD30" s="836"/>
      <c r="AE30" s="836"/>
      <c r="AF30" s="836"/>
      <c r="AG30" s="836"/>
      <c r="AH30" s="836"/>
      <c r="AI30" s="836"/>
      <c r="AJ30" s="836"/>
      <c r="AK30" s="836"/>
      <c r="AL30" s="836"/>
    </row>
    <row r="31" spans="2:38" ht="22.5" customHeight="1">
      <c r="B31" s="2479" t="s">
        <v>699</v>
      </c>
      <c r="C31" s="2479"/>
      <c r="D31" s="2479"/>
      <c r="E31" s="2479"/>
      <c r="F31" s="2479"/>
      <c r="G31" s="2479"/>
      <c r="H31" s="2480" t="s">
        <v>1065</v>
      </c>
      <c r="I31" s="2480"/>
      <c r="J31" s="2480"/>
      <c r="K31" s="2480"/>
      <c r="L31" s="2480"/>
      <c r="M31" s="2480"/>
      <c r="N31" s="2480"/>
      <c r="O31" s="2480"/>
      <c r="P31" s="2480"/>
      <c r="Q31" s="2480"/>
      <c r="R31" s="2480"/>
      <c r="S31" s="2480"/>
      <c r="T31" s="2480"/>
      <c r="U31" s="2480"/>
      <c r="V31" s="2480"/>
      <c r="W31" s="2480"/>
      <c r="X31" s="2480"/>
      <c r="Y31" s="2480"/>
      <c r="Z31" s="2480"/>
      <c r="AA31" s="2480"/>
      <c r="AB31" s="2480"/>
      <c r="AC31" s="2480"/>
      <c r="AD31" s="2480"/>
      <c r="AE31" s="2480"/>
      <c r="AF31" s="2480"/>
      <c r="AG31" s="2480"/>
      <c r="AH31" s="2480"/>
      <c r="AI31" s="2480"/>
      <c r="AJ31" s="2480"/>
      <c r="AK31" s="2480"/>
      <c r="AL31" s="2480"/>
    </row>
    <row r="32" spans="2:38" ht="8.25" customHeight="1">
      <c r="B32" s="835"/>
      <c r="C32" s="836"/>
      <c r="D32" s="836"/>
      <c r="E32" s="836"/>
      <c r="F32" s="836"/>
      <c r="G32" s="836"/>
      <c r="H32" s="836"/>
      <c r="I32" s="836"/>
      <c r="J32" s="836"/>
      <c r="K32" s="836"/>
      <c r="L32" s="836"/>
      <c r="M32" s="836"/>
      <c r="N32" s="836"/>
      <c r="O32" s="836"/>
      <c r="P32" s="836"/>
      <c r="Q32" s="836"/>
      <c r="R32" s="836"/>
      <c r="S32" s="836"/>
      <c r="T32" s="836"/>
      <c r="U32" s="836"/>
      <c r="V32" s="836"/>
      <c r="W32" s="836"/>
      <c r="X32" s="836"/>
      <c r="Y32" s="836"/>
      <c r="Z32" s="836"/>
      <c r="AA32" s="836"/>
      <c r="AB32" s="836"/>
      <c r="AC32" s="836"/>
      <c r="AD32" s="836"/>
      <c r="AE32" s="836"/>
      <c r="AF32" s="836"/>
      <c r="AG32" s="836"/>
      <c r="AH32" s="836"/>
      <c r="AI32" s="836"/>
      <c r="AJ32" s="836"/>
      <c r="AK32" s="836"/>
      <c r="AL32" s="836"/>
    </row>
    <row r="33" spans="2:39" s="649" customFormat="1" ht="17.25" customHeight="1">
      <c r="B33" s="2466" t="s">
        <v>1066</v>
      </c>
      <c r="C33" s="2466"/>
      <c r="D33" s="2466"/>
      <c r="E33" s="2466"/>
      <c r="F33" s="2466"/>
      <c r="G33" s="2466"/>
      <c r="H33" s="2466"/>
      <c r="I33" s="2466"/>
      <c r="J33" s="2466"/>
      <c r="K33" s="2466"/>
      <c r="L33" s="2466"/>
      <c r="M33" s="2466"/>
      <c r="N33" s="2466"/>
      <c r="O33" s="2466"/>
      <c r="P33" s="2466"/>
      <c r="Q33" s="2466"/>
      <c r="R33" s="2466"/>
      <c r="S33" s="2466"/>
      <c r="T33" s="2466"/>
      <c r="U33" s="2466"/>
      <c r="V33" s="2466"/>
      <c r="W33" s="2466"/>
      <c r="X33" s="2466"/>
      <c r="Y33" s="2466"/>
      <c r="Z33" s="2466"/>
      <c r="AA33" s="2466"/>
      <c r="AB33" s="2466"/>
      <c r="AC33" s="2466"/>
      <c r="AD33" s="2466"/>
      <c r="AE33" s="2466"/>
      <c r="AF33" s="2466"/>
      <c r="AG33" s="2466"/>
      <c r="AH33" s="2466"/>
      <c r="AI33" s="2466"/>
      <c r="AJ33" s="2466"/>
      <c r="AK33" s="2466"/>
      <c r="AL33" s="2466"/>
    </row>
    <row r="34" spans="2:39" s="649" customFormat="1" ht="45.75" customHeight="1">
      <c r="B34" s="2466"/>
      <c r="C34" s="2466"/>
      <c r="D34" s="2466"/>
      <c r="E34" s="2466"/>
      <c r="F34" s="2466"/>
      <c r="G34" s="2466"/>
      <c r="H34" s="2466"/>
      <c r="I34" s="2466"/>
      <c r="J34" s="2466"/>
      <c r="K34" s="2466"/>
      <c r="L34" s="2466"/>
      <c r="M34" s="2466"/>
      <c r="N34" s="2466"/>
      <c r="O34" s="2466"/>
      <c r="P34" s="2466"/>
      <c r="Q34" s="2466"/>
      <c r="R34" s="2466"/>
      <c r="S34" s="2466"/>
      <c r="T34" s="2466"/>
      <c r="U34" s="2466"/>
      <c r="V34" s="2466"/>
      <c r="W34" s="2466"/>
      <c r="X34" s="2466"/>
      <c r="Y34" s="2466"/>
      <c r="Z34" s="2466"/>
      <c r="AA34" s="2466"/>
      <c r="AB34" s="2466"/>
      <c r="AC34" s="2466"/>
      <c r="AD34" s="2466"/>
      <c r="AE34" s="2466"/>
      <c r="AF34" s="2466"/>
      <c r="AG34" s="2466"/>
      <c r="AH34" s="2466"/>
      <c r="AI34" s="2466"/>
      <c r="AJ34" s="2466"/>
      <c r="AK34" s="2466"/>
      <c r="AL34" s="2466"/>
      <c r="AM34" s="616"/>
    </row>
    <row r="35" spans="2:39" s="649" customFormat="1" ht="9" customHeight="1">
      <c r="B35" s="649" t="s">
        <v>705</v>
      </c>
      <c r="AM35" s="848"/>
    </row>
    <row r="36" spans="2:39" s="649" customFormat="1" ht="21" customHeight="1">
      <c r="B36" s="649" t="s">
        <v>705</v>
      </c>
      <c r="AM36" s="848"/>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2"/>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BF176"/>
  <sheetViews>
    <sheetView view="pageBreakPreview" topLeftCell="A28" zoomScale="55" zoomScaleNormal="70" zoomScaleSheetLayoutView="55" workbookViewId="0">
      <selection activeCell="BA6" sqref="BA6:BE6"/>
    </sheetView>
  </sheetViews>
  <sheetFormatPr defaultRowHeight="13.5"/>
  <cols>
    <col min="1" max="1" width="2.625" style="127" customWidth="1"/>
    <col min="2" max="2" width="5.75" style="127" customWidth="1"/>
    <col min="3" max="13" width="2.625" style="127" customWidth="1"/>
    <col min="14" max="14" width="4.625" style="127" customWidth="1"/>
    <col min="15" max="20" width="3.625" style="127" customWidth="1"/>
    <col min="21" max="26" width="3.5" style="127" customWidth="1"/>
    <col min="27" max="31" width="3.375" style="127" customWidth="1"/>
    <col min="32" max="36" width="5" style="127" customWidth="1"/>
    <col min="37" max="37" width="5.875" style="127" customWidth="1"/>
    <col min="38" max="51" width="4.5" style="127" customWidth="1"/>
    <col min="52" max="52" width="18.75" style="127" customWidth="1"/>
    <col min="53" max="54" width="2.625" style="127" customWidth="1"/>
    <col min="55" max="55" width="4.25" style="127" customWidth="1"/>
    <col min="56" max="59" width="2.625" style="127" customWidth="1"/>
    <col min="60" max="60" width="9" style="127" customWidth="1"/>
    <col min="61" max="16384" width="9" style="127"/>
  </cols>
  <sheetData>
    <row r="1" spans="1:58" ht="18" customHeight="1"/>
    <row r="3" spans="1:58" ht="21">
      <c r="A3" s="1134" t="s">
        <v>12</v>
      </c>
      <c r="B3" s="1134"/>
      <c r="C3" s="1134"/>
      <c r="D3" s="1134"/>
      <c r="E3" s="1134"/>
      <c r="F3" s="1134"/>
      <c r="G3" s="1134"/>
      <c r="H3" s="1134"/>
      <c r="I3" s="1134"/>
      <c r="J3" s="1134"/>
      <c r="K3" s="1134"/>
      <c r="L3" s="1134"/>
      <c r="M3" s="1134"/>
      <c r="N3" s="1134"/>
      <c r="O3" s="1134"/>
      <c r="P3" s="1134"/>
      <c r="Q3" s="1134"/>
      <c r="R3" s="1134"/>
      <c r="S3" s="1134"/>
      <c r="T3" s="1134"/>
      <c r="U3" s="1134"/>
      <c r="V3" s="1134"/>
      <c r="W3" s="1134"/>
      <c r="X3" s="1134"/>
      <c r="Y3" s="1134"/>
      <c r="Z3" s="1134"/>
      <c r="AA3" s="1134"/>
      <c r="AB3" s="1134"/>
      <c r="AC3" s="1134"/>
      <c r="AD3" s="1134"/>
      <c r="AE3" s="1134"/>
      <c r="AF3" s="1134"/>
      <c r="AG3" s="1134"/>
      <c r="AH3" s="1134"/>
      <c r="AI3" s="1134"/>
      <c r="AJ3" s="1134"/>
      <c r="AK3" s="1134"/>
      <c r="AL3" s="1134"/>
      <c r="AM3" s="1134"/>
      <c r="AN3" s="1134"/>
      <c r="AO3" s="1134"/>
      <c r="AP3" s="1134"/>
      <c r="AQ3" s="1134"/>
      <c r="AR3" s="1134"/>
      <c r="AS3" s="1134"/>
      <c r="AT3" s="1134"/>
      <c r="AU3" s="1134"/>
      <c r="AV3" s="1134"/>
      <c r="AW3" s="1134"/>
      <c r="AX3" s="1134"/>
      <c r="AY3" s="1134"/>
      <c r="AZ3" s="1134"/>
      <c r="BA3" s="1134"/>
      <c r="BB3" s="1134"/>
      <c r="BC3" s="1134"/>
      <c r="BD3" s="1134"/>
      <c r="BE3" s="1134"/>
      <c r="BF3" s="167"/>
    </row>
    <row r="4" spans="1:58" ht="14.25" thickBot="1">
      <c r="A4" s="128"/>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row>
    <row r="5" spans="1:58" ht="21.95" customHeight="1" thickBot="1">
      <c r="A5" s="1275" t="s">
        <v>11</v>
      </c>
      <c r="B5" s="1276"/>
      <c r="C5" s="1276"/>
      <c r="D5" s="1276"/>
      <c r="E5" s="1276"/>
      <c r="F5" s="1276"/>
      <c r="G5" s="1276"/>
      <c r="H5" s="1276"/>
      <c r="I5" s="1276"/>
      <c r="J5" s="1277"/>
      <c r="K5" s="1281" t="s">
        <v>10</v>
      </c>
      <c r="L5" s="1276"/>
      <c r="M5" s="1276"/>
      <c r="N5" s="1277"/>
      <c r="O5" s="1281" t="s">
        <v>9</v>
      </c>
      <c r="P5" s="1276"/>
      <c r="Q5" s="1276"/>
      <c r="R5" s="1276"/>
      <c r="S5" s="1276"/>
      <c r="T5" s="1277"/>
      <c r="U5" s="1283" t="s">
        <v>75</v>
      </c>
      <c r="V5" s="1284"/>
      <c r="W5" s="1284"/>
      <c r="X5" s="1284"/>
      <c r="Y5" s="1284"/>
      <c r="Z5" s="1285"/>
      <c r="AA5" s="1283" t="s">
        <v>74</v>
      </c>
      <c r="AB5" s="1276"/>
      <c r="AC5" s="1276"/>
      <c r="AD5" s="1276"/>
      <c r="AE5" s="1276"/>
      <c r="AF5" s="1289" t="s">
        <v>8</v>
      </c>
      <c r="AG5" s="1290"/>
      <c r="AH5" s="1290"/>
      <c r="AI5" s="1290"/>
      <c r="AJ5" s="1290"/>
      <c r="AK5" s="1290"/>
      <c r="AL5" s="1290"/>
      <c r="AM5" s="1290"/>
      <c r="AN5" s="1290"/>
      <c r="AO5" s="1290"/>
      <c r="AP5" s="1290"/>
      <c r="AQ5" s="1290"/>
      <c r="AR5" s="1290"/>
      <c r="AS5" s="1290"/>
      <c r="AT5" s="1290"/>
      <c r="AU5" s="1290"/>
      <c r="AV5" s="1290"/>
      <c r="AW5" s="1290"/>
      <c r="AX5" s="1290"/>
      <c r="AY5" s="1290"/>
      <c r="AZ5" s="1290"/>
      <c r="BA5" s="168"/>
      <c r="BB5" s="168"/>
      <c r="BC5" s="168"/>
      <c r="BD5" s="168"/>
      <c r="BE5" s="169"/>
      <c r="BF5" s="128"/>
    </row>
    <row r="6" spans="1:58" ht="21.95" customHeight="1" thickTop="1" thickBot="1">
      <c r="A6" s="1278"/>
      <c r="B6" s="1279"/>
      <c r="C6" s="1279"/>
      <c r="D6" s="1279"/>
      <c r="E6" s="1279"/>
      <c r="F6" s="1279"/>
      <c r="G6" s="1279"/>
      <c r="H6" s="1279"/>
      <c r="I6" s="1279"/>
      <c r="J6" s="1280"/>
      <c r="K6" s="1282"/>
      <c r="L6" s="1279"/>
      <c r="M6" s="1279"/>
      <c r="N6" s="1280"/>
      <c r="O6" s="1282"/>
      <c r="P6" s="1279"/>
      <c r="Q6" s="1279"/>
      <c r="R6" s="1279"/>
      <c r="S6" s="1279"/>
      <c r="T6" s="1280"/>
      <c r="U6" s="1286"/>
      <c r="V6" s="1287"/>
      <c r="W6" s="1287"/>
      <c r="X6" s="1287"/>
      <c r="Y6" s="1287"/>
      <c r="Z6" s="1288"/>
      <c r="AA6" s="1282"/>
      <c r="AB6" s="1279"/>
      <c r="AC6" s="1279"/>
      <c r="AD6" s="1279"/>
      <c r="AE6" s="1279"/>
      <c r="AF6" s="1291"/>
      <c r="AG6" s="1292"/>
      <c r="AH6" s="1292"/>
      <c r="AI6" s="1292"/>
      <c r="AJ6" s="1292"/>
      <c r="AK6" s="1292"/>
      <c r="AL6" s="1292"/>
      <c r="AM6" s="1292"/>
      <c r="AN6" s="1292"/>
      <c r="AO6" s="1292"/>
      <c r="AP6" s="1292"/>
      <c r="AQ6" s="1292"/>
      <c r="AR6" s="1292"/>
      <c r="AS6" s="1292"/>
      <c r="AT6" s="1292"/>
      <c r="AU6" s="1292"/>
      <c r="AV6" s="1292"/>
      <c r="AW6" s="1292"/>
      <c r="AX6" s="1292"/>
      <c r="AY6" s="1292"/>
      <c r="AZ6" s="1292"/>
      <c r="BA6" s="1293" t="s">
        <v>7</v>
      </c>
      <c r="BB6" s="1294"/>
      <c r="BC6" s="1294"/>
      <c r="BD6" s="1294"/>
      <c r="BE6" s="1295"/>
      <c r="BF6" s="128"/>
    </row>
    <row r="7" spans="1:58" ht="57.75" customHeight="1" thickTop="1" thickBot="1">
      <c r="A7" s="1296" t="s">
        <v>6</v>
      </c>
      <c r="B7" s="1297"/>
      <c r="C7" s="1297"/>
      <c r="D7" s="1297"/>
      <c r="E7" s="1297"/>
      <c r="F7" s="1297"/>
      <c r="G7" s="1297"/>
      <c r="H7" s="1297"/>
      <c r="I7" s="1297"/>
      <c r="J7" s="1298"/>
      <c r="K7" s="1299"/>
      <c r="L7" s="1300"/>
      <c r="M7" s="1300"/>
      <c r="N7" s="1301"/>
      <c r="O7" s="1299"/>
      <c r="P7" s="1300"/>
      <c r="Q7" s="1300"/>
      <c r="R7" s="1300"/>
      <c r="S7" s="1300"/>
      <c r="T7" s="1301"/>
      <c r="U7" s="1302"/>
      <c r="V7" s="1303"/>
      <c r="W7" s="1303"/>
      <c r="X7" s="1303"/>
      <c r="Y7" s="1303"/>
      <c r="Z7" s="1304"/>
      <c r="AA7" s="1299"/>
      <c r="AB7" s="1300"/>
      <c r="AC7" s="1300"/>
      <c r="AD7" s="1300"/>
      <c r="AE7" s="1300"/>
      <c r="AF7" s="1305" t="s">
        <v>73</v>
      </c>
      <c r="AG7" s="1306"/>
      <c r="AH7" s="1306"/>
      <c r="AI7" s="1306"/>
      <c r="AJ7" s="1306"/>
      <c r="AK7" s="1307"/>
      <c r="AL7" s="1308" t="s">
        <v>307</v>
      </c>
      <c r="AM7" s="1309"/>
      <c r="AN7" s="1309"/>
      <c r="AO7" s="1309"/>
      <c r="AP7" s="1309"/>
      <c r="AQ7" s="1309"/>
      <c r="AR7" s="1309"/>
      <c r="AS7" s="1309"/>
      <c r="AT7" s="1309"/>
      <c r="AU7" s="1309"/>
      <c r="AV7" s="1309"/>
      <c r="AW7" s="1309"/>
      <c r="AX7" s="1309"/>
      <c r="AY7" s="1309"/>
      <c r="AZ7" s="1310"/>
      <c r="BA7" s="1264"/>
      <c r="BB7" s="1265"/>
      <c r="BC7" s="1265"/>
      <c r="BD7" s="1265"/>
      <c r="BE7" s="1266"/>
      <c r="BF7" s="126"/>
    </row>
    <row r="8" spans="1:58" ht="21.95" customHeight="1">
      <c r="A8" s="1243"/>
      <c r="B8" s="1246" t="s">
        <v>5</v>
      </c>
      <c r="C8" s="1247"/>
      <c r="D8" s="1247"/>
      <c r="E8" s="1247"/>
      <c r="F8" s="1247"/>
      <c r="G8" s="1247"/>
      <c r="H8" s="1247"/>
      <c r="I8" s="1247"/>
      <c r="J8" s="1248"/>
      <c r="K8" s="1246"/>
      <c r="L8" s="1247"/>
      <c r="M8" s="1247"/>
      <c r="N8" s="1248"/>
      <c r="O8" s="1255"/>
      <c r="P8" s="1256"/>
      <c r="Q8" s="1256"/>
      <c r="R8" s="1256"/>
      <c r="S8" s="1256"/>
      <c r="T8" s="1257"/>
      <c r="U8" s="1255"/>
      <c r="V8" s="1256"/>
      <c r="W8" s="1256"/>
      <c r="X8" s="1256"/>
      <c r="Y8" s="1256"/>
      <c r="Z8" s="1257"/>
      <c r="AA8" s="1231" t="s">
        <v>308</v>
      </c>
      <c r="AB8" s="1232"/>
      <c r="AC8" s="1232"/>
      <c r="AD8" s="1232"/>
      <c r="AE8" s="1233"/>
      <c r="AF8" s="1195" t="s">
        <v>72</v>
      </c>
      <c r="AG8" s="1195"/>
      <c r="AH8" s="1195"/>
      <c r="AI8" s="1195"/>
      <c r="AJ8" s="1195"/>
      <c r="AK8" s="1196"/>
      <c r="AL8" s="1197" t="s">
        <v>309</v>
      </c>
      <c r="AM8" s="1198"/>
      <c r="AN8" s="1198"/>
      <c r="AO8" s="1198"/>
      <c r="AP8" s="1198"/>
      <c r="AQ8" s="1198"/>
      <c r="AR8" s="1198"/>
      <c r="AS8" s="1198"/>
      <c r="AT8" s="1198"/>
      <c r="AU8" s="1198"/>
      <c r="AV8" s="1198"/>
      <c r="AW8" s="1198"/>
      <c r="AX8" s="1198"/>
      <c r="AY8" s="1198"/>
      <c r="AZ8" s="1199"/>
      <c r="BA8" s="1200"/>
      <c r="BB8" s="1200"/>
      <c r="BC8" s="1200"/>
      <c r="BD8" s="1200"/>
      <c r="BE8" s="1201"/>
      <c r="BF8" s="126"/>
    </row>
    <row r="9" spans="1:58" ht="30.75" customHeight="1">
      <c r="A9" s="1244"/>
      <c r="B9" s="1249"/>
      <c r="C9" s="1250"/>
      <c r="D9" s="1250"/>
      <c r="E9" s="1250"/>
      <c r="F9" s="1250"/>
      <c r="G9" s="1250"/>
      <c r="H9" s="1250"/>
      <c r="I9" s="1250"/>
      <c r="J9" s="1251"/>
      <c r="K9" s="1249"/>
      <c r="L9" s="1250"/>
      <c r="M9" s="1250"/>
      <c r="N9" s="1251"/>
      <c r="O9" s="1258"/>
      <c r="P9" s="1259"/>
      <c r="Q9" s="1259"/>
      <c r="R9" s="1259"/>
      <c r="S9" s="1259"/>
      <c r="T9" s="1260"/>
      <c r="U9" s="1258"/>
      <c r="V9" s="1259"/>
      <c r="W9" s="1259"/>
      <c r="X9" s="1259"/>
      <c r="Y9" s="1259"/>
      <c r="Z9" s="1260"/>
      <c r="AA9" s="1234"/>
      <c r="AB9" s="1235"/>
      <c r="AC9" s="1235"/>
      <c r="AD9" s="1235"/>
      <c r="AE9" s="1236"/>
      <c r="AF9" s="1269" t="s">
        <v>516</v>
      </c>
      <c r="AG9" s="1270"/>
      <c r="AH9" s="1270"/>
      <c r="AI9" s="1270"/>
      <c r="AJ9" s="1270"/>
      <c r="AK9" s="1271"/>
      <c r="AL9" s="1224" t="s">
        <v>71</v>
      </c>
      <c r="AM9" s="1198"/>
      <c r="AN9" s="1198"/>
      <c r="AO9" s="1198"/>
      <c r="AP9" s="1198"/>
      <c r="AQ9" s="1198"/>
      <c r="AR9" s="1198"/>
      <c r="AS9" s="1198"/>
      <c r="AT9" s="1198"/>
      <c r="AU9" s="1198"/>
      <c r="AV9" s="1198"/>
      <c r="AW9" s="1198"/>
      <c r="AX9" s="1198"/>
      <c r="AY9" s="1198"/>
      <c r="AZ9" s="1199"/>
      <c r="BA9" s="1200"/>
      <c r="BB9" s="1200"/>
      <c r="BC9" s="1200"/>
      <c r="BD9" s="1200"/>
      <c r="BE9" s="1201"/>
      <c r="BF9" s="128"/>
    </row>
    <row r="10" spans="1:58" ht="21.95" customHeight="1">
      <c r="A10" s="1244"/>
      <c r="B10" s="1249"/>
      <c r="C10" s="1250"/>
      <c r="D10" s="1250"/>
      <c r="E10" s="1250"/>
      <c r="F10" s="1250"/>
      <c r="G10" s="1250"/>
      <c r="H10" s="1250"/>
      <c r="I10" s="1250"/>
      <c r="J10" s="1251"/>
      <c r="K10" s="1249"/>
      <c r="L10" s="1250"/>
      <c r="M10" s="1250"/>
      <c r="N10" s="1251"/>
      <c r="O10" s="1258"/>
      <c r="P10" s="1259"/>
      <c r="Q10" s="1259"/>
      <c r="R10" s="1259"/>
      <c r="S10" s="1259"/>
      <c r="T10" s="1260"/>
      <c r="U10" s="1258"/>
      <c r="V10" s="1259"/>
      <c r="W10" s="1259"/>
      <c r="X10" s="1259"/>
      <c r="Y10" s="1259"/>
      <c r="Z10" s="1260"/>
      <c r="AA10" s="1234"/>
      <c r="AB10" s="1235"/>
      <c r="AC10" s="1235"/>
      <c r="AD10" s="1235"/>
      <c r="AE10" s="1236"/>
      <c r="AF10" s="1195" t="s">
        <v>4</v>
      </c>
      <c r="AG10" s="1195"/>
      <c r="AH10" s="1195"/>
      <c r="AI10" s="1195"/>
      <c r="AJ10" s="1195"/>
      <c r="AK10" s="1196"/>
      <c r="AL10" s="1272" t="s">
        <v>515</v>
      </c>
      <c r="AM10" s="1273"/>
      <c r="AN10" s="1273"/>
      <c r="AO10" s="1273"/>
      <c r="AP10" s="1273"/>
      <c r="AQ10" s="1273"/>
      <c r="AR10" s="1273"/>
      <c r="AS10" s="1273"/>
      <c r="AT10" s="1273"/>
      <c r="AU10" s="1273"/>
      <c r="AV10" s="1273"/>
      <c r="AW10" s="1273"/>
      <c r="AX10" s="1273"/>
      <c r="AY10" s="1273"/>
      <c r="AZ10" s="1274"/>
      <c r="BA10" s="1200"/>
      <c r="BB10" s="1200"/>
      <c r="BC10" s="1200"/>
      <c r="BD10" s="1200"/>
      <c r="BE10" s="1201"/>
      <c r="BF10" s="128"/>
    </row>
    <row r="11" spans="1:58" ht="21.95" customHeight="1">
      <c r="A11" s="1244"/>
      <c r="B11" s="1249"/>
      <c r="C11" s="1250"/>
      <c r="D11" s="1250"/>
      <c r="E11" s="1250"/>
      <c r="F11" s="1250"/>
      <c r="G11" s="1250"/>
      <c r="H11" s="1250"/>
      <c r="I11" s="1250"/>
      <c r="J11" s="1251"/>
      <c r="K11" s="1249"/>
      <c r="L11" s="1250"/>
      <c r="M11" s="1250"/>
      <c r="N11" s="1251"/>
      <c r="O11" s="1258"/>
      <c r="P11" s="1259"/>
      <c r="Q11" s="1259"/>
      <c r="R11" s="1259"/>
      <c r="S11" s="1259"/>
      <c r="T11" s="1260"/>
      <c r="U11" s="1258"/>
      <c r="V11" s="1259"/>
      <c r="W11" s="1259"/>
      <c r="X11" s="1259"/>
      <c r="Y11" s="1259"/>
      <c r="Z11" s="1260"/>
      <c r="AA11" s="1234"/>
      <c r="AB11" s="1235"/>
      <c r="AC11" s="1235"/>
      <c r="AD11" s="1235"/>
      <c r="AE11" s="1236"/>
      <c r="AF11" s="1190" t="s">
        <v>224</v>
      </c>
      <c r="AG11" s="1202"/>
      <c r="AH11" s="1202"/>
      <c r="AI11" s="1202"/>
      <c r="AJ11" s="1202"/>
      <c r="AK11" s="1202"/>
      <c r="AL11" s="1191" t="s">
        <v>515</v>
      </c>
      <c r="AM11" s="1192"/>
      <c r="AN11" s="1192"/>
      <c r="AO11" s="1192"/>
      <c r="AP11" s="1192"/>
      <c r="AQ11" s="1192"/>
      <c r="AR11" s="1192"/>
      <c r="AS11" s="1192"/>
      <c r="AT11" s="1192"/>
      <c r="AU11" s="1192"/>
      <c r="AV11" s="1192"/>
      <c r="AW11" s="1192"/>
      <c r="AX11" s="1192"/>
      <c r="AY11" s="1192"/>
      <c r="AZ11" s="1193"/>
      <c r="BA11" s="1202"/>
      <c r="BB11" s="1202"/>
      <c r="BC11" s="1202"/>
      <c r="BD11" s="1202"/>
      <c r="BE11" s="1203"/>
      <c r="BF11" s="129"/>
    </row>
    <row r="12" spans="1:58" ht="21.95" customHeight="1">
      <c r="A12" s="1244"/>
      <c r="B12" s="1249"/>
      <c r="C12" s="1250"/>
      <c r="D12" s="1250"/>
      <c r="E12" s="1250"/>
      <c r="F12" s="1250"/>
      <c r="G12" s="1250"/>
      <c r="H12" s="1250"/>
      <c r="I12" s="1250"/>
      <c r="J12" s="1251"/>
      <c r="K12" s="1249"/>
      <c r="L12" s="1250"/>
      <c r="M12" s="1250"/>
      <c r="N12" s="1251"/>
      <c r="O12" s="1258"/>
      <c r="P12" s="1259"/>
      <c r="Q12" s="1259"/>
      <c r="R12" s="1259"/>
      <c r="S12" s="1259"/>
      <c r="T12" s="1260"/>
      <c r="U12" s="1258"/>
      <c r="V12" s="1259"/>
      <c r="W12" s="1259"/>
      <c r="X12" s="1259"/>
      <c r="Y12" s="1259"/>
      <c r="Z12" s="1260"/>
      <c r="AA12" s="1234"/>
      <c r="AB12" s="1235"/>
      <c r="AC12" s="1235"/>
      <c r="AD12" s="1235"/>
      <c r="AE12" s="1236"/>
      <c r="AF12" s="1196" t="s">
        <v>514</v>
      </c>
      <c r="AG12" s="1200"/>
      <c r="AH12" s="1200"/>
      <c r="AI12" s="1200"/>
      <c r="AJ12" s="1200"/>
      <c r="AK12" s="1200"/>
      <c r="AL12" s="1191" t="s">
        <v>513</v>
      </c>
      <c r="AM12" s="1192"/>
      <c r="AN12" s="1192"/>
      <c r="AO12" s="1192"/>
      <c r="AP12" s="1192"/>
      <c r="AQ12" s="1192"/>
      <c r="AR12" s="1192"/>
      <c r="AS12" s="1192"/>
      <c r="AT12" s="1192"/>
      <c r="AU12" s="1192"/>
      <c r="AV12" s="1192"/>
      <c r="AW12" s="1192"/>
      <c r="AX12" s="1192"/>
      <c r="AY12" s="1192"/>
      <c r="AZ12" s="1193"/>
      <c r="BA12" s="1267"/>
      <c r="BB12" s="1267"/>
      <c r="BC12" s="1267"/>
      <c r="BD12" s="1267"/>
      <c r="BE12" s="1268"/>
      <c r="BF12" s="128"/>
    </row>
    <row r="13" spans="1:58" ht="21.95" customHeight="1">
      <c r="A13" s="1244"/>
      <c r="B13" s="1249"/>
      <c r="C13" s="1250"/>
      <c r="D13" s="1250"/>
      <c r="E13" s="1250"/>
      <c r="F13" s="1250"/>
      <c r="G13" s="1250"/>
      <c r="H13" s="1250"/>
      <c r="I13" s="1250"/>
      <c r="J13" s="1251"/>
      <c r="K13" s="1249"/>
      <c r="L13" s="1250"/>
      <c r="M13" s="1250"/>
      <c r="N13" s="1251"/>
      <c r="O13" s="1258"/>
      <c r="P13" s="1259"/>
      <c r="Q13" s="1259"/>
      <c r="R13" s="1259"/>
      <c r="S13" s="1259"/>
      <c r="T13" s="1260"/>
      <c r="U13" s="1258"/>
      <c r="V13" s="1259"/>
      <c r="W13" s="1259"/>
      <c r="X13" s="1259"/>
      <c r="Y13" s="1259"/>
      <c r="Z13" s="1260"/>
      <c r="AA13" s="1234"/>
      <c r="AB13" s="1235"/>
      <c r="AC13" s="1235"/>
      <c r="AD13" s="1235"/>
      <c r="AE13" s="1236"/>
      <c r="AF13" s="1190" t="s">
        <v>70</v>
      </c>
      <c r="AG13" s="1202"/>
      <c r="AH13" s="1202"/>
      <c r="AI13" s="1202"/>
      <c r="AJ13" s="1202"/>
      <c r="AK13" s="1202"/>
      <c r="AL13" s="1191" t="s">
        <v>510</v>
      </c>
      <c r="AM13" s="1192"/>
      <c r="AN13" s="1192"/>
      <c r="AO13" s="1192"/>
      <c r="AP13" s="1192"/>
      <c r="AQ13" s="1192"/>
      <c r="AR13" s="1192"/>
      <c r="AS13" s="1192"/>
      <c r="AT13" s="1192"/>
      <c r="AU13" s="1192"/>
      <c r="AV13" s="1192"/>
      <c r="AW13" s="1192"/>
      <c r="AX13" s="1192"/>
      <c r="AY13" s="1192"/>
      <c r="AZ13" s="1193"/>
      <c r="BA13" s="1202"/>
      <c r="BB13" s="1202"/>
      <c r="BC13" s="1202"/>
      <c r="BD13" s="1202"/>
      <c r="BE13" s="1203"/>
      <c r="BF13" s="128"/>
    </row>
    <row r="14" spans="1:58" ht="21.95" customHeight="1">
      <c r="A14" s="1244"/>
      <c r="B14" s="1249"/>
      <c r="C14" s="1250"/>
      <c r="D14" s="1250"/>
      <c r="E14" s="1250"/>
      <c r="F14" s="1250"/>
      <c r="G14" s="1250"/>
      <c r="H14" s="1250"/>
      <c r="I14" s="1250"/>
      <c r="J14" s="1251"/>
      <c r="K14" s="1249"/>
      <c r="L14" s="1250"/>
      <c r="M14" s="1250"/>
      <c r="N14" s="1251"/>
      <c r="O14" s="1258"/>
      <c r="P14" s="1259"/>
      <c r="Q14" s="1259"/>
      <c r="R14" s="1259"/>
      <c r="S14" s="1259"/>
      <c r="T14" s="1260"/>
      <c r="U14" s="1258"/>
      <c r="V14" s="1259"/>
      <c r="W14" s="1259"/>
      <c r="X14" s="1259"/>
      <c r="Y14" s="1259"/>
      <c r="Z14" s="1260"/>
      <c r="AA14" s="1234"/>
      <c r="AB14" s="1235"/>
      <c r="AC14" s="1235"/>
      <c r="AD14" s="1235"/>
      <c r="AE14" s="1236"/>
      <c r="AF14" s="1188" t="s">
        <v>225</v>
      </c>
      <c r="AG14" s="1189"/>
      <c r="AH14" s="1189"/>
      <c r="AI14" s="1189"/>
      <c r="AJ14" s="1189"/>
      <c r="AK14" s="1190"/>
      <c r="AL14" s="1224" t="s">
        <v>510</v>
      </c>
      <c r="AM14" s="1225"/>
      <c r="AN14" s="1225"/>
      <c r="AO14" s="1225"/>
      <c r="AP14" s="1225"/>
      <c r="AQ14" s="1225"/>
      <c r="AR14" s="1225"/>
      <c r="AS14" s="1225"/>
      <c r="AT14" s="1225"/>
      <c r="AU14" s="1225"/>
      <c r="AV14" s="1225"/>
      <c r="AW14" s="1225"/>
      <c r="AX14" s="1225"/>
      <c r="AY14" s="1225"/>
      <c r="AZ14" s="1226"/>
      <c r="BA14" s="1188"/>
      <c r="BB14" s="1189"/>
      <c r="BC14" s="1189"/>
      <c r="BD14" s="1189"/>
      <c r="BE14" s="1194"/>
      <c r="BF14" s="126"/>
    </row>
    <row r="15" spans="1:58" ht="42" customHeight="1">
      <c r="A15" s="1244"/>
      <c r="B15" s="1249"/>
      <c r="C15" s="1250"/>
      <c r="D15" s="1250"/>
      <c r="E15" s="1250"/>
      <c r="F15" s="1250"/>
      <c r="G15" s="1250"/>
      <c r="H15" s="1250"/>
      <c r="I15" s="1250"/>
      <c r="J15" s="1251"/>
      <c r="K15" s="1249"/>
      <c r="L15" s="1250"/>
      <c r="M15" s="1250"/>
      <c r="N15" s="1251"/>
      <c r="O15" s="1258"/>
      <c r="P15" s="1259"/>
      <c r="Q15" s="1259"/>
      <c r="R15" s="1259"/>
      <c r="S15" s="1259"/>
      <c r="T15" s="1260"/>
      <c r="U15" s="1258"/>
      <c r="V15" s="1259"/>
      <c r="W15" s="1259"/>
      <c r="X15" s="1259"/>
      <c r="Y15" s="1259"/>
      <c r="Z15" s="1260"/>
      <c r="AA15" s="1234"/>
      <c r="AB15" s="1235"/>
      <c r="AC15" s="1235"/>
      <c r="AD15" s="1235"/>
      <c r="AE15" s="1236"/>
      <c r="AF15" s="1195" t="s">
        <v>68</v>
      </c>
      <c r="AG15" s="1195"/>
      <c r="AH15" s="1195"/>
      <c r="AI15" s="1195"/>
      <c r="AJ15" s="1195"/>
      <c r="AK15" s="1196"/>
      <c r="AL15" s="1240" t="s">
        <v>310</v>
      </c>
      <c r="AM15" s="1195"/>
      <c r="AN15" s="1195"/>
      <c r="AO15" s="1195"/>
      <c r="AP15" s="1195"/>
      <c r="AQ15" s="1195"/>
      <c r="AR15" s="1195"/>
      <c r="AS15" s="1195"/>
      <c r="AT15" s="1195"/>
      <c r="AU15" s="1195"/>
      <c r="AV15" s="1195"/>
      <c r="AW15" s="1195"/>
      <c r="AX15" s="1195"/>
      <c r="AY15" s="1195"/>
      <c r="AZ15" s="1196"/>
      <c r="BA15" s="1241"/>
      <c r="BB15" s="1241"/>
      <c r="BC15" s="1241"/>
      <c r="BD15" s="1241"/>
      <c r="BE15" s="1242"/>
      <c r="BF15" s="128"/>
    </row>
    <row r="16" spans="1:58" ht="44.25" customHeight="1">
      <c r="A16" s="1244"/>
      <c r="B16" s="1249"/>
      <c r="C16" s="1250"/>
      <c r="D16" s="1250"/>
      <c r="E16" s="1250"/>
      <c r="F16" s="1250"/>
      <c r="G16" s="1250"/>
      <c r="H16" s="1250"/>
      <c r="I16" s="1250"/>
      <c r="J16" s="1251"/>
      <c r="K16" s="1249"/>
      <c r="L16" s="1250"/>
      <c r="M16" s="1250"/>
      <c r="N16" s="1251"/>
      <c r="O16" s="1258"/>
      <c r="P16" s="1259"/>
      <c r="Q16" s="1259"/>
      <c r="R16" s="1259"/>
      <c r="S16" s="1259"/>
      <c r="T16" s="1260"/>
      <c r="U16" s="1258"/>
      <c r="V16" s="1259"/>
      <c r="W16" s="1259"/>
      <c r="X16" s="1259"/>
      <c r="Y16" s="1259"/>
      <c r="Z16" s="1260"/>
      <c r="AA16" s="1234"/>
      <c r="AB16" s="1235"/>
      <c r="AC16" s="1235"/>
      <c r="AD16" s="1235"/>
      <c r="AE16" s="1236"/>
      <c r="AF16" s="1188" t="s">
        <v>512</v>
      </c>
      <c r="AG16" s="1189"/>
      <c r="AH16" s="1189"/>
      <c r="AI16" s="1189"/>
      <c r="AJ16" s="1189"/>
      <c r="AK16" s="1190"/>
      <c r="AL16" s="1228" t="s">
        <v>511</v>
      </c>
      <c r="AM16" s="1229"/>
      <c r="AN16" s="1229"/>
      <c r="AO16" s="1229"/>
      <c r="AP16" s="1229"/>
      <c r="AQ16" s="1229"/>
      <c r="AR16" s="1229"/>
      <c r="AS16" s="1229"/>
      <c r="AT16" s="1229"/>
      <c r="AU16" s="1229"/>
      <c r="AV16" s="1229"/>
      <c r="AW16" s="1229"/>
      <c r="AX16" s="1229"/>
      <c r="AY16" s="1229"/>
      <c r="AZ16" s="1230"/>
      <c r="BA16" s="1188"/>
      <c r="BB16" s="1189"/>
      <c r="BC16" s="1189"/>
      <c r="BD16" s="1189"/>
      <c r="BE16" s="1194"/>
      <c r="BF16" s="129"/>
    </row>
    <row r="17" spans="1:58" ht="22.7" customHeight="1">
      <c r="A17" s="1244"/>
      <c r="B17" s="1249"/>
      <c r="C17" s="1250"/>
      <c r="D17" s="1250"/>
      <c r="E17" s="1250"/>
      <c r="F17" s="1250"/>
      <c r="G17" s="1250"/>
      <c r="H17" s="1250"/>
      <c r="I17" s="1250"/>
      <c r="J17" s="1251"/>
      <c r="K17" s="1249"/>
      <c r="L17" s="1250"/>
      <c r="M17" s="1250"/>
      <c r="N17" s="1251"/>
      <c r="O17" s="1258"/>
      <c r="P17" s="1259"/>
      <c r="Q17" s="1259"/>
      <c r="R17" s="1259"/>
      <c r="S17" s="1259"/>
      <c r="T17" s="1260"/>
      <c r="U17" s="1258"/>
      <c r="V17" s="1259"/>
      <c r="W17" s="1259"/>
      <c r="X17" s="1259"/>
      <c r="Y17" s="1259"/>
      <c r="Z17" s="1260"/>
      <c r="AA17" s="1234"/>
      <c r="AB17" s="1235"/>
      <c r="AC17" s="1235"/>
      <c r="AD17" s="1235"/>
      <c r="AE17" s="1236"/>
      <c r="AF17" s="1214" t="s">
        <v>226</v>
      </c>
      <c r="AG17" s="1195"/>
      <c r="AH17" s="1195"/>
      <c r="AI17" s="1195"/>
      <c r="AJ17" s="1195"/>
      <c r="AK17" s="1196"/>
      <c r="AL17" s="1224" t="s">
        <v>510</v>
      </c>
      <c r="AM17" s="1225"/>
      <c r="AN17" s="1225"/>
      <c r="AO17" s="1225"/>
      <c r="AP17" s="1225"/>
      <c r="AQ17" s="1225"/>
      <c r="AR17" s="1225"/>
      <c r="AS17" s="1225"/>
      <c r="AT17" s="1225"/>
      <c r="AU17" s="1225"/>
      <c r="AV17" s="1225"/>
      <c r="AW17" s="1225"/>
      <c r="AX17" s="1225"/>
      <c r="AY17" s="1225"/>
      <c r="AZ17" s="1226"/>
      <c r="BA17" s="1191"/>
      <c r="BB17" s="1192"/>
      <c r="BC17" s="1192"/>
      <c r="BD17" s="1192"/>
      <c r="BE17" s="1227"/>
      <c r="BF17" s="126"/>
    </row>
    <row r="18" spans="1:58" ht="21.95" customHeight="1">
      <c r="A18" s="1244"/>
      <c r="B18" s="1249"/>
      <c r="C18" s="1250"/>
      <c r="D18" s="1250"/>
      <c r="E18" s="1250"/>
      <c r="F18" s="1250"/>
      <c r="G18" s="1250"/>
      <c r="H18" s="1250"/>
      <c r="I18" s="1250"/>
      <c r="J18" s="1251"/>
      <c r="K18" s="1249"/>
      <c r="L18" s="1250"/>
      <c r="M18" s="1250"/>
      <c r="N18" s="1251"/>
      <c r="O18" s="1258"/>
      <c r="P18" s="1259"/>
      <c r="Q18" s="1259"/>
      <c r="R18" s="1259"/>
      <c r="S18" s="1259"/>
      <c r="T18" s="1260"/>
      <c r="U18" s="1258"/>
      <c r="V18" s="1259"/>
      <c r="W18" s="1259"/>
      <c r="X18" s="1259"/>
      <c r="Y18" s="1259"/>
      <c r="Z18" s="1260"/>
      <c r="AA18" s="1234"/>
      <c r="AB18" s="1235"/>
      <c r="AC18" s="1235"/>
      <c r="AD18" s="1235"/>
      <c r="AE18" s="1236"/>
      <c r="AF18" s="1195" t="s">
        <v>518</v>
      </c>
      <c r="AG18" s="1195"/>
      <c r="AH18" s="1195"/>
      <c r="AI18" s="1195"/>
      <c r="AJ18" s="1195"/>
      <c r="AK18" s="1196"/>
      <c r="AL18" s="1197" t="s">
        <v>509</v>
      </c>
      <c r="AM18" s="1198"/>
      <c r="AN18" s="1198"/>
      <c r="AO18" s="1198"/>
      <c r="AP18" s="1198"/>
      <c r="AQ18" s="1198"/>
      <c r="AR18" s="1198"/>
      <c r="AS18" s="1198"/>
      <c r="AT18" s="1198"/>
      <c r="AU18" s="1198"/>
      <c r="AV18" s="1198"/>
      <c r="AW18" s="1198"/>
      <c r="AX18" s="1198"/>
      <c r="AY18" s="1198"/>
      <c r="AZ18" s="1199"/>
      <c r="BA18" s="1202"/>
      <c r="BB18" s="1202"/>
      <c r="BC18" s="1202"/>
      <c r="BD18" s="1202"/>
      <c r="BE18" s="1203"/>
      <c r="BF18" s="128"/>
    </row>
    <row r="19" spans="1:58" ht="21.95" customHeight="1">
      <c r="A19" s="1244"/>
      <c r="B19" s="1249"/>
      <c r="C19" s="1250"/>
      <c r="D19" s="1250"/>
      <c r="E19" s="1250"/>
      <c r="F19" s="1250"/>
      <c r="G19" s="1250"/>
      <c r="H19" s="1250"/>
      <c r="I19" s="1250"/>
      <c r="J19" s="1251"/>
      <c r="K19" s="1249"/>
      <c r="L19" s="1250"/>
      <c r="M19" s="1250"/>
      <c r="N19" s="1251"/>
      <c r="O19" s="1258"/>
      <c r="P19" s="1259"/>
      <c r="Q19" s="1259"/>
      <c r="R19" s="1259"/>
      <c r="S19" s="1259"/>
      <c r="T19" s="1260"/>
      <c r="U19" s="1258"/>
      <c r="V19" s="1259"/>
      <c r="W19" s="1259"/>
      <c r="X19" s="1259"/>
      <c r="Y19" s="1259"/>
      <c r="Z19" s="1260"/>
      <c r="AA19" s="1234"/>
      <c r="AB19" s="1235"/>
      <c r="AC19" s="1235"/>
      <c r="AD19" s="1235"/>
      <c r="AE19" s="1236"/>
      <c r="AF19" s="1196" t="s">
        <v>62</v>
      </c>
      <c r="AG19" s="1200"/>
      <c r="AH19" s="1200"/>
      <c r="AI19" s="1200"/>
      <c r="AJ19" s="1200"/>
      <c r="AK19" s="1200"/>
      <c r="AL19" s="1197" t="s">
        <v>509</v>
      </c>
      <c r="AM19" s="1198"/>
      <c r="AN19" s="1198"/>
      <c r="AO19" s="1198"/>
      <c r="AP19" s="1198"/>
      <c r="AQ19" s="1198"/>
      <c r="AR19" s="1198"/>
      <c r="AS19" s="1198"/>
      <c r="AT19" s="1198"/>
      <c r="AU19" s="1198"/>
      <c r="AV19" s="1198"/>
      <c r="AW19" s="1198"/>
      <c r="AX19" s="1198"/>
      <c r="AY19" s="1198"/>
      <c r="AZ19" s="1199"/>
      <c r="BA19" s="1200"/>
      <c r="BB19" s="1200"/>
      <c r="BC19" s="1200"/>
      <c r="BD19" s="1200"/>
      <c r="BE19" s="1201"/>
      <c r="BF19" s="128"/>
    </row>
    <row r="20" spans="1:58" ht="22.7" customHeight="1">
      <c r="A20" s="1244"/>
      <c r="B20" s="1249"/>
      <c r="C20" s="1250"/>
      <c r="D20" s="1250"/>
      <c r="E20" s="1250"/>
      <c r="F20" s="1250"/>
      <c r="G20" s="1250"/>
      <c r="H20" s="1250"/>
      <c r="I20" s="1250"/>
      <c r="J20" s="1251"/>
      <c r="K20" s="1249"/>
      <c r="L20" s="1250"/>
      <c r="M20" s="1250"/>
      <c r="N20" s="1251"/>
      <c r="O20" s="1258"/>
      <c r="P20" s="1259"/>
      <c r="Q20" s="1259"/>
      <c r="R20" s="1259"/>
      <c r="S20" s="1259"/>
      <c r="T20" s="1260"/>
      <c r="U20" s="1258"/>
      <c r="V20" s="1259"/>
      <c r="W20" s="1259"/>
      <c r="X20" s="1259"/>
      <c r="Y20" s="1259"/>
      <c r="Z20" s="1260"/>
      <c r="AA20" s="1234"/>
      <c r="AB20" s="1235"/>
      <c r="AC20" s="1235"/>
      <c r="AD20" s="1235"/>
      <c r="AE20" s="1236"/>
      <c r="AF20" s="1214" t="s">
        <v>227</v>
      </c>
      <c r="AG20" s="1195"/>
      <c r="AH20" s="1195"/>
      <c r="AI20" s="1195"/>
      <c r="AJ20" s="1195"/>
      <c r="AK20" s="1196"/>
      <c r="AL20" s="1224" t="s">
        <v>508</v>
      </c>
      <c r="AM20" s="1225"/>
      <c r="AN20" s="1225"/>
      <c r="AO20" s="1225"/>
      <c r="AP20" s="1225"/>
      <c r="AQ20" s="1225"/>
      <c r="AR20" s="1225"/>
      <c r="AS20" s="1225"/>
      <c r="AT20" s="1225"/>
      <c r="AU20" s="1225"/>
      <c r="AV20" s="1225"/>
      <c r="AW20" s="1225"/>
      <c r="AX20" s="1225"/>
      <c r="AY20" s="1225"/>
      <c r="AZ20" s="1226"/>
      <c r="BA20" s="1191"/>
      <c r="BB20" s="1192"/>
      <c r="BC20" s="1192"/>
      <c r="BD20" s="1192"/>
      <c r="BE20" s="1227"/>
      <c r="BF20" s="126"/>
    </row>
    <row r="21" spans="1:58" ht="22.7" customHeight="1">
      <c r="A21" s="1244"/>
      <c r="B21" s="1249"/>
      <c r="C21" s="1250"/>
      <c r="D21" s="1250"/>
      <c r="E21" s="1250"/>
      <c r="F21" s="1250"/>
      <c r="G21" s="1250"/>
      <c r="H21" s="1250"/>
      <c r="I21" s="1250"/>
      <c r="J21" s="1251"/>
      <c r="K21" s="1249"/>
      <c r="L21" s="1250"/>
      <c r="M21" s="1250"/>
      <c r="N21" s="1251"/>
      <c r="O21" s="1258"/>
      <c r="P21" s="1259"/>
      <c r="Q21" s="1259"/>
      <c r="R21" s="1259"/>
      <c r="S21" s="1259"/>
      <c r="T21" s="1260"/>
      <c r="U21" s="1258"/>
      <c r="V21" s="1259"/>
      <c r="W21" s="1259"/>
      <c r="X21" s="1259"/>
      <c r="Y21" s="1259"/>
      <c r="Z21" s="1260"/>
      <c r="AA21" s="1234"/>
      <c r="AB21" s="1235"/>
      <c r="AC21" s="1235"/>
      <c r="AD21" s="1235"/>
      <c r="AE21" s="1236"/>
      <c r="AF21" s="1214" t="s">
        <v>228</v>
      </c>
      <c r="AG21" s="1195"/>
      <c r="AH21" s="1195"/>
      <c r="AI21" s="1195"/>
      <c r="AJ21" s="1195"/>
      <c r="AK21" s="1196"/>
      <c r="AL21" s="1224" t="s">
        <v>508</v>
      </c>
      <c r="AM21" s="1225"/>
      <c r="AN21" s="1225"/>
      <c r="AO21" s="1225"/>
      <c r="AP21" s="1225"/>
      <c r="AQ21" s="1225"/>
      <c r="AR21" s="1225"/>
      <c r="AS21" s="1225"/>
      <c r="AT21" s="1225"/>
      <c r="AU21" s="1225"/>
      <c r="AV21" s="1225"/>
      <c r="AW21" s="1225"/>
      <c r="AX21" s="1225"/>
      <c r="AY21" s="1225"/>
      <c r="AZ21" s="1226"/>
      <c r="BA21" s="1191"/>
      <c r="BB21" s="1192"/>
      <c r="BC21" s="1192"/>
      <c r="BD21" s="1192"/>
      <c r="BE21" s="1227"/>
      <c r="BF21" s="126"/>
    </row>
    <row r="22" spans="1:58" ht="22.7" customHeight="1">
      <c r="A22" s="1244"/>
      <c r="B22" s="1249"/>
      <c r="C22" s="1250"/>
      <c r="D22" s="1250"/>
      <c r="E22" s="1250"/>
      <c r="F22" s="1250"/>
      <c r="G22" s="1250"/>
      <c r="H22" s="1250"/>
      <c r="I22" s="1250"/>
      <c r="J22" s="1251"/>
      <c r="K22" s="1249"/>
      <c r="L22" s="1250"/>
      <c r="M22" s="1250"/>
      <c r="N22" s="1251"/>
      <c r="O22" s="1258"/>
      <c r="P22" s="1259"/>
      <c r="Q22" s="1259"/>
      <c r="R22" s="1259"/>
      <c r="S22" s="1259"/>
      <c r="T22" s="1260"/>
      <c r="U22" s="1258"/>
      <c r="V22" s="1259"/>
      <c r="W22" s="1259"/>
      <c r="X22" s="1259"/>
      <c r="Y22" s="1259"/>
      <c r="Z22" s="1260"/>
      <c r="AA22" s="1234"/>
      <c r="AB22" s="1235"/>
      <c r="AC22" s="1235"/>
      <c r="AD22" s="1235"/>
      <c r="AE22" s="1236"/>
      <c r="AF22" s="1188" t="s">
        <v>331</v>
      </c>
      <c r="AG22" s="1189"/>
      <c r="AH22" s="1189"/>
      <c r="AI22" s="1189"/>
      <c r="AJ22" s="1189"/>
      <c r="AK22" s="1190"/>
      <c r="AL22" s="1228" t="s">
        <v>508</v>
      </c>
      <c r="AM22" s="1229"/>
      <c r="AN22" s="1229"/>
      <c r="AO22" s="1229"/>
      <c r="AP22" s="1229"/>
      <c r="AQ22" s="1229"/>
      <c r="AR22" s="1229"/>
      <c r="AS22" s="1229"/>
      <c r="AT22" s="1229"/>
      <c r="AU22" s="1229"/>
      <c r="AV22" s="1229"/>
      <c r="AW22" s="1229"/>
      <c r="AX22" s="1229"/>
      <c r="AY22" s="1229"/>
      <c r="AZ22" s="1230"/>
      <c r="BA22" s="1191"/>
      <c r="BB22" s="1192"/>
      <c r="BC22" s="1192"/>
      <c r="BD22" s="1192"/>
      <c r="BE22" s="1227"/>
      <c r="BF22" s="126"/>
    </row>
    <row r="23" spans="1:58" ht="21.95" customHeight="1">
      <c r="A23" s="1244"/>
      <c r="B23" s="1249"/>
      <c r="C23" s="1250"/>
      <c r="D23" s="1250"/>
      <c r="E23" s="1250"/>
      <c r="F23" s="1250"/>
      <c r="G23" s="1250"/>
      <c r="H23" s="1250"/>
      <c r="I23" s="1250"/>
      <c r="J23" s="1251"/>
      <c r="K23" s="1249"/>
      <c r="L23" s="1250"/>
      <c r="M23" s="1250"/>
      <c r="N23" s="1251"/>
      <c r="O23" s="1258"/>
      <c r="P23" s="1259"/>
      <c r="Q23" s="1259"/>
      <c r="R23" s="1259"/>
      <c r="S23" s="1259"/>
      <c r="T23" s="1260"/>
      <c r="U23" s="1258"/>
      <c r="V23" s="1259"/>
      <c r="W23" s="1259"/>
      <c r="X23" s="1259"/>
      <c r="Y23" s="1259"/>
      <c r="Z23" s="1260"/>
      <c r="AA23" s="1234"/>
      <c r="AB23" s="1235"/>
      <c r="AC23" s="1235"/>
      <c r="AD23" s="1235"/>
      <c r="AE23" s="1236"/>
      <c r="AF23" s="1188" t="s">
        <v>517</v>
      </c>
      <c r="AG23" s="1189"/>
      <c r="AH23" s="1189"/>
      <c r="AI23" s="1189"/>
      <c r="AJ23" s="1189"/>
      <c r="AK23" s="1190"/>
      <c r="AL23" s="1197" t="s">
        <v>509</v>
      </c>
      <c r="AM23" s="1198"/>
      <c r="AN23" s="1198"/>
      <c r="AO23" s="1198"/>
      <c r="AP23" s="1198"/>
      <c r="AQ23" s="1198"/>
      <c r="AR23" s="1198"/>
      <c r="AS23" s="1198"/>
      <c r="AT23" s="1198"/>
      <c r="AU23" s="1198"/>
      <c r="AV23" s="1198"/>
      <c r="AW23" s="1198"/>
      <c r="AX23" s="1198"/>
      <c r="AY23" s="1198"/>
      <c r="AZ23" s="1199"/>
      <c r="BA23" s="1188"/>
      <c r="BB23" s="1189"/>
      <c r="BC23" s="1189"/>
      <c r="BD23" s="1189"/>
      <c r="BE23" s="1194"/>
      <c r="BF23" s="128"/>
    </row>
    <row r="24" spans="1:58" ht="21.95" customHeight="1">
      <c r="A24" s="1244"/>
      <c r="B24" s="1249"/>
      <c r="C24" s="1250"/>
      <c r="D24" s="1250"/>
      <c r="E24" s="1250"/>
      <c r="F24" s="1250"/>
      <c r="G24" s="1250"/>
      <c r="H24" s="1250"/>
      <c r="I24" s="1250"/>
      <c r="J24" s="1251"/>
      <c r="K24" s="1249"/>
      <c r="L24" s="1250"/>
      <c r="M24" s="1250"/>
      <c r="N24" s="1251"/>
      <c r="O24" s="1258"/>
      <c r="P24" s="1259"/>
      <c r="Q24" s="1259"/>
      <c r="R24" s="1259"/>
      <c r="S24" s="1259"/>
      <c r="T24" s="1260"/>
      <c r="U24" s="1258"/>
      <c r="V24" s="1259"/>
      <c r="W24" s="1259"/>
      <c r="X24" s="1259"/>
      <c r="Y24" s="1259"/>
      <c r="Z24" s="1260"/>
      <c r="AA24" s="1234"/>
      <c r="AB24" s="1235"/>
      <c r="AC24" s="1235"/>
      <c r="AD24" s="1235"/>
      <c r="AE24" s="1236"/>
      <c r="AF24" s="1196" t="s">
        <v>63</v>
      </c>
      <c r="AG24" s="1200"/>
      <c r="AH24" s="1200"/>
      <c r="AI24" s="1200"/>
      <c r="AJ24" s="1200"/>
      <c r="AK24" s="1200"/>
      <c r="AL24" s="1197" t="s">
        <v>509</v>
      </c>
      <c r="AM24" s="1198"/>
      <c r="AN24" s="1198"/>
      <c r="AO24" s="1198"/>
      <c r="AP24" s="1198"/>
      <c r="AQ24" s="1198"/>
      <c r="AR24" s="1198"/>
      <c r="AS24" s="1198"/>
      <c r="AT24" s="1198"/>
      <c r="AU24" s="1198"/>
      <c r="AV24" s="1198"/>
      <c r="AW24" s="1198"/>
      <c r="AX24" s="1198"/>
      <c r="AY24" s="1198"/>
      <c r="AZ24" s="1199"/>
      <c r="BA24" s="1200"/>
      <c r="BB24" s="1200"/>
      <c r="BC24" s="1200"/>
      <c r="BD24" s="1200"/>
      <c r="BE24" s="1201"/>
      <c r="BF24" s="128"/>
    </row>
    <row r="25" spans="1:58" ht="21.95" customHeight="1">
      <c r="A25" s="1244"/>
      <c r="B25" s="1249"/>
      <c r="C25" s="1250"/>
      <c r="D25" s="1250"/>
      <c r="E25" s="1250"/>
      <c r="F25" s="1250"/>
      <c r="G25" s="1250"/>
      <c r="H25" s="1250"/>
      <c r="I25" s="1250"/>
      <c r="J25" s="1251"/>
      <c r="K25" s="1249"/>
      <c r="L25" s="1250"/>
      <c r="M25" s="1250"/>
      <c r="N25" s="1251"/>
      <c r="O25" s="1258"/>
      <c r="P25" s="1259"/>
      <c r="Q25" s="1259"/>
      <c r="R25" s="1259"/>
      <c r="S25" s="1259"/>
      <c r="T25" s="1260"/>
      <c r="U25" s="1258"/>
      <c r="V25" s="1259"/>
      <c r="W25" s="1259"/>
      <c r="X25" s="1259"/>
      <c r="Y25" s="1259"/>
      <c r="Z25" s="1260"/>
      <c r="AA25" s="1234"/>
      <c r="AB25" s="1235"/>
      <c r="AC25" s="1235"/>
      <c r="AD25" s="1235"/>
      <c r="AE25" s="1236"/>
      <c r="AF25" s="1188" t="s">
        <v>332</v>
      </c>
      <c r="AG25" s="1189"/>
      <c r="AH25" s="1189"/>
      <c r="AI25" s="1189"/>
      <c r="AJ25" s="1189"/>
      <c r="AK25" s="1190"/>
      <c r="AL25" s="1191" t="s">
        <v>508</v>
      </c>
      <c r="AM25" s="1192"/>
      <c r="AN25" s="1192"/>
      <c r="AO25" s="1192"/>
      <c r="AP25" s="1192"/>
      <c r="AQ25" s="1192"/>
      <c r="AR25" s="1192"/>
      <c r="AS25" s="1192"/>
      <c r="AT25" s="1192"/>
      <c r="AU25" s="1192"/>
      <c r="AV25" s="1192"/>
      <c r="AW25" s="1192"/>
      <c r="AX25" s="1192"/>
      <c r="AY25" s="1192"/>
      <c r="AZ25" s="1193"/>
      <c r="BA25" s="1188"/>
      <c r="BB25" s="1189"/>
      <c r="BC25" s="1189"/>
      <c r="BD25" s="1189"/>
      <c r="BE25" s="1194"/>
      <c r="BF25" s="129"/>
    </row>
    <row r="26" spans="1:58" ht="21.95" customHeight="1">
      <c r="A26" s="1244"/>
      <c r="B26" s="1249"/>
      <c r="C26" s="1250"/>
      <c r="D26" s="1250"/>
      <c r="E26" s="1250"/>
      <c r="F26" s="1250"/>
      <c r="G26" s="1250"/>
      <c r="H26" s="1250"/>
      <c r="I26" s="1250"/>
      <c r="J26" s="1251"/>
      <c r="K26" s="1249"/>
      <c r="L26" s="1250"/>
      <c r="M26" s="1250"/>
      <c r="N26" s="1251"/>
      <c r="O26" s="1258"/>
      <c r="P26" s="1259"/>
      <c r="Q26" s="1259"/>
      <c r="R26" s="1259"/>
      <c r="S26" s="1259"/>
      <c r="T26" s="1260"/>
      <c r="U26" s="1258"/>
      <c r="V26" s="1259"/>
      <c r="W26" s="1259"/>
      <c r="X26" s="1259"/>
      <c r="Y26" s="1259"/>
      <c r="Z26" s="1260"/>
      <c r="AA26" s="1234"/>
      <c r="AB26" s="1235"/>
      <c r="AC26" s="1235"/>
      <c r="AD26" s="1235"/>
      <c r="AE26" s="1236"/>
      <c r="AF26" s="1195" t="s">
        <v>3</v>
      </c>
      <c r="AG26" s="1195"/>
      <c r="AH26" s="1195"/>
      <c r="AI26" s="1195"/>
      <c r="AJ26" s="1195"/>
      <c r="AK26" s="1196"/>
      <c r="AL26" s="1197" t="s">
        <v>311</v>
      </c>
      <c r="AM26" s="1198"/>
      <c r="AN26" s="1198"/>
      <c r="AO26" s="1198"/>
      <c r="AP26" s="1198"/>
      <c r="AQ26" s="1198"/>
      <c r="AR26" s="1198"/>
      <c r="AS26" s="1198"/>
      <c r="AT26" s="1198"/>
      <c r="AU26" s="1198"/>
      <c r="AV26" s="1198"/>
      <c r="AW26" s="1198"/>
      <c r="AX26" s="1198"/>
      <c r="AY26" s="1198"/>
      <c r="AZ26" s="1199"/>
      <c r="BA26" s="1200"/>
      <c r="BB26" s="1200"/>
      <c r="BC26" s="1200"/>
      <c r="BD26" s="1200"/>
      <c r="BE26" s="1201"/>
      <c r="BF26" s="128"/>
    </row>
    <row r="27" spans="1:58" ht="21.95" customHeight="1">
      <c r="A27" s="1244"/>
      <c r="B27" s="1249"/>
      <c r="C27" s="1250"/>
      <c r="D27" s="1250"/>
      <c r="E27" s="1250"/>
      <c r="F27" s="1250"/>
      <c r="G27" s="1250"/>
      <c r="H27" s="1250"/>
      <c r="I27" s="1250"/>
      <c r="J27" s="1251"/>
      <c r="K27" s="1249"/>
      <c r="L27" s="1250"/>
      <c r="M27" s="1250"/>
      <c r="N27" s="1251"/>
      <c r="O27" s="1258"/>
      <c r="P27" s="1259"/>
      <c r="Q27" s="1259"/>
      <c r="R27" s="1259"/>
      <c r="S27" s="1259"/>
      <c r="T27" s="1260"/>
      <c r="U27" s="1258"/>
      <c r="V27" s="1259"/>
      <c r="W27" s="1259"/>
      <c r="X27" s="1259"/>
      <c r="Y27" s="1259"/>
      <c r="Z27" s="1260"/>
      <c r="AA27" s="1234"/>
      <c r="AB27" s="1235"/>
      <c r="AC27" s="1235"/>
      <c r="AD27" s="1235"/>
      <c r="AE27" s="1236"/>
      <c r="AF27" s="1188" t="s">
        <v>312</v>
      </c>
      <c r="AG27" s="1189"/>
      <c r="AH27" s="1189"/>
      <c r="AI27" s="1189"/>
      <c r="AJ27" s="1189"/>
      <c r="AK27" s="1190"/>
      <c r="AL27" s="1197" t="s">
        <v>311</v>
      </c>
      <c r="AM27" s="1198"/>
      <c r="AN27" s="1198"/>
      <c r="AO27" s="1198"/>
      <c r="AP27" s="1198"/>
      <c r="AQ27" s="1198"/>
      <c r="AR27" s="1198"/>
      <c r="AS27" s="1198"/>
      <c r="AT27" s="1198"/>
      <c r="AU27" s="1198"/>
      <c r="AV27" s="1198"/>
      <c r="AW27" s="1198"/>
      <c r="AX27" s="1198"/>
      <c r="AY27" s="1198"/>
      <c r="AZ27" s="1199"/>
      <c r="BA27" s="1206"/>
      <c r="BB27" s="1207"/>
      <c r="BC27" s="1207"/>
      <c r="BD27" s="1207"/>
      <c r="BE27" s="1208"/>
      <c r="BF27" s="128"/>
    </row>
    <row r="28" spans="1:58" ht="21.95" customHeight="1">
      <c r="A28" s="1244"/>
      <c r="B28" s="1249"/>
      <c r="C28" s="1250"/>
      <c r="D28" s="1250"/>
      <c r="E28" s="1250"/>
      <c r="F28" s="1250"/>
      <c r="G28" s="1250"/>
      <c r="H28" s="1250"/>
      <c r="I28" s="1250"/>
      <c r="J28" s="1251"/>
      <c r="K28" s="1249"/>
      <c r="L28" s="1250"/>
      <c r="M28" s="1250"/>
      <c r="N28" s="1251"/>
      <c r="O28" s="1258"/>
      <c r="P28" s="1259"/>
      <c r="Q28" s="1259"/>
      <c r="R28" s="1259"/>
      <c r="S28" s="1259"/>
      <c r="T28" s="1260"/>
      <c r="U28" s="1258"/>
      <c r="V28" s="1259"/>
      <c r="W28" s="1259"/>
      <c r="X28" s="1259"/>
      <c r="Y28" s="1259"/>
      <c r="Z28" s="1260"/>
      <c r="AA28" s="1234"/>
      <c r="AB28" s="1235"/>
      <c r="AC28" s="1235"/>
      <c r="AD28" s="1235"/>
      <c r="AE28" s="1236"/>
      <c r="AF28" s="1079" t="s">
        <v>526</v>
      </c>
      <c r="AG28" s="1037"/>
      <c r="AH28" s="1037"/>
      <c r="AI28" s="1037"/>
      <c r="AJ28" s="1037"/>
      <c r="AK28" s="1038"/>
      <c r="AL28" s="1039" t="s">
        <v>527</v>
      </c>
      <c r="AM28" s="1040"/>
      <c r="AN28" s="1040"/>
      <c r="AO28" s="1040"/>
      <c r="AP28" s="1040"/>
      <c r="AQ28" s="1040"/>
      <c r="AR28" s="1040"/>
      <c r="AS28" s="1040"/>
      <c r="AT28" s="1040"/>
      <c r="AU28" s="1040"/>
      <c r="AV28" s="1040"/>
      <c r="AW28" s="1040"/>
      <c r="AX28" s="1040"/>
      <c r="AY28" s="1040"/>
      <c r="AZ28" s="1041"/>
      <c r="BA28" s="306"/>
      <c r="BB28" s="307"/>
      <c r="BC28" s="307"/>
      <c r="BD28" s="307"/>
      <c r="BE28" s="308"/>
      <c r="BF28" s="128"/>
    </row>
    <row r="29" spans="1:58" ht="81" customHeight="1">
      <c r="A29" s="1244"/>
      <c r="B29" s="1249"/>
      <c r="C29" s="1250"/>
      <c r="D29" s="1250"/>
      <c r="E29" s="1250"/>
      <c r="F29" s="1250"/>
      <c r="G29" s="1250"/>
      <c r="H29" s="1250"/>
      <c r="I29" s="1250"/>
      <c r="J29" s="1251"/>
      <c r="K29" s="1249"/>
      <c r="L29" s="1250"/>
      <c r="M29" s="1250"/>
      <c r="N29" s="1251"/>
      <c r="O29" s="1258"/>
      <c r="P29" s="1259"/>
      <c r="Q29" s="1259"/>
      <c r="R29" s="1259"/>
      <c r="S29" s="1259"/>
      <c r="T29" s="1260"/>
      <c r="U29" s="1258"/>
      <c r="V29" s="1259"/>
      <c r="W29" s="1259"/>
      <c r="X29" s="1259"/>
      <c r="Y29" s="1259"/>
      <c r="Z29" s="1260"/>
      <c r="AA29" s="1234"/>
      <c r="AB29" s="1235"/>
      <c r="AC29" s="1235"/>
      <c r="AD29" s="1235"/>
      <c r="AE29" s="1236"/>
      <c r="AF29" s="1195" t="s">
        <v>69</v>
      </c>
      <c r="AG29" s="1209"/>
      <c r="AH29" s="1209"/>
      <c r="AI29" s="1209"/>
      <c r="AJ29" s="1209"/>
      <c r="AK29" s="1210"/>
      <c r="AL29" s="1211" t="s">
        <v>507</v>
      </c>
      <c r="AM29" s="1212"/>
      <c r="AN29" s="1212"/>
      <c r="AO29" s="1212"/>
      <c r="AP29" s="1212"/>
      <c r="AQ29" s="1212"/>
      <c r="AR29" s="1212"/>
      <c r="AS29" s="1212"/>
      <c r="AT29" s="1212"/>
      <c r="AU29" s="1212"/>
      <c r="AV29" s="1212"/>
      <c r="AW29" s="1212"/>
      <c r="AX29" s="1212"/>
      <c r="AY29" s="1212"/>
      <c r="AZ29" s="1213"/>
      <c r="BA29" s="1214"/>
      <c r="BB29" s="1209"/>
      <c r="BC29" s="1209"/>
      <c r="BD29" s="1209"/>
      <c r="BE29" s="1215"/>
      <c r="BF29" s="128"/>
    </row>
    <row r="30" spans="1:58" ht="21.95" customHeight="1">
      <c r="A30" s="1244"/>
      <c r="B30" s="1249"/>
      <c r="C30" s="1250"/>
      <c r="D30" s="1250"/>
      <c r="E30" s="1250"/>
      <c r="F30" s="1250"/>
      <c r="G30" s="1250"/>
      <c r="H30" s="1250"/>
      <c r="I30" s="1250"/>
      <c r="J30" s="1251"/>
      <c r="K30" s="1249"/>
      <c r="L30" s="1250"/>
      <c r="M30" s="1250"/>
      <c r="N30" s="1251"/>
      <c r="O30" s="1258"/>
      <c r="P30" s="1259"/>
      <c r="Q30" s="1259"/>
      <c r="R30" s="1259"/>
      <c r="S30" s="1259"/>
      <c r="T30" s="1260"/>
      <c r="U30" s="1258"/>
      <c r="V30" s="1259"/>
      <c r="W30" s="1259"/>
      <c r="X30" s="1259"/>
      <c r="Y30" s="1259"/>
      <c r="Z30" s="1260"/>
      <c r="AA30" s="1234"/>
      <c r="AB30" s="1235"/>
      <c r="AC30" s="1235"/>
      <c r="AD30" s="1235"/>
      <c r="AE30" s="1236"/>
      <c r="AF30" s="1188" t="s">
        <v>313</v>
      </c>
      <c r="AG30" s="1189"/>
      <c r="AH30" s="1189"/>
      <c r="AI30" s="1189"/>
      <c r="AJ30" s="1189"/>
      <c r="AK30" s="1190"/>
      <c r="AL30" s="1216" t="s">
        <v>314</v>
      </c>
      <c r="AM30" s="1217"/>
      <c r="AN30" s="1217"/>
      <c r="AO30" s="1217"/>
      <c r="AP30" s="1217"/>
      <c r="AQ30" s="1217"/>
      <c r="AR30" s="1217"/>
      <c r="AS30" s="1217"/>
      <c r="AT30" s="1217"/>
      <c r="AU30" s="1217"/>
      <c r="AV30" s="1217"/>
      <c r="AW30" s="1217"/>
      <c r="AX30" s="1217"/>
      <c r="AY30" s="1217"/>
      <c r="AZ30" s="1218"/>
      <c r="BA30" s="1206"/>
      <c r="BB30" s="1207"/>
      <c r="BC30" s="1207"/>
      <c r="BD30" s="1207"/>
      <c r="BE30" s="1208"/>
      <c r="BF30" s="128"/>
    </row>
    <row r="31" spans="1:58" ht="21.95" customHeight="1">
      <c r="A31" s="1244"/>
      <c r="B31" s="1249"/>
      <c r="C31" s="1250"/>
      <c r="D31" s="1250"/>
      <c r="E31" s="1250"/>
      <c r="F31" s="1250"/>
      <c r="G31" s="1250"/>
      <c r="H31" s="1250"/>
      <c r="I31" s="1250"/>
      <c r="J31" s="1251"/>
      <c r="K31" s="1249"/>
      <c r="L31" s="1250"/>
      <c r="M31" s="1250"/>
      <c r="N31" s="1251"/>
      <c r="O31" s="1258"/>
      <c r="P31" s="1259"/>
      <c r="Q31" s="1259"/>
      <c r="R31" s="1259"/>
      <c r="S31" s="1259"/>
      <c r="T31" s="1260"/>
      <c r="U31" s="1258"/>
      <c r="V31" s="1259"/>
      <c r="W31" s="1259"/>
      <c r="X31" s="1259"/>
      <c r="Y31" s="1259"/>
      <c r="Z31" s="1260"/>
      <c r="AA31" s="1234"/>
      <c r="AB31" s="1235"/>
      <c r="AC31" s="1235"/>
      <c r="AD31" s="1235"/>
      <c r="AE31" s="1236"/>
      <c r="AF31" s="1189" t="s">
        <v>229</v>
      </c>
      <c r="AG31" s="1189"/>
      <c r="AH31" s="1189"/>
      <c r="AI31" s="1189"/>
      <c r="AJ31" s="1189"/>
      <c r="AK31" s="1190"/>
      <c r="AL31" s="1216" t="s">
        <v>230</v>
      </c>
      <c r="AM31" s="1217"/>
      <c r="AN31" s="1217"/>
      <c r="AO31" s="1217"/>
      <c r="AP31" s="1217"/>
      <c r="AQ31" s="1217"/>
      <c r="AR31" s="1217"/>
      <c r="AS31" s="1217"/>
      <c r="AT31" s="1217"/>
      <c r="AU31" s="1217"/>
      <c r="AV31" s="1217"/>
      <c r="AW31" s="1217"/>
      <c r="AX31" s="1217"/>
      <c r="AY31" s="1217"/>
      <c r="AZ31" s="1218"/>
      <c r="BA31" s="1202"/>
      <c r="BB31" s="1202"/>
      <c r="BC31" s="1202"/>
      <c r="BD31" s="1202"/>
      <c r="BE31" s="1203"/>
      <c r="BF31" s="128"/>
    </row>
    <row r="32" spans="1:58" ht="21.95" customHeight="1" thickBot="1">
      <c r="A32" s="1245"/>
      <c r="B32" s="1252"/>
      <c r="C32" s="1253"/>
      <c r="D32" s="1253"/>
      <c r="E32" s="1253"/>
      <c r="F32" s="1253"/>
      <c r="G32" s="1253"/>
      <c r="H32" s="1253"/>
      <c r="I32" s="1253"/>
      <c r="J32" s="1254"/>
      <c r="K32" s="1252"/>
      <c r="L32" s="1253"/>
      <c r="M32" s="1253"/>
      <c r="N32" s="1254"/>
      <c r="O32" s="1261"/>
      <c r="P32" s="1262"/>
      <c r="Q32" s="1262"/>
      <c r="R32" s="1262"/>
      <c r="S32" s="1262"/>
      <c r="T32" s="1263"/>
      <c r="U32" s="1261"/>
      <c r="V32" s="1262"/>
      <c r="W32" s="1262"/>
      <c r="X32" s="1262"/>
      <c r="Y32" s="1262"/>
      <c r="Z32" s="1263"/>
      <c r="AA32" s="1237"/>
      <c r="AB32" s="1238"/>
      <c r="AC32" s="1238"/>
      <c r="AD32" s="1238"/>
      <c r="AE32" s="1239"/>
      <c r="AF32" s="1188" t="s">
        <v>231</v>
      </c>
      <c r="AG32" s="1189"/>
      <c r="AH32" s="1189"/>
      <c r="AI32" s="1189"/>
      <c r="AJ32" s="1189"/>
      <c r="AK32" s="1190"/>
      <c r="AL32" s="1191" t="s">
        <v>230</v>
      </c>
      <c r="AM32" s="1192"/>
      <c r="AN32" s="1192"/>
      <c r="AO32" s="1192"/>
      <c r="AP32" s="1192"/>
      <c r="AQ32" s="1192"/>
      <c r="AR32" s="1192"/>
      <c r="AS32" s="1192"/>
      <c r="AT32" s="1192"/>
      <c r="AU32" s="1192"/>
      <c r="AV32" s="1192"/>
      <c r="AW32" s="1192"/>
      <c r="AX32" s="1192"/>
      <c r="AY32" s="1192"/>
      <c r="AZ32" s="1193"/>
      <c r="BA32" s="1202"/>
      <c r="BB32" s="1204"/>
      <c r="BC32" s="1204"/>
      <c r="BD32" s="1204"/>
      <c r="BE32" s="1205"/>
      <c r="BF32" s="129"/>
    </row>
    <row r="33" spans="1:58" ht="11.25" customHeight="1">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2"/>
    </row>
    <row r="34" spans="1:58" s="192" customFormat="1" ht="21.95" customHeight="1">
      <c r="A34" s="187" t="s">
        <v>56</v>
      </c>
      <c r="B34" s="188"/>
      <c r="C34" s="189" t="s">
        <v>57</v>
      </c>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1"/>
    </row>
    <row r="35" spans="1:58" s="192" customFormat="1" ht="9" customHeight="1">
      <c r="A35" s="193"/>
      <c r="B35" s="19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c r="BC35" s="173"/>
      <c r="BD35" s="173"/>
      <c r="BE35" s="173"/>
    </row>
    <row r="36" spans="1:58" s="192" customFormat="1" ht="27" customHeight="1">
      <c r="A36" s="196" t="s">
        <v>333</v>
      </c>
      <c r="B36" s="173"/>
      <c r="C36" s="1219" t="s">
        <v>315</v>
      </c>
      <c r="D36" s="1219"/>
      <c r="E36" s="1219"/>
      <c r="F36" s="1219"/>
      <c r="G36" s="1219"/>
      <c r="H36" s="1219"/>
      <c r="I36" s="1219"/>
      <c r="J36" s="1219"/>
      <c r="K36" s="1219"/>
      <c r="L36" s="1219"/>
      <c r="M36" s="1219"/>
      <c r="N36" s="1219"/>
      <c r="O36" s="1219"/>
      <c r="P36" s="1219"/>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c r="AL36" s="1219"/>
      <c r="AM36" s="1219"/>
      <c r="AN36" s="1219"/>
      <c r="AO36" s="1219"/>
      <c r="AP36" s="1219"/>
      <c r="AQ36" s="1219"/>
      <c r="AR36" s="1219"/>
      <c r="AS36" s="1219"/>
      <c r="AT36" s="1219"/>
      <c r="AU36" s="1219"/>
      <c r="AV36" s="1219"/>
      <c r="AW36" s="1219"/>
      <c r="AX36" s="1219"/>
      <c r="AY36" s="1219"/>
      <c r="AZ36" s="1219"/>
      <c r="BA36" s="1219"/>
      <c r="BB36" s="1219"/>
      <c r="BC36" s="1219"/>
      <c r="BD36" s="1219"/>
      <c r="BE36" s="1219"/>
      <c r="BF36" s="194"/>
    </row>
    <row r="37" spans="1:58" s="192" customFormat="1" ht="228" customHeight="1">
      <c r="A37" s="196"/>
      <c r="B37" s="173"/>
      <c r="C37" s="1219"/>
      <c r="D37" s="1219"/>
      <c r="E37" s="1219"/>
      <c r="F37" s="1219"/>
      <c r="G37" s="1219"/>
      <c r="H37" s="1219"/>
      <c r="I37" s="1219"/>
      <c r="J37" s="1219"/>
      <c r="K37" s="1219"/>
      <c r="L37" s="1219"/>
      <c r="M37" s="1219"/>
      <c r="N37" s="1219"/>
      <c r="O37" s="1219"/>
      <c r="P37" s="1219"/>
      <c r="Q37" s="1219"/>
      <c r="R37" s="1219"/>
      <c r="S37" s="1219"/>
      <c r="T37" s="1219"/>
      <c r="U37" s="1219"/>
      <c r="V37" s="1219"/>
      <c r="W37" s="1219"/>
      <c r="X37" s="1219"/>
      <c r="Y37" s="1219"/>
      <c r="Z37" s="1219"/>
      <c r="AA37" s="1219"/>
      <c r="AB37" s="1219"/>
      <c r="AC37" s="1219"/>
      <c r="AD37" s="1219"/>
      <c r="AE37" s="1219"/>
      <c r="AF37" s="1219"/>
      <c r="AG37" s="1219"/>
      <c r="AH37" s="1219"/>
      <c r="AI37" s="1219"/>
      <c r="AJ37" s="1219"/>
      <c r="AK37" s="1219"/>
      <c r="AL37" s="1219"/>
      <c r="AM37" s="1219"/>
      <c r="AN37" s="1219"/>
      <c r="AO37" s="1219"/>
      <c r="AP37" s="1219"/>
      <c r="AQ37" s="1219"/>
      <c r="AR37" s="1219"/>
      <c r="AS37" s="1219"/>
      <c r="AT37" s="1219"/>
      <c r="AU37" s="1219"/>
      <c r="AV37" s="1219"/>
      <c r="AW37" s="1219"/>
      <c r="AX37" s="1219"/>
      <c r="AY37" s="1219"/>
      <c r="AZ37" s="1219"/>
      <c r="BA37" s="1219"/>
      <c r="BB37" s="1219"/>
      <c r="BC37" s="1219"/>
      <c r="BD37" s="1219"/>
      <c r="BE37" s="1219"/>
      <c r="BF37" s="195"/>
    </row>
    <row r="38" spans="1:58" s="192" customFormat="1" ht="26.25" customHeight="1">
      <c r="A38" s="196" t="s">
        <v>334</v>
      </c>
      <c r="B38" s="196"/>
      <c r="C38" s="196" t="s">
        <v>316</v>
      </c>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1"/>
    </row>
    <row r="39" spans="1:58" s="192" customFormat="1" ht="26.25" customHeight="1">
      <c r="A39" s="196" t="s">
        <v>335</v>
      </c>
      <c r="B39" s="173"/>
      <c r="C39" s="173" t="s">
        <v>336</v>
      </c>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row>
    <row r="40" spans="1:58" s="192" customFormat="1" ht="22.5" customHeight="1">
      <c r="A40" s="196" t="s">
        <v>337</v>
      </c>
      <c r="B40" s="173"/>
      <c r="C40" s="1220" t="s">
        <v>317</v>
      </c>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221"/>
      <c r="AU40" s="1221"/>
      <c r="AV40" s="1221"/>
      <c r="AW40" s="1221"/>
      <c r="AX40" s="1221"/>
      <c r="AY40" s="1221"/>
      <c r="AZ40" s="1221"/>
      <c r="BA40" s="1221"/>
      <c r="BB40" s="1221"/>
      <c r="BC40" s="1221"/>
      <c r="BD40" s="1221"/>
      <c r="BE40" s="174"/>
    </row>
    <row r="41" spans="1:58" s="192" customFormat="1" ht="26.25" customHeight="1">
      <c r="A41" s="196" t="s">
        <v>519</v>
      </c>
      <c r="B41" s="173"/>
      <c r="C41" s="305" t="s">
        <v>318</v>
      </c>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row>
    <row r="42" spans="1:58" s="192" customFormat="1" ht="27.75" customHeight="1">
      <c r="A42" s="196" t="s">
        <v>520</v>
      </c>
      <c r="B42" s="173"/>
      <c r="C42" s="175" t="s">
        <v>319</v>
      </c>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6"/>
    </row>
    <row r="43" spans="1:58" s="192" customFormat="1" ht="27.75" customHeight="1">
      <c r="A43" s="196" t="s">
        <v>521</v>
      </c>
      <c r="B43" s="175"/>
      <c r="C43" s="173" t="s">
        <v>320</v>
      </c>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row>
    <row r="44" spans="1:58" s="192" customFormat="1" ht="34.5" customHeight="1">
      <c r="A44" s="197" t="s">
        <v>522</v>
      </c>
      <c r="B44" s="175"/>
      <c r="C44" s="1219" t="s">
        <v>523</v>
      </c>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222"/>
      <c r="AV44" s="1222"/>
      <c r="AW44" s="1222"/>
      <c r="AX44" s="1222"/>
      <c r="AY44" s="1222"/>
      <c r="AZ44" s="1222"/>
      <c r="BA44" s="1222"/>
      <c r="BB44" s="1222"/>
      <c r="BC44" s="1222"/>
      <c r="BD44" s="1222"/>
      <c r="BE44" s="1222"/>
    </row>
    <row r="45" spans="1:58" s="192" customFormat="1" ht="34.5" customHeight="1">
      <c r="A45" s="197"/>
      <c r="B45" s="175"/>
      <c r="C45" s="1222"/>
      <c r="D45" s="1222"/>
      <c r="E45" s="1222"/>
      <c r="F45" s="1222"/>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1222"/>
      <c r="AJ45" s="1222"/>
      <c r="AK45" s="1222"/>
      <c r="AL45" s="1222"/>
      <c r="AM45" s="1222"/>
      <c r="AN45" s="1222"/>
      <c r="AO45" s="1222"/>
      <c r="AP45" s="1222"/>
      <c r="AQ45" s="1222"/>
      <c r="AR45" s="1222"/>
      <c r="AS45" s="1222"/>
      <c r="AT45" s="1222"/>
      <c r="AU45" s="1222"/>
      <c r="AV45" s="1222"/>
      <c r="AW45" s="1222"/>
      <c r="AX45" s="1222"/>
      <c r="AY45" s="1222"/>
      <c r="AZ45" s="1222"/>
      <c r="BA45" s="1222"/>
      <c r="BB45" s="1222"/>
      <c r="BC45" s="1222"/>
      <c r="BD45" s="1222"/>
      <c r="BE45" s="1222"/>
    </row>
    <row r="46" spans="1:58" s="192" customFormat="1" ht="23.25" customHeight="1">
      <c r="A46" s="197"/>
      <c r="B46" s="175"/>
      <c r="C46" s="1222"/>
      <c r="D46" s="1222"/>
      <c r="E46" s="1222"/>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1222"/>
      <c r="AJ46" s="1222"/>
      <c r="AK46" s="1222"/>
      <c r="AL46" s="1222"/>
      <c r="AM46" s="1222"/>
      <c r="AN46" s="1222"/>
      <c r="AO46" s="1222"/>
      <c r="AP46" s="1222"/>
      <c r="AQ46" s="1222"/>
      <c r="AR46" s="1222"/>
      <c r="AS46" s="1222"/>
      <c r="AT46" s="1222"/>
      <c r="AU46" s="1222"/>
      <c r="AV46" s="1222"/>
      <c r="AW46" s="1222"/>
      <c r="AX46" s="1222"/>
      <c r="AY46" s="1222"/>
      <c r="AZ46" s="1222"/>
      <c r="BA46" s="1222"/>
      <c r="BB46" s="1222"/>
      <c r="BC46" s="1222"/>
      <c r="BD46" s="1222"/>
      <c r="BE46" s="1222"/>
    </row>
    <row r="47" spans="1:58" s="192" customFormat="1" ht="34.5" customHeight="1">
      <c r="A47" s="197" t="s">
        <v>524</v>
      </c>
      <c r="B47" s="173"/>
      <c r="C47" s="1223" t="s">
        <v>321</v>
      </c>
      <c r="D47" s="1223"/>
      <c r="E47" s="1223"/>
      <c r="F47" s="1223"/>
      <c r="G47" s="1223"/>
      <c r="H47" s="1223"/>
      <c r="I47" s="1223"/>
      <c r="J47" s="1223"/>
      <c r="K47" s="1223"/>
      <c r="L47" s="1223"/>
      <c r="M47" s="1223"/>
      <c r="N47" s="1223"/>
      <c r="O47" s="1223"/>
      <c r="P47" s="1223"/>
      <c r="Q47" s="1223"/>
      <c r="R47" s="1223"/>
      <c r="S47" s="1223"/>
      <c r="T47" s="1223"/>
      <c r="U47" s="1223"/>
      <c r="V47" s="1223"/>
      <c r="W47" s="1223"/>
      <c r="X47" s="1223"/>
      <c r="Y47" s="1223"/>
      <c r="Z47" s="1223"/>
      <c r="AA47" s="1223"/>
      <c r="AB47" s="1223"/>
      <c r="AC47" s="1223"/>
      <c r="AD47" s="1223"/>
      <c r="AE47" s="1223"/>
      <c r="AF47" s="1223"/>
      <c r="AG47" s="1223"/>
      <c r="AH47" s="1223"/>
      <c r="AI47" s="1223"/>
      <c r="AJ47" s="1223"/>
      <c r="AK47" s="1223"/>
      <c r="AL47" s="1223"/>
      <c r="AM47" s="1223"/>
      <c r="AN47" s="1223"/>
      <c r="AO47" s="1223"/>
      <c r="AP47" s="1223"/>
      <c r="AQ47" s="1223"/>
      <c r="AR47" s="1223"/>
      <c r="AS47" s="1223"/>
      <c r="AT47" s="1223"/>
      <c r="AU47" s="1223"/>
      <c r="AV47" s="1223"/>
      <c r="AW47" s="1223"/>
      <c r="AX47" s="1223"/>
      <c r="AY47" s="1223"/>
      <c r="AZ47" s="1223"/>
      <c r="BA47" s="1223"/>
      <c r="BB47" s="1223"/>
      <c r="BC47" s="1223"/>
      <c r="BD47" s="1223"/>
      <c r="BE47" s="1223"/>
    </row>
    <row r="48" spans="1:58" s="192" customFormat="1" ht="34.5" customHeight="1">
      <c r="A48" s="197"/>
      <c r="B48" s="173"/>
      <c r="C48" s="1223"/>
      <c r="D48" s="1223"/>
      <c r="E48" s="1223"/>
      <c r="F48" s="1223"/>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c r="AL48" s="1223"/>
      <c r="AM48" s="1223"/>
      <c r="AN48" s="1223"/>
      <c r="AO48" s="1223"/>
      <c r="AP48" s="1223"/>
      <c r="AQ48" s="1223"/>
      <c r="AR48" s="1223"/>
      <c r="AS48" s="1223"/>
      <c r="AT48" s="1223"/>
      <c r="AU48" s="1223"/>
      <c r="AV48" s="1223"/>
      <c r="AW48" s="1223"/>
      <c r="AX48" s="1223"/>
      <c r="AY48" s="1223"/>
      <c r="AZ48" s="1223"/>
      <c r="BA48" s="1223"/>
      <c r="BB48" s="1223"/>
      <c r="BC48" s="1223"/>
      <c r="BD48" s="1223"/>
      <c r="BE48" s="1223"/>
    </row>
    <row r="49" spans="1:57" s="192" customFormat="1" ht="34.5" customHeight="1">
      <c r="A49" s="197" t="s">
        <v>525</v>
      </c>
      <c r="B49" s="173"/>
      <c r="C49" s="1223" t="s">
        <v>322</v>
      </c>
      <c r="D49" s="1223"/>
      <c r="E49" s="122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c r="AL49" s="1223"/>
      <c r="AM49" s="1223"/>
      <c r="AN49" s="1223"/>
      <c r="AO49" s="1223"/>
      <c r="AP49" s="1223"/>
      <c r="AQ49" s="1223"/>
      <c r="AR49" s="1223"/>
      <c r="AS49" s="1223"/>
      <c r="AT49" s="1223"/>
      <c r="AU49" s="1223"/>
      <c r="AV49" s="1223"/>
      <c r="AW49" s="1223"/>
      <c r="AX49" s="1223"/>
      <c r="AY49" s="1223"/>
      <c r="AZ49" s="1223"/>
      <c r="BA49" s="1223"/>
      <c r="BB49" s="1223"/>
      <c r="BC49" s="1223"/>
      <c r="BD49" s="1223"/>
      <c r="BE49" s="176"/>
    </row>
    <row r="50" spans="1:57">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row>
    <row r="51" spans="1:57">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row>
    <row r="52" spans="1:57">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row>
    <row r="53" spans="1:57">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row>
    <row r="54" spans="1:57">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row>
    <row r="55" spans="1:57">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row>
    <row r="56" spans="1:57">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row>
    <row r="57" spans="1:57">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row>
    <row r="58" spans="1:57">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row>
    <row r="59" spans="1:57">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row>
    <row r="60" spans="1:57">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row>
    <row r="61" spans="1:57">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6"/>
      <c r="AG61" s="176"/>
      <c r="AH61" s="176"/>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row>
    <row r="62" spans="1:57">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row>
    <row r="63" spans="1:57">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row>
    <row r="64" spans="1:57">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row>
    <row r="65" spans="3:57">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row>
    <row r="66" spans="3:57">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row>
    <row r="67" spans="3:57">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row>
    <row r="68" spans="3:57">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row>
    <row r="69" spans="3:57">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row>
    <row r="70" spans="3:57">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row>
    <row r="71" spans="3:57">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row>
    <row r="72" spans="3:57">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row>
    <row r="73" spans="3:57">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row>
    <row r="74" spans="3:57">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row>
    <row r="75" spans="3:57">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row>
    <row r="76" spans="3:57">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row>
    <row r="77" spans="3:57">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row>
    <row r="78" spans="3:57">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row>
    <row r="79" spans="3:57">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row>
    <row r="80" spans="3:57">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row>
    <row r="81" spans="3:57">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row>
    <row r="82" spans="3:57">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row>
    <row r="83" spans="3:57">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row>
    <row r="84" spans="3:57">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76"/>
      <c r="AF84" s="176"/>
      <c r="AG84" s="176"/>
      <c r="AH84" s="176"/>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row>
    <row r="85" spans="3:57">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row>
    <row r="86" spans="3:57">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row>
    <row r="87" spans="3:57">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row>
    <row r="88" spans="3:57">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row>
    <row r="89" spans="3:57">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c r="AA89" s="176"/>
      <c r="AB89" s="176"/>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row>
    <row r="90" spans="3:57">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row>
    <row r="91" spans="3:57">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row>
    <row r="92" spans="3:57">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row>
    <row r="93" spans="3:57">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row>
    <row r="94" spans="3:57">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row>
    <row r="95" spans="3:57">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row>
    <row r="96" spans="3:57">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row>
    <row r="97" spans="3:57">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row>
    <row r="98" spans="3:57">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row>
    <row r="99" spans="3:57">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row>
    <row r="100" spans="3:57">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row>
    <row r="101" spans="3:57">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row>
    <row r="102" spans="3:57">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row>
    <row r="103" spans="3:57">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row>
    <row r="104" spans="3:57">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row>
    <row r="105" spans="3:57">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row>
    <row r="106" spans="3:57">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c r="AA106" s="176"/>
      <c r="AB106" s="176"/>
      <c r="AC106" s="176"/>
      <c r="AD106" s="176"/>
      <c r="AE106" s="176"/>
      <c r="AF106" s="176"/>
      <c r="AG106" s="176"/>
      <c r="AH106" s="176"/>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row>
    <row r="107" spans="3:57">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6"/>
      <c r="AE107" s="176"/>
      <c r="AF107" s="176"/>
      <c r="AG107" s="176"/>
      <c r="AH107" s="176"/>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row>
    <row r="108" spans="3:57">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row>
    <row r="109" spans="3:57">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row>
    <row r="110" spans="3:57">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row>
    <row r="111" spans="3:57">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row>
    <row r="112" spans="3:57">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row>
    <row r="113" spans="3:57">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c r="AA113" s="176"/>
      <c r="AB113" s="176"/>
      <c r="AC113" s="176"/>
      <c r="AD113" s="176"/>
      <c r="AE113" s="176"/>
      <c r="AF113" s="176"/>
      <c r="AG113" s="176"/>
      <c r="AH113" s="176"/>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row>
    <row r="114" spans="3:57">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row>
    <row r="115" spans="3:57">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row>
    <row r="116" spans="3:57">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row>
    <row r="117" spans="3:57">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c r="AA117" s="176"/>
      <c r="AB117" s="176"/>
      <c r="AC117" s="176"/>
      <c r="AD117" s="176"/>
      <c r="AE117" s="176"/>
      <c r="AF117" s="176"/>
      <c r="AG117" s="176"/>
      <c r="AH117" s="176"/>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row>
    <row r="118" spans="3:57">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c r="AA118" s="176"/>
      <c r="AB118" s="176"/>
      <c r="AC118" s="176"/>
      <c r="AD118" s="176"/>
      <c r="AE118" s="176"/>
      <c r="AF118" s="176"/>
      <c r="AG118" s="176"/>
      <c r="AH118" s="176"/>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row>
    <row r="119" spans="3:57">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row>
    <row r="120" spans="3:57">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row>
    <row r="121" spans="3:57">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row>
    <row r="122" spans="3:57">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row>
    <row r="123" spans="3:57">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row>
    <row r="124" spans="3:57">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row>
    <row r="125" spans="3:57">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c r="AA125" s="176"/>
      <c r="AB125" s="176"/>
      <c r="AC125" s="176"/>
      <c r="AD125" s="176"/>
      <c r="AE125" s="176"/>
      <c r="AF125" s="176"/>
      <c r="AG125" s="176"/>
      <c r="AH125" s="176"/>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row>
    <row r="126" spans="3:57">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c r="AA126" s="176"/>
      <c r="AB126" s="176"/>
      <c r="AC126" s="176"/>
      <c r="AD126" s="176"/>
      <c r="AE126" s="176"/>
      <c r="AF126" s="176"/>
      <c r="AG126" s="176"/>
      <c r="AH126" s="176"/>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row>
    <row r="127" spans="3:57">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row>
    <row r="128" spans="3:57">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c r="AA128" s="176"/>
      <c r="AB128" s="176"/>
      <c r="AC128" s="176"/>
      <c r="AD128" s="176"/>
      <c r="AE128" s="176"/>
      <c r="AF128" s="176"/>
      <c r="AG128" s="176"/>
      <c r="AH128" s="176"/>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row>
    <row r="129" spans="3:57">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row>
    <row r="130" spans="3:57">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row>
    <row r="131" spans="3:57">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row>
    <row r="132" spans="3:57">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row>
    <row r="133" spans="3:57">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row>
    <row r="134" spans="3:57">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row>
    <row r="135" spans="3:57">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row>
    <row r="136" spans="3:57">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row>
    <row r="137" spans="3:57">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row>
    <row r="138" spans="3:57">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row>
    <row r="139" spans="3:57">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row>
    <row r="140" spans="3:57">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row>
    <row r="141" spans="3:57">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176"/>
      <c r="AF141" s="176"/>
      <c r="AG141" s="176"/>
      <c r="AH141" s="176"/>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row>
    <row r="142" spans="3:57">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176"/>
      <c r="AF142" s="176"/>
      <c r="AG142" s="176"/>
      <c r="AH142" s="176"/>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row>
    <row r="143" spans="3:57">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176"/>
      <c r="AB143" s="176"/>
      <c r="AC143" s="176"/>
      <c r="AD143" s="176"/>
      <c r="AE143" s="176"/>
      <c r="AF143" s="176"/>
      <c r="AG143" s="176"/>
      <c r="AH143" s="176"/>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row>
    <row r="144" spans="3:57">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c r="AA144" s="176"/>
      <c r="AB144" s="176"/>
      <c r="AC144" s="176"/>
      <c r="AD144" s="176"/>
      <c r="AE144" s="176"/>
      <c r="AF144" s="176"/>
      <c r="AG144" s="176"/>
      <c r="AH144" s="176"/>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row>
    <row r="145" spans="3:57">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c r="AA145" s="176"/>
      <c r="AB145" s="176"/>
      <c r="AC145" s="176"/>
      <c r="AD145" s="176"/>
      <c r="AE145" s="176"/>
      <c r="AF145" s="176"/>
      <c r="AG145" s="176"/>
      <c r="AH145" s="176"/>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row>
    <row r="146" spans="3:57">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row>
    <row r="147" spans="3:57">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row>
    <row r="148" spans="3:57">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c r="AA148" s="176"/>
      <c r="AB148" s="176"/>
      <c r="AC148" s="176"/>
      <c r="AD148" s="176"/>
      <c r="AE148" s="176"/>
      <c r="AF148" s="176"/>
      <c r="AG148" s="176"/>
      <c r="AH148" s="176"/>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row>
    <row r="149" spans="3:57">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row>
    <row r="150" spans="3:57">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c r="AA150" s="176"/>
      <c r="AB150" s="176"/>
      <c r="AC150" s="176"/>
      <c r="AD150" s="176"/>
      <c r="AE150" s="176"/>
      <c r="AF150" s="176"/>
      <c r="AG150" s="176"/>
      <c r="AH150" s="176"/>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row>
    <row r="151" spans="3:57">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c r="AA151" s="176"/>
      <c r="AB151" s="176"/>
      <c r="AC151" s="176"/>
      <c r="AD151" s="176"/>
      <c r="AE151" s="176"/>
      <c r="AF151" s="176"/>
      <c r="AG151" s="176"/>
      <c r="AH151" s="176"/>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row>
    <row r="152" spans="3:57">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c r="AA152" s="176"/>
      <c r="AB152" s="176"/>
      <c r="AC152" s="176"/>
      <c r="AD152" s="176"/>
      <c r="AE152" s="176"/>
      <c r="AF152" s="176"/>
      <c r="AG152" s="176"/>
      <c r="AH152" s="176"/>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row>
    <row r="153" spans="3:57">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row>
    <row r="154" spans="3:57">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c r="AA154" s="176"/>
      <c r="AB154" s="176"/>
      <c r="AC154" s="176"/>
      <c r="AD154" s="176"/>
      <c r="AE154" s="176"/>
      <c r="AF154" s="176"/>
      <c r="AG154" s="176"/>
      <c r="AH154" s="176"/>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row>
    <row r="155" spans="3:57">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row>
    <row r="156" spans="3:57">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6"/>
      <c r="AF156" s="176"/>
      <c r="AG156" s="176"/>
      <c r="AH156" s="176"/>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row>
    <row r="157" spans="3:57">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row>
    <row r="158" spans="3:57">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row>
    <row r="159" spans="3:57">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c r="AA159" s="176"/>
      <c r="AB159" s="176"/>
      <c r="AC159" s="176"/>
      <c r="AD159" s="176"/>
      <c r="AE159" s="176"/>
      <c r="AF159" s="176"/>
      <c r="AG159" s="176"/>
      <c r="AH159" s="176"/>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row>
    <row r="160" spans="3:57">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row>
    <row r="161" spans="3:57">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c r="AA161" s="176"/>
      <c r="AB161" s="176"/>
      <c r="AC161" s="176"/>
      <c r="AD161" s="176"/>
      <c r="AE161" s="176"/>
      <c r="AF161" s="176"/>
      <c r="AG161" s="176"/>
      <c r="AH161" s="176"/>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row>
    <row r="162" spans="3:57">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row>
    <row r="163" spans="3:57">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row>
    <row r="164" spans="3:57">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row>
    <row r="165" spans="3:57">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row>
    <row r="166" spans="3:57">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row>
    <row r="167" spans="3:57">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row>
    <row r="168" spans="3:57">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row>
    <row r="169" spans="3:57">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row>
    <row r="170" spans="3:57">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row>
    <row r="171" spans="3:57">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row>
    <row r="172" spans="3:57">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row>
    <row r="173" spans="3:57">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row>
    <row r="174" spans="3:57">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row>
    <row r="175" spans="3:57">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row>
    <row r="176" spans="3:57">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row>
  </sheetData>
  <mergeCells count="101">
    <mergeCell ref="A3:BE3"/>
    <mergeCell ref="A5:J6"/>
    <mergeCell ref="K5:N6"/>
    <mergeCell ref="O5:T6"/>
    <mergeCell ref="U5:Z6"/>
    <mergeCell ref="AA5:AE6"/>
    <mergeCell ref="AF5:AZ6"/>
    <mergeCell ref="BA6:BE6"/>
    <mergeCell ref="A7:J7"/>
    <mergeCell ref="K7:N7"/>
    <mergeCell ref="O7:T7"/>
    <mergeCell ref="U7:Z7"/>
    <mergeCell ref="AA7:AE7"/>
    <mergeCell ref="AF7:AK7"/>
    <mergeCell ref="AL7:AZ7"/>
    <mergeCell ref="A8:A32"/>
    <mergeCell ref="B8:J32"/>
    <mergeCell ref="K8:N32"/>
    <mergeCell ref="O8:T32"/>
    <mergeCell ref="U8:Z32"/>
    <mergeCell ref="BA7:BE7"/>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F8:AK8"/>
    <mergeCell ref="AL8:AZ8"/>
    <mergeCell ref="AL19:AZ19"/>
    <mergeCell ref="BA19:BE19"/>
    <mergeCell ref="AF15:AK15"/>
    <mergeCell ref="AL15:AZ15"/>
    <mergeCell ref="BA15:BE15"/>
    <mergeCell ref="AF17:AK17"/>
    <mergeCell ref="AL17:AZ17"/>
    <mergeCell ref="BA17:BE17"/>
    <mergeCell ref="AF16:AK16"/>
    <mergeCell ref="AL16:AZ16"/>
    <mergeCell ref="BA16:BE16"/>
    <mergeCell ref="AF18:AK18"/>
    <mergeCell ref="AL18:AZ18"/>
    <mergeCell ref="C36:BE37"/>
    <mergeCell ref="C40:BD40"/>
    <mergeCell ref="C44:BE46"/>
    <mergeCell ref="C47:BE48"/>
    <mergeCell ref="C49:BD49"/>
    <mergeCell ref="BA24:BE24"/>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AF30:AK30"/>
    <mergeCell ref="AL30:AZ30"/>
    <mergeCell ref="AA8:AE32"/>
    <mergeCell ref="AF32:AK32"/>
    <mergeCell ref="AF25:AK25"/>
    <mergeCell ref="AL25:AZ25"/>
    <mergeCell ref="BA25:BE25"/>
    <mergeCell ref="AF26:AK26"/>
    <mergeCell ref="AL26:AZ26"/>
    <mergeCell ref="BA26:BE26"/>
    <mergeCell ref="BA18:BE18"/>
    <mergeCell ref="AF19:AK19"/>
    <mergeCell ref="AL32:AZ32"/>
    <mergeCell ref="BA32:BE32"/>
    <mergeCell ref="AF27:AK27"/>
    <mergeCell ref="AL27:AZ27"/>
    <mergeCell ref="BA27:BE27"/>
    <mergeCell ref="AF29:AK29"/>
    <mergeCell ref="AL29:AZ29"/>
    <mergeCell ref="BA29:BE29"/>
    <mergeCell ref="AF28:AK28"/>
    <mergeCell ref="AL28:AZ28"/>
    <mergeCell ref="BA30:BE30"/>
    <mergeCell ref="AF31:AK31"/>
    <mergeCell ref="AL31:AZ31"/>
    <mergeCell ref="BA31:BE31"/>
  </mergeCells>
  <phoneticPr fontId="2"/>
  <printOptions horizontalCentered="1"/>
  <pageMargins left="0.15748031496062992" right="0.15748031496062992" top="0.35433070866141736" bottom="0.27559055118110237" header="0.15748031496062992" footer="0.19685039370078741"/>
  <pageSetup paperSize="9" scale="39" fitToHeight="2"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K53"/>
  <sheetViews>
    <sheetView view="pageBreakPreview" topLeftCell="A25" zoomScale="40" zoomScaleNormal="55" zoomScaleSheetLayoutView="40" workbookViewId="0">
      <selection activeCell="X2" sqref="X2:AD2"/>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166</v>
      </c>
      <c r="AI1" s="1374" t="s">
        <v>608</v>
      </c>
      <c r="AJ1" s="1374"/>
      <c r="AK1" s="1374"/>
    </row>
    <row r="2" spans="1:37" ht="24.95" customHeight="1" thickBot="1">
      <c r="A2" s="1375" t="s">
        <v>167</v>
      </c>
      <c r="B2" s="1376"/>
      <c r="C2" s="1377"/>
      <c r="D2" s="1377"/>
      <c r="E2" s="1377"/>
      <c r="F2" s="1377"/>
      <c r="G2" s="1377"/>
      <c r="H2" s="1377"/>
      <c r="I2" s="1377"/>
      <c r="J2" s="1377"/>
      <c r="K2" s="1377"/>
      <c r="L2" s="1377"/>
      <c r="M2" s="1377"/>
      <c r="N2" s="1377"/>
      <c r="O2" s="1377"/>
      <c r="P2" s="1377"/>
      <c r="Q2" s="1377"/>
      <c r="R2" s="1378"/>
      <c r="S2" s="1375" t="s">
        <v>168</v>
      </c>
      <c r="T2" s="1376"/>
      <c r="U2" s="1376"/>
      <c r="V2" s="1376"/>
      <c r="W2" s="1376"/>
      <c r="X2" s="1379"/>
      <c r="Y2" s="1380"/>
      <c r="Z2" s="1380"/>
      <c r="AA2" s="1380"/>
      <c r="AB2" s="1380"/>
      <c r="AC2" s="1380"/>
      <c r="AD2" s="1380"/>
      <c r="AE2" s="1381" t="s">
        <v>169</v>
      </c>
      <c r="AF2" s="1382"/>
      <c r="AG2" s="1382"/>
      <c r="AH2" s="1382"/>
      <c r="AI2" s="1383"/>
      <c r="AJ2" s="59"/>
      <c r="AK2" s="60" t="s">
        <v>170</v>
      </c>
    </row>
    <row r="3" spans="1:37" ht="24.95" customHeight="1">
      <c r="A3" s="1355" t="s">
        <v>171</v>
      </c>
      <c r="B3" s="1342" t="s">
        <v>172</v>
      </c>
      <c r="C3" s="1344" t="s">
        <v>173</v>
      </c>
      <c r="D3" s="1360" t="s">
        <v>174</v>
      </c>
      <c r="E3" s="1363" t="s">
        <v>175</v>
      </c>
      <c r="F3" s="1344" t="s">
        <v>176</v>
      </c>
      <c r="G3" s="1341" t="s">
        <v>177</v>
      </c>
      <c r="H3" s="1342"/>
      <c r="I3" s="1342"/>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3"/>
      <c r="AI3" s="1355" t="s">
        <v>178</v>
      </c>
      <c r="AJ3" s="1366" t="s">
        <v>179</v>
      </c>
      <c r="AK3" s="1369" t="s">
        <v>180</v>
      </c>
    </row>
    <row r="4" spans="1:37" ht="24.95" customHeight="1">
      <c r="A4" s="1356"/>
      <c r="B4" s="1358"/>
      <c r="C4" s="1345"/>
      <c r="D4" s="1361"/>
      <c r="E4" s="1364"/>
      <c r="F4" s="1345"/>
      <c r="G4" s="1372" t="s">
        <v>181</v>
      </c>
      <c r="H4" s="1358"/>
      <c r="I4" s="1358"/>
      <c r="J4" s="1358"/>
      <c r="K4" s="1358"/>
      <c r="L4" s="1358"/>
      <c r="M4" s="1358"/>
      <c r="N4" s="1358" t="s">
        <v>182</v>
      </c>
      <c r="O4" s="1358"/>
      <c r="P4" s="1358"/>
      <c r="Q4" s="1358"/>
      <c r="R4" s="1358"/>
      <c r="S4" s="1358"/>
      <c r="T4" s="1358"/>
      <c r="U4" s="1358" t="s">
        <v>183</v>
      </c>
      <c r="V4" s="1358"/>
      <c r="W4" s="1358"/>
      <c r="X4" s="1358"/>
      <c r="Y4" s="1358"/>
      <c r="Z4" s="1358"/>
      <c r="AA4" s="1358"/>
      <c r="AB4" s="1358" t="s">
        <v>184</v>
      </c>
      <c r="AC4" s="1358"/>
      <c r="AD4" s="1358"/>
      <c r="AE4" s="1358"/>
      <c r="AF4" s="1358"/>
      <c r="AG4" s="1358"/>
      <c r="AH4" s="1373"/>
      <c r="AI4" s="1356"/>
      <c r="AJ4" s="1367"/>
      <c r="AK4" s="1370"/>
    </row>
    <row r="5" spans="1:37" ht="24.95" customHeight="1">
      <c r="A5" s="1356"/>
      <c r="B5" s="1358"/>
      <c r="C5" s="1345"/>
      <c r="D5" s="1361"/>
      <c r="E5" s="1364"/>
      <c r="F5" s="1345"/>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356"/>
      <c r="AJ5" s="1367"/>
      <c r="AK5" s="1370"/>
    </row>
    <row r="6" spans="1:37" ht="24.95" customHeight="1" thickBot="1">
      <c r="A6" s="1357"/>
      <c r="B6" s="1359"/>
      <c r="C6" s="1346"/>
      <c r="D6" s="1362"/>
      <c r="E6" s="1365"/>
      <c r="F6" s="1346"/>
      <c r="G6" s="66" t="s">
        <v>185</v>
      </c>
      <c r="H6" s="67" t="s">
        <v>186</v>
      </c>
      <c r="I6" s="68" t="s">
        <v>323</v>
      </c>
      <c r="J6" s="67" t="s">
        <v>324</v>
      </c>
      <c r="K6" s="68" t="s">
        <v>189</v>
      </c>
      <c r="L6" s="67" t="s">
        <v>329</v>
      </c>
      <c r="M6" s="69" t="s">
        <v>191</v>
      </c>
      <c r="N6" s="66" t="s">
        <v>185</v>
      </c>
      <c r="O6" s="67" t="s">
        <v>186</v>
      </c>
      <c r="P6" s="68" t="s">
        <v>323</v>
      </c>
      <c r="Q6" s="67" t="s">
        <v>324</v>
      </c>
      <c r="R6" s="68" t="s">
        <v>189</v>
      </c>
      <c r="S6" s="67" t="s">
        <v>329</v>
      </c>
      <c r="T6" s="69" t="s">
        <v>191</v>
      </c>
      <c r="U6" s="66" t="s">
        <v>185</v>
      </c>
      <c r="V6" s="67" t="s">
        <v>186</v>
      </c>
      <c r="W6" s="68" t="s">
        <v>323</v>
      </c>
      <c r="X6" s="67" t="s">
        <v>324</v>
      </c>
      <c r="Y6" s="68" t="s">
        <v>189</v>
      </c>
      <c r="Z6" s="67" t="s">
        <v>329</v>
      </c>
      <c r="AA6" s="69" t="s">
        <v>191</v>
      </c>
      <c r="AB6" s="66" t="s">
        <v>185</v>
      </c>
      <c r="AC6" s="67" t="s">
        <v>186</v>
      </c>
      <c r="AD6" s="68" t="s">
        <v>323</v>
      </c>
      <c r="AE6" s="67" t="s">
        <v>324</v>
      </c>
      <c r="AF6" s="68" t="s">
        <v>189</v>
      </c>
      <c r="AG6" s="67" t="s">
        <v>329</v>
      </c>
      <c r="AH6" s="69" t="s">
        <v>191</v>
      </c>
      <c r="AI6" s="1357"/>
      <c r="AJ6" s="1368"/>
      <c r="AK6" s="1371"/>
    </row>
    <row r="7" spans="1:37" ht="24.95" customHeight="1">
      <c r="A7" s="72" t="s">
        <v>207</v>
      </c>
      <c r="B7" s="73"/>
      <c r="C7" s="74"/>
      <c r="D7" s="75"/>
      <c r="E7" s="76"/>
      <c r="F7" s="74"/>
      <c r="G7" s="77"/>
      <c r="H7" s="78"/>
      <c r="I7" s="78"/>
      <c r="J7" s="78"/>
      <c r="K7" s="78"/>
      <c r="L7" s="78"/>
      <c r="M7" s="79"/>
      <c r="N7" s="80"/>
      <c r="O7" s="78"/>
      <c r="P7" s="78"/>
      <c r="Q7" s="78"/>
      <c r="R7" s="78"/>
      <c r="S7" s="78"/>
      <c r="T7" s="79"/>
      <c r="U7" s="80"/>
      <c r="V7" s="78"/>
      <c r="W7" s="78"/>
      <c r="X7" s="78"/>
      <c r="Y7" s="78"/>
      <c r="Z7" s="78"/>
      <c r="AA7" s="79"/>
      <c r="AB7" s="80"/>
      <c r="AC7" s="78"/>
      <c r="AD7" s="78"/>
      <c r="AE7" s="78"/>
      <c r="AF7" s="78"/>
      <c r="AG7" s="78"/>
      <c r="AH7" s="79"/>
      <c r="AI7" s="81">
        <f>SUM(G7:AH7)</f>
        <v>0</v>
      </c>
      <c r="AJ7" s="82">
        <f>AI7/4</f>
        <v>0</v>
      </c>
      <c r="AK7" s="83">
        <f>IF(ISERROR(AJ7/$AJ$2)=TRUE,0,AJ7/$AJ$2)</f>
        <v>0</v>
      </c>
    </row>
    <row r="8" spans="1:37" ht="24.95" customHeight="1">
      <c r="A8" s="84" t="s">
        <v>609</v>
      </c>
      <c r="B8" s="73"/>
      <c r="C8" s="85"/>
      <c r="D8" s="86"/>
      <c r="E8" s="87"/>
      <c r="F8" s="85"/>
      <c r="G8" s="88"/>
      <c r="H8" s="89"/>
      <c r="I8" s="89"/>
      <c r="J8" s="89"/>
      <c r="K8" s="89"/>
      <c r="L8" s="89"/>
      <c r="M8" s="90"/>
      <c r="N8" s="91"/>
      <c r="O8" s="89"/>
      <c r="P8" s="89"/>
      <c r="Q8" s="89"/>
      <c r="R8" s="89"/>
      <c r="S8" s="89"/>
      <c r="T8" s="90"/>
      <c r="U8" s="91"/>
      <c r="V8" s="89"/>
      <c r="W8" s="89"/>
      <c r="X8" s="89"/>
      <c r="Y8" s="89"/>
      <c r="Z8" s="89"/>
      <c r="AA8" s="90"/>
      <c r="AB8" s="91"/>
      <c r="AC8" s="89"/>
      <c r="AD8" s="89"/>
      <c r="AE8" s="89"/>
      <c r="AF8" s="89"/>
      <c r="AG8" s="89"/>
      <c r="AH8" s="92"/>
      <c r="AI8" s="93">
        <f>SUM(G8:AH8)</f>
        <v>0</v>
      </c>
      <c r="AJ8" s="94">
        <f>AI8/4</f>
        <v>0</v>
      </c>
      <c r="AK8" s="95">
        <f>IF(ISERROR(AJ8/$AJ$2)=TRUE,0,AJ8/$AJ$2)</f>
        <v>0</v>
      </c>
    </row>
    <row r="9" spans="1:37" ht="24.95" customHeight="1">
      <c r="A9" s="84" t="s">
        <v>610</v>
      </c>
      <c r="B9" s="73"/>
      <c r="C9" s="85"/>
      <c r="D9" s="86"/>
      <c r="E9" s="87"/>
      <c r="F9" s="85"/>
      <c r="G9" s="88"/>
      <c r="H9" s="89"/>
      <c r="I9" s="89"/>
      <c r="J9" s="96"/>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0">SUM(G9:AH9)</f>
        <v>0</v>
      </c>
      <c r="AJ9" s="94">
        <f t="shared" ref="AJ9:AJ35" si="1">AI9/4</f>
        <v>0</v>
      </c>
      <c r="AK9" s="95">
        <f t="shared" ref="AK9:AK36" si="2">IF(ISERROR(AJ9/$AJ$2)=TRUE,0,AJ9/$AJ$2)</f>
        <v>0</v>
      </c>
    </row>
    <row r="10" spans="1:37" ht="24.95" customHeight="1">
      <c r="A10" s="84" t="s">
        <v>611</v>
      </c>
      <c r="B10" s="73"/>
      <c r="C10" s="85"/>
      <c r="D10" s="86"/>
      <c r="E10" s="87"/>
      <c r="F10" s="85"/>
      <c r="G10" s="88"/>
      <c r="H10" s="89"/>
      <c r="I10" s="89"/>
      <c r="J10" s="89"/>
      <c r="K10" s="89"/>
      <c r="L10" s="89"/>
      <c r="M10" s="90"/>
      <c r="N10" s="91"/>
      <c r="O10" s="89"/>
      <c r="P10" s="89"/>
      <c r="Q10" s="89"/>
      <c r="R10" s="89"/>
      <c r="S10" s="89"/>
      <c r="T10" s="90"/>
      <c r="U10" s="91"/>
      <c r="V10" s="89"/>
      <c r="W10" s="89"/>
      <c r="X10" s="89"/>
      <c r="Y10" s="89"/>
      <c r="Z10" s="89"/>
      <c r="AA10" s="90"/>
      <c r="AB10" s="91"/>
      <c r="AC10" s="89"/>
      <c r="AD10" s="89"/>
      <c r="AE10" s="89"/>
      <c r="AF10" s="89"/>
      <c r="AG10" s="89"/>
      <c r="AH10" s="90"/>
      <c r="AI10" s="93">
        <f t="shared" si="0"/>
        <v>0</v>
      </c>
      <c r="AJ10" s="94">
        <f t="shared" si="1"/>
        <v>0</v>
      </c>
      <c r="AK10" s="95">
        <f t="shared" si="2"/>
        <v>0</v>
      </c>
    </row>
    <row r="11" spans="1:37" ht="24.95" customHeight="1">
      <c r="A11" s="84"/>
      <c r="B11" s="73"/>
      <c r="C11" s="85"/>
      <c r="D11" s="86"/>
      <c r="E11" s="87"/>
      <c r="F11" s="85"/>
      <c r="G11" s="88"/>
      <c r="H11" s="89"/>
      <c r="I11" s="89"/>
      <c r="J11" s="89"/>
      <c r="K11" s="89"/>
      <c r="L11" s="89"/>
      <c r="M11" s="90"/>
      <c r="N11" s="91"/>
      <c r="O11" s="89"/>
      <c r="P11" s="89"/>
      <c r="Q11" s="89"/>
      <c r="R11" s="89"/>
      <c r="S11" s="89"/>
      <c r="T11" s="90"/>
      <c r="U11" s="91"/>
      <c r="V11" s="89"/>
      <c r="W11" s="89"/>
      <c r="X11" s="89"/>
      <c r="Y11" s="89"/>
      <c r="Z11" s="89"/>
      <c r="AA11" s="90"/>
      <c r="AB11" s="91"/>
      <c r="AC11" s="89"/>
      <c r="AD11" s="89"/>
      <c r="AE11" s="89"/>
      <c r="AF11" s="89"/>
      <c r="AG11" s="89"/>
      <c r="AH11" s="90"/>
      <c r="AI11" s="93">
        <f t="shared" si="0"/>
        <v>0</v>
      </c>
      <c r="AJ11" s="94">
        <f t="shared" si="1"/>
        <v>0</v>
      </c>
      <c r="AK11" s="95">
        <f t="shared" si="2"/>
        <v>0</v>
      </c>
    </row>
    <row r="12" spans="1:37" ht="24.95" customHeight="1">
      <c r="A12" s="84"/>
      <c r="B12" s="73"/>
      <c r="C12" s="85"/>
      <c r="D12" s="86"/>
      <c r="E12" s="87"/>
      <c r="F12" s="85"/>
      <c r="G12" s="88"/>
      <c r="H12" s="89"/>
      <c r="I12" s="89"/>
      <c r="J12" s="89"/>
      <c r="K12" s="89"/>
      <c r="L12" s="89"/>
      <c r="M12" s="90"/>
      <c r="N12" s="91"/>
      <c r="O12" s="89"/>
      <c r="P12" s="89"/>
      <c r="Q12" s="89"/>
      <c r="R12" s="89"/>
      <c r="S12" s="89"/>
      <c r="T12" s="90"/>
      <c r="U12" s="91"/>
      <c r="V12" s="89"/>
      <c r="W12" s="89"/>
      <c r="X12" s="89"/>
      <c r="Y12" s="89"/>
      <c r="Z12" s="89"/>
      <c r="AA12" s="90"/>
      <c r="AB12" s="91"/>
      <c r="AC12" s="89"/>
      <c r="AD12" s="89"/>
      <c r="AE12" s="89"/>
      <c r="AF12" s="89"/>
      <c r="AG12" s="89"/>
      <c r="AH12" s="90"/>
      <c r="AI12" s="93">
        <f t="shared" si="0"/>
        <v>0</v>
      </c>
      <c r="AJ12" s="94">
        <f t="shared" si="1"/>
        <v>0</v>
      </c>
      <c r="AK12" s="95">
        <f t="shared" si="2"/>
        <v>0</v>
      </c>
    </row>
    <row r="13" spans="1:37" ht="24.95" customHeight="1">
      <c r="A13" s="84"/>
      <c r="B13" s="73"/>
      <c r="C13" s="85"/>
      <c r="D13" s="86"/>
      <c r="E13" s="87"/>
      <c r="F13" s="85"/>
      <c r="G13" s="88"/>
      <c r="H13" s="89"/>
      <c r="I13" s="89"/>
      <c r="J13" s="89"/>
      <c r="K13" s="89"/>
      <c r="L13" s="89"/>
      <c r="M13" s="90"/>
      <c r="N13" s="91"/>
      <c r="O13" s="89"/>
      <c r="P13" s="89"/>
      <c r="Q13" s="89"/>
      <c r="R13" s="89"/>
      <c r="S13" s="89"/>
      <c r="T13" s="90"/>
      <c r="U13" s="91"/>
      <c r="V13" s="89"/>
      <c r="W13" s="89"/>
      <c r="X13" s="89"/>
      <c r="Y13" s="89"/>
      <c r="Z13" s="89"/>
      <c r="AA13" s="90"/>
      <c r="AB13" s="91"/>
      <c r="AC13" s="89"/>
      <c r="AD13" s="89"/>
      <c r="AE13" s="89"/>
      <c r="AF13" s="89"/>
      <c r="AG13" s="89"/>
      <c r="AH13" s="90"/>
      <c r="AI13" s="93">
        <f t="shared" si="0"/>
        <v>0</v>
      </c>
      <c r="AJ13" s="94">
        <f t="shared" si="1"/>
        <v>0</v>
      </c>
      <c r="AK13" s="95">
        <f t="shared" si="2"/>
        <v>0</v>
      </c>
    </row>
    <row r="14" spans="1:37" ht="24.95" customHeight="1">
      <c r="A14" s="84"/>
      <c r="B14" s="73"/>
      <c r="C14" s="85"/>
      <c r="D14" s="86"/>
      <c r="E14" s="87"/>
      <c r="F14" s="85"/>
      <c r="G14" s="88"/>
      <c r="H14" s="89"/>
      <c r="I14" s="89"/>
      <c r="J14" s="89"/>
      <c r="K14" s="89"/>
      <c r="L14" s="89"/>
      <c r="M14" s="90"/>
      <c r="N14" s="91"/>
      <c r="O14" s="89"/>
      <c r="P14" s="89"/>
      <c r="Q14" s="89"/>
      <c r="R14" s="89"/>
      <c r="S14" s="89"/>
      <c r="T14" s="90"/>
      <c r="U14" s="91"/>
      <c r="V14" s="89"/>
      <c r="W14" s="89"/>
      <c r="X14" s="89"/>
      <c r="Y14" s="89"/>
      <c r="Z14" s="89"/>
      <c r="AA14" s="90"/>
      <c r="AB14" s="91"/>
      <c r="AC14" s="89"/>
      <c r="AD14" s="89"/>
      <c r="AE14" s="89"/>
      <c r="AF14" s="89"/>
      <c r="AG14" s="89"/>
      <c r="AH14" s="90"/>
      <c r="AI14" s="93">
        <f t="shared" si="0"/>
        <v>0</v>
      </c>
      <c r="AJ14" s="94">
        <f t="shared" si="1"/>
        <v>0</v>
      </c>
      <c r="AK14" s="95">
        <f t="shared" si="2"/>
        <v>0</v>
      </c>
    </row>
    <row r="15" spans="1:37" ht="24.95" customHeight="1">
      <c r="A15" s="84"/>
      <c r="B15" s="73"/>
      <c r="C15" s="85"/>
      <c r="D15" s="86"/>
      <c r="E15" s="87"/>
      <c r="F15" s="85"/>
      <c r="G15" s="88"/>
      <c r="H15" s="89"/>
      <c r="I15" s="89"/>
      <c r="J15" s="89"/>
      <c r="K15" s="89"/>
      <c r="L15" s="89"/>
      <c r="M15" s="90"/>
      <c r="N15" s="91"/>
      <c r="O15" s="89"/>
      <c r="P15" s="89"/>
      <c r="Q15" s="89"/>
      <c r="R15" s="89"/>
      <c r="S15" s="89"/>
      <c r="T15" s="90"/>
      <c r="U15" s="91"/>
      <c r="V15" s="89"/>
      <c r="W15" s="89"/>
      <c r="X15" s="89"/>
      <c r="Y15" s="89"/>
      <c r="Z15" s="89"/>
      <c r="AA15" s="90"/>
      <c r="AB15" s="91"/>
      <c r="AC15" s="89"/>
      <c r="AD15" s="89"/>
      <c r="AE15" s="89"/>
      <c r="AF15" s="89"/>
      <c r="AG15" s="89"/>
      <c r="AH15" s="90"/>
      <c r="AI15" s="93">
        <f t="shared" si="0"/>
        <v>0</v>
      </c>
      <c r="AJ15" s="94">
        <f t="shared" si="1"/>
        <v>0</v>
      </c>
      <c r="AK15" s="95">
        <f t="shared" si="2"/>
        <v>0</v>
      </c>
    </row>
    <row r="16" spans="1:37" ht="24.95" customHeight="1">
      <c r="A16" s="84"/>
      <c r="B16" s="73"/>
      <c r="C16" s="85"/>
      <c r="D16" s="86"/>
      <c r="E16" s="87"/>
      <c r="F16" s="85"/>
      <c r="G16" s="88"/>
      <c r="H16" s="89"/>
      <c r="I16" s="89"/>
      <c r="J16" s="89"/>
      <c r="K16" s="89"/>
      <c r="L16" s="89"/>
      <c r="M16" s="90"/>
      <c r="N16" s="91"/>
      <c r="O16" s="89"/>
      <c r="P16" s="89"/>
      <c r="Q16" s="89"/>
      <c r="R16" s="89"/>
      <c r="S16" s="89"/>
      <c r="T16" s="90"/>
      <c r="U16" s="91"/>
      <c r="V16" s="89"/>
      <c r="W16" s="89"/>
      <c r="X16" s="89"/>
      <c r="Y16" s="89"/>
      <c r="Z16" s="89"/>
      <c r="AA16" s="90"/>
      <c r="AB16" s="91"/>
      <c r="AC16" s="89"/>
      <c r="AD16" s="89"/>
      <c r="AE16" s="89"/>
      <c r="AF16" s="89"/>
      <c r="AG16" s="89"/>
      <c r="AH16" s="90"/>
      <c r="AI16" s="93">
        <f t="shared" si="0"/>
        <v>0</v>
      </c>
      <c r="AJ16" s="94">
        <f t="shared" si="1"/>
        <v>0</v>
      </c>
      <c r="AK16" s="95">
        <f t="shared" si="2"/>
        <v>0</v>
      </c>
    </row>
    <row r="17" spans="1:37" ht="24.95" customHeight="1">
      <c r="A17" s="84"/>
      <c r="B17" s="73"/>
      <c r="C17" s="85"/>
      <c r="D17" s="86"/>
      <c r="E17" s="87"/>
      <c r="F17" s="85"/>
      <c r="G17" s="88"/>
      <c r="H17" s="89"/>
      <c r="I17" s="89"/>
      <c r="J17" s="89"/>
      <c r="K17" s="89"/>
      <c r="L17" s="89"/>
      <c r="M17" s="90"/>
      <c r="N17" s="91"/>
      <c r="O17" s="89"/>
      <c r="P17" s="89"/>
      <c r="Q17" s="89"/>
      <c r="R17" s="89"/>
      <c r="S17" s="89"/>
      <c r="T17" s="90"/>
      <c r="U17" s="91"/>
      <c r="V17" s="89"/>
      <c r="W17" s="89"/>
      <c r="X17" s="89"/>
      <c r="Y17" s="89"/>
      <c r="Z17" s="89"/>
      <c r="AA17" s="90"/>
      <c r="AB17" s="91"/>
      <c r="AC17" s="89"/>
      <c r="AD17" s="89"/>
      <c r="AE17" s="89"/>
      <c r="AF17" s="89"/>
      <c r="AG17" s="89"/>
      <c r="AH17" s="92"/>
      <c r="AI17" s="93">
        <f t="shared" si="0"/>
        <v>0</v>
      </c>
      <c r="AJ17" s="94">
        <f t="shared" si="1"/>
        <v>0</v>
      </c>
      <c r="AK17" s="95">
        <f t="shared" si="2"/>
        <v>0</v>
      </c>
    </row>
    <row r="18" spans="1:37" ht="24.95" customHeight="1">
      <c r="A18" s="84"/>
      <c r="B18" s="73"/>
      <c r="C18" s="85"/>
      <c r="D18" s="86"/>
      <c r="E18" s="87"/>
      <c r="F18" s="85"/>
      <c r="G18" s="88"/>
      <c r="H18" s="89"/>
      <c r="I18" s="89"/>
      <c r="J18" s="89"/>
      <c r="K18" s="89"/>
      <c r="L18" s="89"/>
      <c r="M18" s="90"/>
      <c r="N18" s="91"/>
      <c r="O18" s="89"/>
      <c r="P18" s="89"/>
      <c r="Q18" s="89"/>
      <c r="R18" s="89"/>
      <c r="S18" s="89"/>
      <c r="T18" s="90"/>
      <c r="U18" s="91"/>
      <c r="V18" s="89"/>
      <c r="W18" s="89"/>
      <c r="X18" s="89"/>
      <c r="Y18" s="89"/>
      <c r="Z18" s="89"/>
      <c r="AA18" s="90"/>
      <c r="AB18" s="91"/>
      <c r="AC18" s="89"/>
      <c r="AD18" s="89"/>
      <c r="AE18" s="89"/>
      <c r="AF18" s="89"/>
      <c r="AG18" s="89"/>
      <c r="AH18" s="92"/>
      <c r="AI18" s="93">
        <f t="shared" si="0"/>
        <v>0</v>
      </c>
      <c r="AJ18" s="94">
        <f t="shared" si="1"/>
        <v>0</v>
      </c>
      <c r="AK18" s="95">
        <f t="shared" si="2"/>
        <v>0</v>
      </c>
    </row>
    <row r="19" spans="1:37" ht="24.95" customHeight="1">
      <c r="A19" s="84"/>
      <c r="B19" s="73"/>
      <c r="C19" s="85"/>
      <c r="D19" s="86"/>
      <c r="E19" s="87"/>
      <c r="F19" s="85"/>
      <c r="G19" s="88"/>
      <c r="H19" s="89"/>
      <c r="I19" s="89"/>
      <c r="J19" s="89"/>
      <c r="K19" s="89"/>
      <c r="L19" s="89"/>
      <c r="M19" s="90"/>
      <c r="N19" s="91"/>
      <c r="O19" s="89"/>
      <c r="P19" s="89"/>
      <c r="Q19" s="89"/>
      <c r="R19" s="89"/>
      <c r="S19" s="89"/>
      <c r="T19" s="90"/>
      <c r="U19" s="91"/>
      <c r="V19" s="89"/>
      <c r="W19" s="89"/>
      <c r="X19" s="89"/>
      <c r="Y19" s="89"/>
      <c r="Z19" s="89"/>
      <c r="AA19" s="90"/>
      <c r="AB19" s="91"/>
      <c r="AC19" s="89"/>
      <c r="AD19" s="89"/>
      <c r="AE19" s="89"/>
      <c r="AF19" s="89"/>
      <c r="AG19" s="89"/>
      <c r="AH19" s="90"/>
      <c r="AI19" s="93">
        <f t="shared" si="0"/>
        <v>0</v>
      </c>
      <c r="AJ19" s="94">
        <f t="shared" si="1"/>
        <v>0</v>
      </c>
      <c r="AK19" s="95">
        <f t="shared" si="2"/>
        <v>0</v>
      </c>
    </row>
    <row r="20" spans="1:37" ht="24.95" customHeight="1">
      <c r="A20" s="84"/>
      <c r="B20" s="73"/>
      <c r="C20" s="85"/>
      <c r="D20" s="86"/>
      <c r="E20" s="87"/>
      <c r="F20" s="85"/>
      <c r="G20" s="88"/>
      <c r="H20" s="89"/>
      <c r="I20" s="89"/>
      <c r="J20" s="89"/>
      <c r="K20" s="89"/>
      <c r="L20" s="89"/>
      <c r="M20" s="90"/>
      <c r="N20" s="91"/>
      <c r="O20" s="89"/>
      <c r="P20" s="89"/>
      <c r="Q20" s="89"/>
      <c r="R20" s="89"/>
      <c r="S20" s="89"/>
      <c r="T20" s="90"/>
      <c r="U20" s="91"/>
      <c r="V20" s="89"/>
      <c r="W20" s="89"/>
      <c r="X20" s="89"/>
      <c r="Y20" s="89"/>
      <c r="Z20" s="89"/>
      <c r="AA20" s="90"/>
      <c r="AB20" s="91"/>
      <c r="AC20" s="89"/>
      <c r="AD20" s="89"/>
      <c r="AE20" s="89"/>
      <c r="AF20" s="89"/>
      <c r="AG20" s="89"/>
      <c r="AH20" s="90"/>
      <c r="AI20" s="93">
        <f t="shared" si="0"/>
        <v>0</v>
      </c>
      <c r="AJ20" s="94">
        <f t="shared" si="1"/>
        <v>0</v>
      </c>
      <c r="AK20" s="95">
        <f t="shared" si="2"/>
        <v>0</v>
      </c>
    </row>
    <row r="21" spans="1:37" ht="24.95" customHeight="1">
      <c r="A21" s="84"/>
      <c r="B21" s="73"/>
      <c r="C21" s="85"/>
      <c r="D21" s="86"/>
      <c r="E21" s="87"/>
      <c r="F21" s="85"/>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0"/>
        <v>0</v>
      </c>
      <c r="AJ21" s="94">
        <f t="shared" si="1"/>
        <v>0</v>
      </c>
      <c r="AK21" s="95">
        <f t="shared" si="2"/>
        <v>0</v>
      </c>
    </row>
    <row r="22" spans="1:37" ht="24.95" customHeight="1">
      <c r="A22" s="84"/>
      <c r="B22" s="73"/>
      <c r="C22" s="85"/>
      <c r="D22" s="86"/>
      <c r="E22" s="87"/>
      <c r="F22" s="85"/>
      <c r="G22" s="88"/>
      <c r="H22" s="89"/>
      <c r="I22" s="89"/>
      <c r="J22" s="89"/>
      <c r="K22" s="89"/>
      <c r="L22" s="89"/>
      <c r="M22" s="90"/>
      <c r="N22" s="91"/>
      <c r="O22" s="89"/>
      <c r="P22" s="89"/>
      <c r="Q22" s="89"/>
      <c r="R22" s="89"/>
      <c r="S22" s="89"/>
      <c r="T22" s="90"/>
      <c r="U22" s="91"/>
      <c r="V22" s="89"/>
      <c r="W22" s="89"/>
      <c r="X22" s="89"/>
      <c r="Y22" s="89"/>
      <c r="Z22" s="89"/>
      <c r="AA22" s="90"/>
      <c r="AB22" s="91"/>
      <c r="AC22" s="89"/>
      <c r="AD22" s="89"/>
      <c r="AE22" s="89"/>
      <c r="AF22" s="89"/>
      <c r="AG22" s="89"/>
      <c r="AH22" s="90"/>
      <c r="AI22" s="93">
        <f t="shared" si="0"/>
        <v>0</v>
      </c>
      <c r="AJ22" s="94">
        <f t="shared" si="1"/>
        <v>0</v>
      </c>
      <c r="AK22" s="95">
        <f t="shared" si="2"/>
        <v>0</v>
      </c>
    </row>
    <row r="23" spans="1:37" ht="24.95" customHeight="1">
      <c r="A23" s="84"/>
      <c r="B23" s="73"/>
      <c r="C23" s="85"/>
      <c r="D23" s="86"/>
      <c r="E23" s="87"/>
      <c r="F23" s="85"/>
      <c r="G23" s="88"/>
      <c r="H23" s="89"/>
      <c r="I23" s="89"/>
      <c r="J23" s="89"/>
      <c r="K23" s="89"/>
      <c r="L23" s="89"/>
      <c r="M23" s="90"/>
      <c r="N23" s="91"/>
      <c r="O23" s="89"/>
      <c r="P23" s="89"/>
      <c r="Q23" s="89"/>
      <c r="R23" s="89"/>
      <c r="S23" s="89"/>
      <c r="T23" s="90"/>
      <c r="U23" s="91"/>
      <c r="V23" s="89"/>
      <c r="W23" s="89"/>
      <c r="X23" s="89"/>
      <c r="Y23" s="89"/>
      <c r="Z23" s="89"/>
      <c r="AA23" s="90"/>
      <c r="AB23" s="91"/>
      <c r="AC23" s="89"/>
      <c r="AD23" s="89"/>
      <c r="AE23" s="89"/>
      <c r="AF23" s="89"/>
      <c r="AG23" s="89"/>
      <c r="AH23" s="90"/>
      <c r="AI23" s="93">
        <f t="shared" si="0"/>
        <v>0</v>
      </c>
      <c r="AJ23" s="94">
        <f t="shared" si="1"/>
        <v>0</v>
      </c>
      <c r="AK23" s="95">
        <f t="shared" si="2"/>
        <v>0</v>
      </c>
    </row>
    <row r="24" spans="1:37" ht="24.95" customHeight="1">
      <c r="A24" s="84"/>
      <c r="B24" s="73"/>
      <c r="C24" s="85"/>
      <c r="D24" s="86"/>
      <c r="E24" s="87"/>
      <c r="F24" s="85"/>
      <c r="G24" s="88"/>
      <c r="H24" s="89"/>
      <c r="I24" s="89"/>
      <c r="J24" s="89"/>
      <c r="K24" s="89"/>
      <c r="L24" s="89"/>
      <c r="M24" s="90"/>
      <c r="N24" s="91"/>
      <c r="O24" s="89"/>
      <c r="P24" s="89"/>
      <c r="Q24" s="89"/>
      <c r="R24" s="89"/>
      <c r="S24" s="89"/>
      <c r="T24" s="90"/>
      <c r="U24" s="91"/>
      <c r="V24" s="89"/>
      <c r="W24" s="89"/>
      <c r="X24" s="89"/>
      <c r="Y24" s="89"/>
      <c r="Z24" s="89"/>
      <c r="AA24" s="90"/>
      <c r="AB24" s="91"/>
      <c r="AC24" s="89"/>
      <c r="AD24" s="89"/>
      <c r="AE24" s="89"/>
      <c r="AF24" s="89"/>
      <c r="AG24" s="89"/>
      <c r="AH24" s="90"/>
      <c r="AI24" s="93">
        <f t="shared" si="0"/>
        <v>0</v>
      </c>
      <c r="AJ24" s="94">
        <f t="shared" si="1"/>
        <v>0</v>
      </c>
      <c r="AK24" s="95">
        <f t="shared" si="2"/>
        <v>0</v>
      </c>
    </row>
    <row r="25" spans="1:37" ht="24.95" customHeight="1">
      <c r="A25" s="84"/>
      <c r="B25" s="73"/>
      <c r="C25" s="85"/>
      <c r="D25" s="86"/>
      <c r="E25" s="87"/>
      <c r="F25" s="85"/>
      <c r="G25" s="88"/>
      <c r="H25" s="89"/>
      <c r="I25" s="89"/>
      <c r="J25" s="89"/>
      <c r="K25" s="89"/>
      <c r="L25" s="89"/>
      <c r="M25" s="90"/>
      <c r="N25" s="91"/>
      <c r="O25" s="89"/>
      <c r="P25" s="89"/>
      <c r="Q25" s="89"/>
      <c r="R25" s="89"/>
      <c r="S25" s="89"/>
      <c r="T25" s="90"/>
      <c r="U25" s="91"/>
      <c r="V25" s="89"/>
      <c r="W25" s="89"/>
      <c r="X25" s="89"/>
      <c r="Y25" s="89"/>
      <c r="Z25" s="89"/>
      <c r="AA25" s="90"/>
      <c r="AB25" s="91"/>
      <c r="AC25" s="89"/>
      <c r="AD25" s="89"/>
      <c r="AE25" s="89"/>
      <c r="AF25" s="89"/>
      <c r="AG25" s="89"/>
      <c r="AH25" s="90"/>
      <c r="AI25" s="93">
        <f t="shared" si="0"/>
        <v>0</v>
      </c>
      <c r="AJ25" s="94">
        <f t="shared" si="1"/>
        <v>0</v>
      </c>
      <c r="AK25" s="95">
        <f t="shared" si="2"/>
        <v>0</v>
      </c>
    </row>
    <row r="26" spans="1:37" ht="24.95" customHeight="1">
      <c r="A26" s="84"/>
      <c r="B26" s="73"/>
      <c r="C26" s="85"/>
      <c r="D26" s="86"/>
      <c r="E26" s="87"/>
      <c r="F26" s="85"/>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0"/>
        <v>0</v>
      </c>
      <c r="AJ26" s="94">
        <f t="shared" si="1"/>
        <v>0</v>
      </c>
      <c r="AK26" s="95">
        <f t="shared" si="2"/>
        <v>0</v>
      </c>
    </row>
    <row r="27" spans="1:37" ht="24.95" customHeigh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0"/>
        <v>0</v>
      </c>
      <c r="AJ27" s="94">
        <f t="shared" si="1"/>
        <v>0</v>
      </c>
      <c r="AK27" s="95">
        <f t="shared" si="2"/>
        <v>0</v>
      </c>
    </row>
    <row r="28" spans="1:37" ht="24.95" customHeigh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0"/>
        <v>0</v>
      </c>
      <c r="AJ28" s="94">
        <f t="shared" si="1"/>
        <v>0</v>
      </c>
      <c r="AK28" s="95">
        <f t="shared" si="2"/>
        <v>0</v>
      </c>
    </row>
    <row r="29" spans="1:37" ht="24.95" customHeigh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0"/>
        <v>0</v>
      </c>
      <c r="AJ29" s="94">
        <f t="shared" si="1"/>
        <v>0</v>
      </c>
      <c r="AK29" s="95">
        <f t="shared" si="2"/>
        <v>0</v>
      </c>
    </row>
    <row r="30" spans="1:37" ht="24.95" customHeigh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0"/>
        <v>0</v>
      </c>
      <c r="AJ30" s="94">
        <f t="shared" si="1"/>
        <v>0</v>
      </c>
      <c r="AK30" s="95">
        <f t="shared" si="2"/>
        <v>0</v>
      </c>
    </row>
    <row r="31" spans="1:37" ht="24.95" customHeigh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0"/>
        <v>0</v>
      </c>
      <c r="AJ31" s="94">
        <f t="shared" si="1"/>
        <v>0</v>
      </c>
      <c r="AK31" s="95">
        <f t="shared" si="2"/>
        <v>0</v>
      </c>
    </row>
    <row r="32" spans="1:37" ht="24.95" customHeigh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0"/>
        <v>0</v>
      </c>
      <c r="AJ32" s="94">
        <f t="shared" si="1"/>
        <v>0</v>
      </c>
      <c r="AK32" s="95">
        <f t="shared" si="2"/>
        <v>0</v>
      </c>
    </row>
    <row r="33" spans="1:37" ht="24.95" customHeigh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0"/>
        <v>0</v>
      </c>
      <c r="AJ33" s="94">
        <f t="shared" si="1"/>
        <v>0</v>
      </c>
      <c r="AK33" s="95">
        <f t="shared" si="2"/>
        <v>0</v>
      </c>
    </row>
    <row r="34" spans="1:37" ht="24.95" customHeigh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0"/>
        <v>0</v>
      </c>
      <c r="AJ34" s="94">
        <f t="shared" si="1"/>
        <v>0</v>
      </c>
      <c r="AK34" s="95">
        <f t="shared" si="2"/>
        <v>0</v>
      </c>
    </row>
    <row r="35" spans="1:37" ht="24.95" customHeigh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0"/>
        <v>0</v>
      </c>
      <c r="AJ35" s="94">
        <f t="shared" si="1"/>
        <v>0</v>
      </c>
      <c r="AK35" s="95">
        <f t="shared" si="2"/>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108">
        <f>AI36/4</f>
        <v>0</v>
      </c>
      <c r="AK36" s="109">
        <f t="shared" si="2"/>
        <v>0</v>
      </c>
    </row>
    <row r="37" spans="1:37" ht="24.95" customHeight="1" thickTop="1" thickBot="1">
      <c r="A37" s="1347" t="s">
        <v>192</v>
      </c>
      <c r="B37" s="1348"/>
      <c r="C37" s="1348"/>
      <c r="D37" s="1348"/>
      <c r="E37" s="1348"/>
      <c r="F37" s="1349"/>
      <c r="G37" s="110">
        <f t="shared" ref="G37:AK37" si="3">SUM(G7:G36)</f>
        <v>0</v>
      </c>
      <c r="H37" s="111">
        <f t="shared" si="3"/>
        <v>0</v>
      </c>
      <c r="I37" s="111">
        <f t="shared" si="3"/>
        <v>0</v>
      </c>
      <c r="J37" s="111">
        <f t="shared" si="3"/>
        <v>0</v>
      </c>
      <c r="K37" s="111">
        <f t="shared" si="3"/>
        <v>0</v>
      </c>
      <c r="L37" s="111">
        <f t="shared" si="3"/>
        <v>0</v>
      </c>
      <c r="M37" s="112">
        <f t="shared" si="3"/>
        <v>0</v>
      </c>
      <c r="N37" s="113">
        <f t="shared" si="3"/>
        <v>0</v>
      </c>
      <c r="O37" s="111">
        <f t="shared" si="3"/>
        <v>0</v>
      </c>
      <c r="P37" s="111">
        <f t="shared" si="3"/>
        <v>0</v>
      </c>
      <c r="Q37" s="111">
        <f t="shared" si="3"/>
        <v>0</v>
      </c>
      <c r="R37" s="111">
        <f t="shared" si="3"/>
        <v>0</v>
      </c>
      <c r="S37" s="111">
        <f t="shared" si="3"/>
        <v>0</v>
      </c>
      <c r="T37" s="112">
        <f t="shared" si="3"/>
        <v>0</v>
      </c>
      <c r="U37" s="113">
        <f t="shared" si="3"/>
        <v>0</v>
      </c>
      <c r="V37" s="111">
        <f t="shared" si="3"/>
        <v>0</v>
      </c>
      <c r="W37" s="111">
        <f t="shared" si="3"/>
        <v>0</v>
      </c>
      <c r="X37" s="111">
        <f t="shared" si="3"/>
        <v>0</v>
      </c>
      <c r="Y37" s="111">
        <f t="shared" si="3"/>
        <v>0</v>
      </c>
      <c r="Z37" s="111">
        <f t="shared" si="3"/>
        <v>0</v>
      </c>
      <c r="AA37" s="112">
        <f t="shared" si="3"/>
        <v>0</v>
      </c>
      <c r="AB37" s="113">
        <f t="shared" si="3"/>
        <v>0</v>
      </c>
      <c r="AC37" s="111">
        <f t="shared" si="3"/>
        <v>0</v>
      </c>
      <c r="AD37" s="111">
        <f t="shared" si="3"/>
        <v>0</v>
      </c>
      <c r="AE37" s="111">
        <f t="shared" si="3"/>
        <v>0</v>
      </c>
      <c r="AF37" s="111">
        <f t="shared" si="3"/>
        <v>0</v>
      </c>
      <c r="AG37" s="111">
        <f t="shared" si="3"/>
        <v>0</v>
      </c>
      <c r="AH37" s="114">
        <f t="shared" si="3"/>
        <v>0</v>
      </c>
      <c r="AI37" s="115">
        <f t="shared" si="3"/>
        <v>0</v>
      </c>
      <c r="AJ37" s="116">
        <f t="shared" si="3"/>
        <v>0</v>
      </c>
      <c r="AK37" s="117">
        <f t="shared" si="3"/>
        <v>0</v>
      </c>
    </row>
    <row r="38" spans="1:37" ht="15" customHeight="1">
      <c r="A38" s="118" t="s">
        <v>193</v>
      </c>
    </row>
    <row r="39" spans="1:37" ht="15" customHeight="1">
      <c r="A39" s="118" t="s">
        <v>194</v>
      </c>
    </row>
    <row r="40" spans="1:37" ht="15" customHeight="1">
      <c r="A40" s="118" t="s">
        <v>195</v>
      </c>
    </row>
    <row r="41" spans="1:37" ht="15" customHeight="1">
      <c r="A41" s="118" t="s">
        <v>196</v>
      </c>
    </row>
    <row r="42" spans="1:37" ht="15" customHeight="1">
      <c r="A42" s="118" t="s">
        <v>197</v>
      </c>
    </row>
    <row r="43" spans="1:37" ht="15" customHeight="1">
      <c r="A43" s="118" t="s">
        <v>198</v>
      </c>
    </row>
    <row r="44" spans="1:37" ht="42.75" customHeight="1"/>
    <row r="45" spans="1:37" ht="24.95" customHeight="1">
      <c r="B45" s="119"/>
      <c r="C45" s="1350" t="s">
        <v>171</v>
      </c>
      <c r="D45" s="1351"/>
      <c r="E45" s="1351"/>
      <c r="F45" s="1350" t="s">
        <v>199</v>
      </c>
      <c r="G45" s="1352"/>
      <c r="H45" s="1353" t="s">
        <v>200</v>
      </c>
      <c r="I45" s="1354"/>
      <c r="J45" s="1353" t="s">
        <v>201</v>
      </c>
      <c r="K45" s="1354"/>
    </row>
    <row r="46" spans="1:37" ht="24.95" customHeight="1">
      <c r="B46" s="119"/>
      <c r="C46" s="1335" t="s">
        <v>202</v>
      </c>
      <c r="D46" s="1336"/>
      <c r="E46" s="1336"/>
      <c r="F46" s="1337">
        <f>COUNTIF($A$7:$A$36,$C46)</f>
        <v>1</v>
      </c>
      <c r="G46" s="1338"/>
      <c r="H46" s="1337">
        <f>SUMIF($A$7:$A$36,$C46,$AJ$7:$AJ$36)</f>
        <v>0</v>
      </c>
      <c r="I46" s="1338"/>
      <c r="J46" s="1339">
        <f>SUMIF($A$7:$A$36,$C46,$AK$7:$AK$36)</f>
        <v>0</v>
      </c>
      <c r="K46" s="1340"/>
    </row>
    <row r="47" spans="1:37" ht="24.95" customHeight="1">
      <c r="B47" s="119"/>
      <c r="C47" s="1329" t="s">
        <v>203</v>
      </c>
      <c r="D47" s="1330"/>
      <c r="E47" s="1330"/>
      <c r="F47" s="1331">
        <f>COUNTIF($A$7:$A$36,$C47)</f>
        <v>1</v>
      </c>
      <c r="G47" s="1332"/>
      <c r="H47" s="1331">
        <f>SUMIF($A$7:$A$36,$C47,$AJ$7:$AJ$36)</f>
        <v>0</v>
      </c>
      <c r="I47" s="1332"/>
      <c r="J47" s="1333">
        <f>SUMIF($A$7:$A$36,$C47,$AK$7:$AK$36)</f>
        <v>0</v>
      </c>
      <c r="K47" s="1334"/>
    </row>
    <row r="48" spans="1:37" ht="24.95" customHeight="1">
      <c r="B48" s="119"/>
      <c r="C48" s="1329" t="s">
        <v>204</v>
      </c>
      <c r="D48" s="1330"/>
      <c r="E48" s="1330"/>
      <c r="F48" s="1331">
        <f>COUNTIF($A$7:$A$36,$C48)</f>
        <v>1</v>
      </c>
      <c r="G48" s="1332"/>
      <c r="H48" s="1331">
        <f>SUMIF($A$7:$A$36,$C48,$AJ$7:$AJ$36)</f>
        <v>0</v>
      </c>
      <c r="I48" s="1332"/>
      <c r="J48" s="1333">
        <f>SUMIF($A$7:$A$36,$C48,$AK$7:$AK$36)</f>
        <v>0</v>
      </c>
      <c r="K48" s="1334"/>
    </row>
    <row r="49" spans="2:11" ht="24.95" customHeight="1">
      <c r="B49" s="119"/>
      <c r="C49" s="1314" t="s">
        <v>205</v>
      </c>
      <c r="D49" s="1315"/>
      <c r="E49" s="1315"/>
      <c r="F49" s="1316">
        <f>COUNTIF($A$7:$A$36,$C49)</f>
        <v>1</v>
      </c>
      <c r="G49" s="1317"/>
      <c r="H49" s="1316">
        <f>SUMIF($A$7:$A$36,$C49,$AJ$7:$AJ$36)</f>
        <v>0</v>
      </c>
      <c r="I49" s="1317"/>
      <c r="J49" s="1318">
        <f>SUMIF($A$7:$A$36,$C49,$AK$7:$AK$36)</f>
        <v>0</v>
      </c>
      <c r="K49" s="1319"/>
    </row>
    <row r="50" spans="2:11" ht="24.95" customHeight="1">
      <c r="C50" s="1320" t="s">
        <v>171</v>
      </c>
      <c r="D50" s="1321"/>
      <c r="E50" s="1321"/>
      <c r="F50" s="1320" t="s">
        <v>199</v>
      </c>
      <c r="G50" s="1322"/>
      <c r="H50" s="1323" t="s">
        <v>200</v>
      </c>
      <c r="I50" s="1324"/>
      <c r="J50" s="1323" t="s">
        <v>613</v>
      </c>
      <c r="K50" s="1324"/>
    </row>
    <row r="51" spans="2:11" ht="24.95" customHeight="1">
      <c r="C51" s="1311" t="s">
        <v>614</v>
      </c>
      <c r="D51" s="1312"/>
      <c r="E51" s="1312"/>
      <c r="F51" s="1325">
        <f>COUNTIF($A$7:$A$36,$C51)</f>
        <v>0</v>
      </c>
      <c r="G51" s="1326"/>
      <c r="H51" s="1325">
        <f>SUMIF($A$7:$A$36,$C51,$AJ$7:$AJ$36)</f>
        <v>0</v>
      </c>
      <c r="I51" s="1326"/>
      <c r="J51" s="1327" t="e">
        <f>SUMIF($A$7:$A$36,$C51,$AK$7:$AK$36)*$AJ$2/$H$53</f>
        <v>#DIV/0!</v>
      </c>
      <c r="K51" s="1328"/>
    </row>
    <row r="52" spans="2:11" ht="24.95" customHeight="1">
      <c r="C52" s="1311" t="s">
        <v>615</v>
      </c>
      <c r="D52" s="1312"/>
      <c r="E52" s="1312"/>
      <c r="F52" s="380" t="s">
        <v>616</v>
      </c>
      <c r="G52" s="381"/>
      <c r="H52" s="380" t="s">
        <v>626</v>
      </c>
      <c r="I52" s="381"/>
      <c r="J52" s="58" t="s">
        <v>617</v>
      </c>
    </row>
    <row r="53" spans="2:11" ht="24.95" customHeight="1">
      <c r="C53" s="1311" t="s">
        <v>618</v>
      </c>
      <c r="D53" s="1312"/>
      <c r="E53" s="1312"/>
      <c r="F53" s="1312"/>
      <c r="G53" s="1313"/>
      <c r="H53" s="382"/>
      <c r="I53" s="383" t="s">
        <v>619</v>
      </c>
      <c r="J53" s="58" t="s">
        <v>620</v>
      </c>
    </row>
  </sheetData>
  <mergeCells count="51">
    <mergeCell ref="AI1:AK1"/>
    <mergeCell ref="A2:B2"/>
    <mergeCell ref="C2:R2"/>
    <mergeCell ref="S2:W2"/>
    <mergeCell ref="X2:AD2"/>
    <mergeCell ref="AE2:AI2"/>
    <mergeCell ref="AI3:AI6"/>
    <mergeCell ref="AJ3:AJ6"/>
    <mergeCell ref="AK3:AK6"/>
    <mergeCell ref="G4:M4"/>
    <mergeCell ref="N4:T4"/>
    <mergeCell ref="U4:AA4"/>
    <mergeCell ref="AB4:AH4"/>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C47:E47"/>
    <mergeCell ref="F47:G47"/>
    <mergeCell ref="H47:I47"/>
    <mergeCell ref="J47:K47"/>
    <mergeCell ref="C48:E48"/>
    <mergeCell ref="F48:G48"/>
    <mergeCell ref="H48:I48"/>
    <mergeCell ref="J48:K48"/>
    <mergeCell ref="C53:G53"/>
    <mergeCell ref="C49:E49"/>
    <mergeCell ref="F49:G49"/>
    <mergeCell ref="H49:I49"/>
    <mergeCell ref="J49:K49"/>
    <mergeCell ref="C50:E50"/>
    <mergeCell ref="F50:G50"/>
    <mergeCell ref="H50:I50"/>
    <mergeCell ref="J50:K50"/>
    <mergeCell ref="C51:E51"/>
    <mergeCell ref="F51:G51"/>
    <mergeCell ref="H51:I51"/>
    <mergeCell ref="J51:K51"/>
    <mergeCell ref="C52:E52"/>
  </mergeCells>
  <phoneticPr fontId="2"/>
  <dataValidations count="1">
    <dataValidation type="list" allowBlank="1" showInputMessage="1" showErrorMessage="1" sqref="X2:AD2" xr:uid="{00000000-0002-0000-0400-000000000000}">
      <formula1>"　,共同生活援助（介護サービス包括型）,外部サービス利用型共同生活援助"</formula1>
    </dataValidation>
  </dataValidations>
  <pageMargins left="0.46" right="0.28000000000000003" top="0.51" bottom="0.3" header="0.32" footer="0.21"/>
  <pageSetup paperSize="9" scale="44" orientation="landscape"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00000000-0002-0000-0400-000001000000}">
          <x14:formula1>
            <xm:f>削除厳禁!$A$3:$A$11</xm:f>
          </x14:formula1>
          <xm:sqref>A7:A36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A11"/>
  <sheetViews>
    <sheetView workbookViewId="0">
      <selection activeCell="B9" sqref="B9"/>
    </sheetView>
  </sheetViews>
  <sheetFormatPr defaultRowHeight="13.5"/>
  <sheetData>
    <row r="3" spans="1:1">
      <c r="A3" t="s">
        <v>621</v>
      </c>
    </row>
    <row r="4" spans="1:1">
      <c r="A4" t="s">
        <v>609</v>
      </c>
    </row>
    <row r="5" spans="1:1">
      <c r="A5" t="s">
        <v>610</v>
      </c>
    </row>
    <row r="6" spans="1:1">
      <c r="A6" t="s">
        <v>611</v>
      </c>
    </row>
    <row r="7" spans="1:1">
      <c r="A7" t="s">
        <v>612</v>
      </c>
    </row>
    <row r="8" spans="1:1">
      <c r="A8" t="s">
        <v>622</v>
      </c>
    </row>
    <row r="9" spans="1:1">
      <c r="A9" t="s">
        <v>623</v>
      </c>
    </row>
    <row r="10" spans="1:1">
      <c r="A10" t="s">
        <v>624</v>
      </c>
    </row>
    <row r="11" spans="1:1">
      <c r="A11" t="s">
        <v>625</v>
      </c>
    </row>
  </sheetData>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CA20E-B868-4117-AE57-E94994B528B7}">
  <dimension ref="A1:K20"/>
  <sheetViews>
    <sheetView topLeftCell="G1" workbookViewId="0">
      <selection activeCell="I10" sqref="I10"/>
    </sheetView>
  </sheetViews>
  <sheetFormatPr defaultRowHeight="13.5"/>
  <cols>
    <col min="1" max="6" width="9" style="873"/>
    <col min="7" max="7" width="21.25" style="874" customWidth="1"/>
    <col min="8" max="8" width="9" style="873"/>
    <col min="9" max="9" width="21.25" style="874" customWidth="1"/>
    <col min="10" max="10" width="21.875" style="873" customWidth="1"/>
    <col min="11" max="11" width="17.75" style="873" customWidth="1"/>
    <col min="12" max="16384" width="9" style="873"/>
  </cols>
  <sheetData>
    <row r="1" spans="1:11" ht="17.25" customHeight="1">
      <c r="A1" s="873" t="s">
        <v>1089</v>
      </c>
      <c r="D1" s="873" t="s">
        <v>1090</v>
      </c>
    </row>
    <row r="2" spans="1:11" ht="17.25" customHeight="1">
      <c r="G2" s="875" t="s">
        <v>1091</v>
      </c>
      <c r="H2" s="875" t="s">
        <v>1092</v>
      </c>
      <c r="I2" s="875" t="s">
        <v>1093</v>
      </c>
      <c r="J2" s="875" t="s">
        <v>1094</v>
      </c>
      <c r="K2" s="875" t="s">
        <v>1095</v>
      </c>
    </row>
    <row r="3" spans="1:11">
      <c r="A3" s="873" t="s">
        <v>621</v>
      </c>
      <c r="D3" s="873" t="s">
        <v>955</v>
      </c>
      <c r="G3" s="875" t="s">
        <v>1096</v>
      </c>
      <c r="H3" s="875" t="s">
        <v>1097</v>
      </c>
      <c r="I3" s="875" t="s">
        <v>1098</v>
      </c>
      <c r="J3" s="873" t="s">
        <v>1099</v>
      </c>
      <c r="K3" s="875" t="s">
        <v>1100</v>
      </c>
    </row>
    <row r="4" spans="1:11">
      <c r="A4" s="873" t="s">
        <v>609</v>
      </c>
      <c r="D4" s="873" t="s">
        <v>956</v>
      </c>
      <c r="G4" s="875" t="s">
        <v>1101</v>
      </c>
      <c r="I4" s="875" t="s">
        <v>1102</v>
      </c>
      <c r="J4" s="873" t="s">
        <v>1103</v>
      </c>
    </row>
    <row r="5" spans="1:11">
      <c r="A5" s="873" t="s">
        <v>610</v>
      </c>
      <c r="D5" s="873" t="s">
        <v>1104</v>
      </c>
      <c r="G5" s="875" t="s">
        <v>1105</v>
      </c>
      <c r="I5" s="875" t="s">
        <v>1106</v>
      </c>
    </row>
    <row r="6" spans="1:11">
      <c r="A6" s="873" t="s">
        <v>611</v>
      </c>
      <c r="D6" s="873" t="s">
        <v>1107</v>
      </c>
      <c r="G6" s="875" t="s">
        <v>1108</v>
      </c>
      <c r="I6" s="875" t="s">
        <v>1109</v>
      </c>
    </row>
    <row r="7" spans="1:11">
      <c r="A7" s="873" t="s">
        <v>612</v>
      </c>
      <c r="D7" s="873" t="s">
        <v>1110</v>
      </c>
      <c r="I7" s="875" t="s">
        <v>1111</v>
      </c>
    </row>
    <row r="8" spans="1:11">
      <c r="A8" s="873" t="s">
        <v>622</v>
      </c>
      <c r="D8" s="873" t="s">
        <v>1112</v>
      </c>
      <c r="I8" s="875" t="s">
        <v>1113</v>
      </c>
    </row>
    <row r="9" spans="1:11">
      <c r="A9" s="873" t="s">
        <v>623</v>
      </c>
      <c r="D9" s="873" t="s">
        <v>205</v>
      </c>
      <c r="G9" s="875"/>
      <c r="I9" s="875" t="s">
        <v>1114</v>
      </c>
    </row>
    <row r="10" spans="1:11">
      <c r="A10" s="873" t="s">
        <v>624</v>
      </c>
      <c r="D10" s="873" t="s">
        <v>1115</v>
      </c>
      <c r="G10" s="875"/>
      <c r="I10" s="875" t="s">
        <v>1116</v>
      </c>
    </row>
    <row r="11" spans="1:11">
      <c r="A11" s="873" t="s">
        <v>625</v>
      </c>
      <c r="D11" s="873" t="s">
        <v>1117</v>
      </c>
      <c r="G11" s="875"/>
    </row>
    <row r="12" spans="1:11">
      <c r="D12" s="873" t="s">
        <v>1118</v>
      </c>
      <c r="G12" s="875"/>
    </row>
    <row r="13" spans="1:11">
      <c r="D13" s="873" t="s">
        <v>1119</v>
      </c>
      <c r="G13" s="875"/>
    </row>
    <row r="14" spans="1:11">
      <c r="D14" s="873" t="s">
        <v>1120</v>
      </c>
      <c r="G14" s="875"/>
    </row>
    <row r="15" spans="1:11">
      <c r="D15" s="873" t="s">
        <v>862</v>
      </c>
      <c r="G15" s="875"/>
    </row>
    <row r="16" spans="1:11">
      <c r="D16" s="873" t="s">
        <v>1121</v>
      </c>
      <c r="G16" s="875"/>
    </row>
    <row r="17" spans="4:7">
      <c r="D17" s="873" t="s">
        <v>1122</v>
      </c>
      <c r="G17" s="875"/>
    </row>
    <row r="18" spans="4:7">
      <c r="D18" s="873" t="s">
        <v>1123</v>
      </c>
      <c r="G18" s="875"/>
    </row>
    <row r="19" spans="4:7">
      <c r="D19" s="873" t="s">
        <v>1124</v>
      </c>
      <c r="G19" s="875"/>
    </row>
    <row r="20" spans="4:7">
      <c r="D20" s="873" t="s">
        <v>1125</v>
      </c>
      <c r="G20" s="875"/>
    </row>
  </sheetData>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77A94-4236-41AC-8CD7-7BFE2742E4AE}">
  <sheetPr>
    <tabColor theme="9" tint="0.79998168889431442"/>
    <pageSetUpPr fitToPage="1"/>
  </sheetPr>
  <dimension ref="A1:AK53"/>
  <sheetViews>
    <sheetView view="pageBreakPreview" zoomScale="55" zoomScaleNormal="55" zoomScaleSheetLayoutView="55" workbookViewId="0">
      <selection activeCell="AK9" sqref="AK9"/>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166</v>
      </c>
      <c r="AI1" s="1405" t="s">
        <v>608</v>
      </c>
      <c r="AJ1" s="1405"/>
      <c r="AK1" s="1405"/>
    </row>
    <row r="2" spans="1:37" ht="24.95" customHeight="1" thickBot="1">
      <c r="A2" s="1375" t="s">
        <v>167</v>
      </c>
      <c r="B2" s="1376"/>
      <c r="C2" s="1377"/>
      <c r="D2" s="1377"/>
      <c r="E2" s="1377"/>
      <c r="F2" s="1377"/>
      <c r="G2" s="1377"/>
      <c r="H2" s="1377"/>
      <c r="I2" s="1377"/>
      <c r="J2" s="1377"/>
      <c r="K2" s="1377"/>
      <c r="L2" s="1377"/>
      <c r="M2" s="1377"/>
      <c r="N2" s="1377"/>
      <c r="O2" s="1377"/>
      <c r="P2" s="1377"/>
      <c r="Q2" s="1377"/>
      <c r="R2" s="1378"/>
      <c r="S2" s="1375" t="s">
        <v>168</v>
      </c>
      <c r="T2" s="1376"/>
      <c r="U2" s="1376"/>
      <c r="V2" s="1376"/>
      <c r="W2" s="1376"/>
      <c r="X2" s="1379" t="s">
        <v>1142</v>
      </c>
      <c r="Y2" s="1380"/>
      <c r="Z2" s="1380"/>
      <c r="AA2" s="1380"/>
      <c r="AB2" s="1380"/>
      <c r="AC2" s="1380"/>
      <c r="AD2" s="1380"/>
      <c r="AE2" s="1381" t="s">
        <v>169</v>
      </c>
      <c r="AF2" s="1382"/>
      <c r="AG2" s="1382"/>
      <c r="AH2" s="1382"/>
      <c r="AI2" s="1383"/>
      <c r="AJ2" s="59"/>
      <c r="AK2" s="60" t="s">
        <v>170</v>
      </c>
    </row>
    <row r="3" spans="1:37" ht="24.95" customHeight="1">
      <c r="A3" s="1355" t="s">
        <v>171</v>
      </c>
      <c r="B3" s="1342" t="s">
        <v>172</v>
      </c>
      <c r="C3" s="1344" t="s">
        <v>173</v>
      </c>
      <c r="D3" s="1360" t="s">
        <v>174</v>
      </c>
      <c r="E3" s="1363" t="s">
        <v>175</v>
      </c>
      <c r="F3" s="1344" t="s">
        <v>176</v>
      </c>
      <c r="G3" s="1341" t="s">
        <v>177</v>
      </c>
      <c r="H3" s="1342"/>
      <c r="I3" s="1342"/>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3"/>
      <c r="AI3" s="1355" t="s">
        <v>178</v>
      </c>
      <c r="AJ3" s="1366" t="s">
        <v>179</v>
      </c>
      <c r="AK3" s="1369" t="s">
        <v>180</v>
      </c>
    </row>
    <row r="4" spans="1:37" ht="24.95" customHeight="1">
      <c r="A4" s="1356"/>
      <c r="B4" s="1358"/>
      <c r="C4" s="1345"/>
      <c r="D4" s="1361"/>
      <c r="E4" s="1364"/>
      <c r="F4" s="1345"/>
      <c r="G4" s="1372" t="s">
        <v>181</v>
      </c>
      <c r="H4" s="1358"/>
      <c r="I4" s="1358"/>
      <c r="J4" s="1358"/>
      <c r="K4" s="1358"/>
      <c r="L4" s="1358"/>
      <c r="M4" s="1358"/>
      <c r="N4" s="1358" t="s">
        <v>182</v>
      </c>
      <c r="O4" s="1358"/>
      <c r="P4" s="1358"/>
      <c r="Q4" s="1358"/>
      <c r="R4" s="1358"/>
      <c r="S4" s="1358"/>
      <c r="T4" s="1358"/>
      <c r="U4" s="1358" t="s">
        <v>183</v>
      </c>
      <c r="V4" s="1358"/>
      <c r="W4" s="1358"/>
      <c r="X4" s="1358"/>
      <c r="Y4" s="1358"/>
      <c r="Z4" s="1358"/>
      <c r="AA4" s="1358"/>
      <c r="AB4" s="1358" t="s">
        <v>184</v>
      </c>
      <c r="AC4" s="1358"/>
      <c r="AD4" s="1358"/>
      <c r="AE4" s="1358"/>
      <c r="AF4" s="1358"/>
      <c r="AG4" s="1358"/>
      <c r="AH4" s="1373"/>
      <c r="AI4" s="1356"/>
      <c r="AJ4" s="1367"/>
      <c r="AK4" s="1370"/>
    </row>
    <row r="5" spans="1:37" ht="24.95" customHeight="1">
      <c r="A5" s="1356"/>
      <c r="B5" s="1358"/>
      <c r="C5" s="1345"/>
      <c r="D5" s="1361"/>
      <c r="E5" s="1364"/>
      <c r="F5" s="1345"/>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356"/>
      <c r="AJ5" s="1367"/>
      <c r="AK5" s="1370"/>
    </row>
    <row r="6" spans="1:37" ht="24.95" customHeight="1" thickBot="1">
      <c r="A6" s="1357"/>
      <c r="B6" s="1359"/>
      <c r="C6" s="1346"/>
      <c r="D6" s="1362"/>
      <c r="E6" s="1365"/>
      <c r="F6" s="1346"/>
      <c r="G6" s="852" t="s">
        <v>185</v>
      </c>
      <c r="H6" s="67" t="s">
        <v>186</v>
      </c>
      <c r="I6" s="853" t="s">
        <v>323</v>
      </c>
      <c r="J6" s="67" t="s">
        <v>324</v>
      </c>
      <c r="K6" s="853" t="s">
        <v>189</v>
      </c>
      <c r="L6" s="67" t="s">
        <v>329</v>
      </c>
      <c r="M6" s="854" t="s">
        <v>191</v>
      </c>
      <c r="N6" s="852" t="s">
        <v>185</v>
      </c>
      <c r="O6" s="67" t="s">
        <v>186</v>
      </c>
      <c r="P6" s="853" t="s">
        <v>323</v>
      </c>
      <c r="Q6" s="67" t="s">
        <v>324</v>
      </c>
      <c r="R6" s="853" t="s">
        <v>189</v>
      </c>
      <c r="S6" s="67" t="s">
        <v>329</v>
      </c>
      <c r="T6" s="854" t="s">
        <v>191</v>
      </c>
      <c r="U6" s="852" t="s">
        <v>185</v>
      </c>
      <c r="V6" s="67" t="s">
        <v>186</v>
      </c>
      <c r="W6" s="853" t="s">
        <v>323</v>
      </c>
      <c r="X6" s="67" t="s">
        <v>324</v>
      </c>
      <c r="Y6" s="853" t="s">
        <v>189</v>
      </c>
      <c r="Z6" s="67" t="s">
        <v>329</v>
      </c>
      <c r="AA6" s="854" t="s">
        <v>191</v>
      </c>
      <c r="AB6" s="852" t="s">
        <v>185</v>
      </c>
      <c r="AC6" s="67" t="s">
        <v>186</v>
      </c>
      <c r="AD6" s="853" t="s">
        <v>323</v>
      </c>
      <c r="AE6" s="67" t="s">
        <v>324</v>
      </c>
      <c r="AF6" s="853" t="s">
        <v>189</v>
      </c>
      <c r="AG6" s="67" t="s">
        <v>329</v>
      </c>
      <c r="AH6" s="854" t="s">
        <v>191</v>
      </c>
      <c r="AI6" s="1357"/>
      <c r="AJ6" s="1368"/>
      <c r="AK6" s="1371"/>
    </row>
    <row r="7" spans="1:37" ht="24.95" customHeight="1">
      <c r="A7" s="855" t="s">
        <v>207</v>
      </c>
      <c r="B7" s="856"/>
      <c r="C7" s="857"/>
      <c r="D7" s="858"/>
      <c r="E7" s="859"/>
      <c r="F7" s="857"/>
      <c r="G7" s="77"/>
      <c r="H7" s="78"/>
      <c r="I7" s="78"/>
      <c r="J7" s="78"/>
      <c r="K7" s="78"/>
      <c r="L7" s="78"/>
      <c r="M7" s="79"/>
      <c r="N7" s="80"/>
      <c r="O7" s="78"/>
      <c r="P7" s="78"/>
      <c r="Q7" s="78"/>
      <c r="R7" s="78"/>
      <c r="S7" s="78"/>
      <c r="T7" s="79"/>
      <c r="U7" s="80"/>
      <c r="V7" s="78"/>
      <c r="W7" s="78"/>
      <c r="X7" s="78"/>
      <c r="Y7" s="78"/>
      <c r="Z7" s="78"/>
      <c r="AA7" s="79"/>
      <c r="AB7" s="80"/>
      <c r="AC7" s="78"/>
      <c r="AD7" s="78"/>
      <c r="AE7" s="78"/>
      <c r="AF7" s="78"/>
      <c r="AG7" s="78"/>
      <c r="AH7" s="79"/>
      <c r="AI7" s="81">
        <f>SUM(G7:AH7)</f>
        <v>0</v>
      </c>
      <c r="AJ7" s="82">
        <f>ROUNDUP(AI7/4,2)</f>
        <v>0</v>
      </c>
      <c r="AK7" s="83">
        <f t="shared" ref="AK7:AK36" si="0">IF(ISERROR(AJ7/$AJ$2)=TRUE,0,ROUNDUP(AJ7/$AJ$2,2))</f>
        <v>0</v>
      </c>
    </row>
    <row r="8" spans="1:37" ht="24.95" customHeight="1">
      <c r="A8" s="855" t="s">
        <v>609</v>
      </c>
      <c r="B8" s="856"/>
      <c r="C8" s="860"/>
      <c r="D8" s="861"/>
      <c r="E8" s="862"/>
      <c r="F8" s="860"/>
      <c r="G8" s="88"/>
      <c r="H8" s="89"/>
      <c r="I8" s="89"/>
      <c r="J8" s="89"/>
      <c r="K8" s="89"/>
      <c r="L8" s="89"/>
      <c r="M8" s="90"/>
      <c r="N8" s="91"/>
      <c r="O8" s="89"/>
      <c r="P8" s="89"/>
      <c r="Q8" s="89"/>
      <c r="R8" s="89"/>
      <c r="S8" s="89"/>
      <c r="T8" s="90"/>
      <c r="U8" s="91"/>
      <c r="V8" s="89"/>
      <c r="W8" s="89"/>
      <c r="X8" s="89"/>
      <c r="Y8" s="89"/>
      <c r="Z8" s="89"/>
      <c r="AA8" s="90"/>
      <c r="AB8" s="91"/>
      <c r="AC8" s="89"/>
      <c r="AD8" s="89"/>
      <c r="AE8" s="89"/>
      <c r="AF8" s="89"/>
      <c r="AG8" s="89"/>
      <c r="AH8" s="92"/>
      <c r="AI8" s="93">
        <f>SUM(G8:AH8)</f>
        <v>0</v>
      </c>
      <c r="AJ8" s="94">
        <f>ROUNDUP(AI8/4,2)</f>
        <v>0</v>
      </c>
      <c r="AK8" s="95">
        <f t="shared" si="0"/>
        <v>0</v>
      </c>
    </row>
    <row r="9" spans="1:37" ht="24.95" customHeight="1">
      <c r="A9" s="855"/>
      <c r="B9" s="856"/>
      <c r="C9" s="860"/>
      <c r="D9" s="861"/>
      <c r="E9" s="862"/>
      <c r="F9" s="860"/>
      <c r="G9" s="88"/>
      <c r="H9" s="89"/>
      <c r="I9" s="89"/>
      <c r="J9" s="96"/>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1">SUM(G9:AH9)</f>
        <v>0</v>
      </c>
      <c r="AJ9" s="94">
        <f t="shared" ref="AJ9:AJ36" si="2">ROUNDUP(AI9/4,2)</f>
        <v>0</v>
      </c>
      <c r="AK9" s="95">
        <f t="shared" si="0"/>
        <v>0</v>
      </c>
    </row>
    <row r="10" spans="1:37" ht="24.95" customHeight="1">
      <c r="A10" s="855"/>
      <c r="B10" s="856"/>
      <c r="C10" s="860"/>
      <c r="D10" s="861"/>
      <c r="E10" s="862"/>
      <c r="F10" s="860"/>
      <c r="G10" s="88"/>
      <c r="H10" s="89"/>
      <c r="I10" s="89"/>
      <c r="J10" s="89"/>
      <c r="K10" s="89"/>
      <c r="L10" s="89"/>
      <c r="M10" s="90"/>
      <c r="N10" s="91"/>
      <c r="O10" s="89"/>
      <c r="P10" s="89"/>
      <c r="Q10" s="89"/>
      <c r="R10" s="89"/>
      <c r="S10" s="89"/>
      <c r="T10" s="90"/>
      <c r="U10" s="91"/>
      <c r="V10" s="89"/>
      <c r="W10" s="89"/>
      <c r="X10" s="89"/>
      <c r="Y10" s="89"/>
      <c r="Z10" s="89"/>
      <c r="AA10" s="90"/>
      <c r="AB10" s="91"/>
      <c r="AC10" s="89"/>
      <c r="AD10" s="89"/>
      <c r="AE10" s="89"/>
      <c r="AF10" s="89"/>
      <c r="AG10" s="89"/>
      <c r="AH10" s="90"/>
      <c r="AI10" s="93">
        <f t="shared" si="1"/>
        <v>0</v>
      </c>
      <c r="AJ10" s="94">
        <f t="shared" si="2"/>
        <v>0</v>
      </c>
      <c r="AK10" s="95">
        <f t="shared" si="0"/>
        <v>0</v>
      </c>
    </row>
    <row r="11" spans="1:37" ht="24.95" customHeight="1">
      <c r="A11" s="855"/>
      <c r="B11" s="856"/>
      <c r="C11" s="860"/>
      <c r="D11" s="861"/>
      <c r="E11" s="862"/>
      <c r="F11" s="860"/>
      <c r="G11" s="88"/>
      <c r="H11" s="89"/>
      <c r="I11" s="89"/>
      <c r="J11" s="89"/>
      <c r="K11" s="89"/>
      <c r="L11" s="89"/>
      <c r="M11" s="90"/>
      <c r="N11" s="91"/>
      <c r="O11" s="89"/>
      <c r="P11" s="89"/>
      <c r="Q11" s="89"/>
      <c r="R11" s="89"/>
      <c r="S11" s="89"/>
      <c r="T11" s="90"/>
      <c r="U11" s="91"/>
      <c r="V11" s="89"/>
      <c r="W11" s="89"/>
      <c r="X11" s="89"/>
      <c r="Y11" s="89"/>
      <c r="Z11" s="89"/>
      <c r="AA11" s="90"/>
      <c r="AB11" s="91"/>
      <c r="AC11" s="89"/>
      <c r="AD11" s="89"/>
      <c r="AE11" s="89"/>
      <c r="AF11" s="89"/>
      <c r="AG11" s="89"/>
      <c r="AH11" s="90"/>
      <c r="AI11" s="93">
        <f t="shared" si="1"/>
        <v>0</v>
      </c>
      <c r="AJ11" s="94">
        <f t="shared" si="2"/>
        <v>0</v>
      </c>
      <c r="AK11" s="95">
        <f t="shared" si="0"/>
        <v>0</v>
      </c>
    </row>
    <row r="12" spans="1:37" ht="24.95" customHeight="1">
      <c r="A12" s="855"/>
      <c r="B12" s="856"/>
      <c r="C12" s="860"/>
      <c r="D12" s="861"/>
      <c r="E12" s="862"/>
      <c r="F12" s="860"/>
      <c r="G12" s="88"/>
      <c r="H12" s="89"/>
      <c r="I12" s="89"/>
      <c r="J12" s="89"/>
      <c r="K12" s="89"/>
      <c r="L12" s="89"/>
      <c r="M12" s="90"/>
      <c r="N12" s="91"/>
      <c r="O12" s="89"/>
      <c r="P12" s="89"/>
      <c r="Q12" s="89"/>
      <c r="R12" s="89"/>
      <c r="S12" s="89"/>
      <c r="T12" s="90"/>
      <c r="U12" s="91"/>
      <c r="V12" s="89"/>
      <c r="W12" s="89"/>
      <c r="X12" s="89"/>
      <c r="Y12" s="89"/>
      <c r="Z12" s="89"/>
      <c r="AA12" s="90"/>
      <c r="AB12" s="91"/>
      <c r="AC12" s="89"/>
      <c r="AD12" s="89"/>
      <c r="AE12" s="89"/>
      <c r="AF12" s="89"/>
      <c r="AG12" s="89"/>
      <c r="AH12" s="90"/>
      <c r="AI12" s="93">
        <f t="shared" si="1"/>
        <v>0</v>
      </c>
      <c r="AJ12" s="94">
        <f t="shared" si="2"/>
        <v>0</v>
      </c>
      <c r="AK12" s="95">
        <f t="shared" si="0"/>
        <v>0</v>
      </c>
    </row>
    <row r="13" spans="1:37" ht="24.95" customHeight="1">
      <c r="A13" s="855"/>
      <c r="B13" s="856"/>
      <c r="C13" s="860"/>
      <c r="D13" s="861"/>
      <c r="E13" s="862"/>
      <c r="F13" s="860"/>
      <c r="G13" s="88"/>
      <c r="H13" s="89"/>
      <c r="I13" s="89"/>
      <c r="J13" s="89"/>
      <c r="K13" s="89"/>
      <c r="L13" s="89"/>
      <c r="M13" s="90"/>
      <c r="N13" s="91"/>
      <c r="O13" s="89"/>
      <c r="P13" s="89"/>
      <c r="Q13" s="89"/>
      <c r="R13" s="89"/>
      <c r="S13" s="89"/>
      <c r="T13" s="90"/>
      <c r="U13" s="91"/>
      <c r="V13" s="89"/>
      <c r="W13" s="89"/>
      <c r="X13" s="89"/>
      <c r="Y13" s="89"/>
      <c r="Z13" s="89"/>
      <c r="AA13" s="90"/>
      <c r="AB13" s="91"/>
      <c r="AC13" s="89"/>
      <c r="AD13" s="89"/>
      <c r="AE13" s="89"/>
      <c r="AF13" s="89"/>
      <c r="AG13" s="89"/>
      <c r="AH13" s="90"/>
      <c r="AI13" s="93">
        <f t="shared" si="1"/>
        <v>0</v>
      </c>
      <c r="AJ13" s="94">
        <f t="shared" si="2"/>
        <v>0</v>
      </c>
      <c r="AK13" s="95">
        <f t="shared" si="0"/>
        <v>0</v>
      </c>
    </row>
    <row r="14" spans="1:37" ht="24.95" customHeight="1">
      <c r="A14" s="855"/>
      <c r="B14" s="856"/>
      <c r="C14" s="860"/>
      <c r="D14" s="861"/>
      <c r="E14" s="862"/>
      <c r="F14" s="860"/>
      <c r="G14" s="88"/>
      <c r="H14" s="89"/>
      <c r="I14" s="89"/>
      <c r="J14" s="89"/>
      <c r="K14" s="89"/>
      <c r="L14" s="89"/>
      <c r="M14" s="90"/>
      <c r="N14" s="91"/>
      <c r="O14" s="89"/>
      <c r="P14" s="89"/>
      <c r="Q14" s="89"/>
      <c r="R14" s="89"/>
      <c r="S14" s="89"/>
      <c r="T14" s="90"/>
      <c r="U14" s="91"/>
      <c r="V14" s="89"/>
      <c r="W14" s="89"/>
      <c r="X14" s="89"/>
      <c r="Y14" s="89"/>
      <c r="Z14" s="89"/>
      <c r="AA14" s="90"/>
      <c r="AB14" s="91"/>
      <c r="AC14" s="89"/>
      <c r="AD14" s="89"/>
      <c r="AE14" s="89"/>
      <c r="AF14" s="89"/>
      <c r="AG14" s="89"/>
      <c r="AH14" s="90"/>
      <c r="AI14" s="93">
        <f t="shared" si="1"/>
        <v>0</v>
      </c>
      <c r="AJ14" s="94">
        <f t="shared" si="2"/>
        <v>0</v>
      </c>
      <c r="AK14" s="95">
        <f t="shared" si="0"/>
        <v>0</v>
      </c>
    </row>
    <row r="15" spans="1:37" ht="24.95" customHeight="1">
      <c r="A15" s="855"/>
      <c r="B15" s="856"/>
      <c r="C15" s="860"/>
      <c r="D15" s="861"/>
      <c r="E15" s="862"/>
      <c r="F15" s="860"/>
      <c r="G15" s="88"/>
      <c r="H15" s="89"/>
      <c r="I15" s="89"/>
      <c r="J15" s="89"/>
      <c r="K15" s="89"/>
      <c r="L15" s="89"/>
      <c r="M15" s="90"/>
      <c r="N15" s="91"/>
      <c r="O15" s="89"/>
      <c r="P15" s="89"/>
      <c r="Q15" s="89"/>
      <c r="R15" s="89"/>
      <c r="S15" s="89"/>
      <c r="T15" s="90"/>
      <c r="U15" s="91"/>
      <c r="V15" s="89"/>
      <c r="W15" s="89"/>
      <c r="X15" s="89"/>
      <c r="Y15" s="89"/>
      <c r="Z15" s="89"/>
      <c r="AA15" s="90"/>
      <c r="AB15" s="91"/>
      <c r="AC15" s="89"/>
      <c r="AD15" s="89"/>
      <c r="AE15" s="89"/>
      <c r="AF15" s="89"/>
      <c r="AG15" s="89"/>
      <c r="AH15" s="90"/>
      <c r="AI15" s="93">
        <f t="shared" si="1"/>
        <v>0</v>
      </c>
      <c r="AJ15" s="94">
        <f t="shared" si="2"/>
        <v>0</v>
      </c>
      <c r="AK15" s="95">
        <f t="shared" si="0"/>
        <v>0</v>
      </c>
    </row>
    <row r="16" spans="1:37" ht="24.95" customHeight="1">
      <c r="A16" s="855"/>
      <c r="B16" s="856"/>
      <c r="C16" s="860"/>
      <c r="D16" s="861"/>
      <c r="E16" s="862"/>
      <c r="F16" s="860"/>
      <c r="G16" s="88"/>
      <c r="H16" s="89"/>
      <c r="I16" s="89"/>
      <c r="J16" s="89"/>
      <c r="K16" s="89"/>
      <c r="L16" s="89"/>
      <c r="M16" s="90"/>
      <c r="N16" s="91"/>
      <c r="O16" s="89"/>
      <c r="P16" s="89"/>
      <c r="Q16" s="89"/>
      <c r="R16" s="89"/>
      <c r="S16" s="89"/>
      <c r="T16" s="90"/>
      <c r="U16" s="91"/>
      <c r="V16" s="89"/>
      <c r="W16" s="89"/>
      <c r="X16" s="89"/>
      <c r="Y16" s="89"/>
      <c r="Z16" s="89"/>
      <c r="AA16" s="90"/>
      <c r="AB16" s="91"/>
      <c r="AC16" s="89"/>
      <c r="AD16" s="89"/>
      <c r="AE16" s="89"/>
      <c r="AF16" s="89"/>
      <c r="AG16" s="89"/>
      <c r="AH16" s="90"/>
      <c r="AI16" s="93">
        <f t="shared" si="1"/>
        <v>0</v>
      </c>
      <c r="AJ16" s="94">
        <f t="shared" si="2"/>
        <v>0</v>
      </c>
      <c r="AK16" s="95">
        <f t="shared" si="0"/>
        <v>0</v>
      </c>
    </row>
    <row r="17" spans="1:37" ht="24.95" customHeight="1">
      <c r="A17" s="855"/>
      <c r="B17" s="856"/>
      <c r="C17" s="860"/>
      <c r="D17" s="861"/>
      <c r="E17" s="862"/>
      <c r="F17" s="860"/>
      <c r="G17" s="88"/>
      <c r="H17" s="89"/>
      <c r="I17" s="89"/>
      <c r="J17" s="89"/>
      <c r="K17" s="89"/>
      <c r="L17" s="89"/>
      <c r="M17" s="90"/>
      <c r="N17" s="91"/>
      <c r="O17" s="89"/>
      <c r="P17" s="89"/>
      <c r="Q17" s="89"/>
      <c r="R17" s="89"/>
      <c r="S17" s="89"/>
      <c r="T17" s="90"/>
      <c r="U17" s="91"/>
      <c r="V17" s="89"/>
      <c r="W17" s="89"/>
      <c r="X17" s="89"/>
      <c r="Y17" s="89"/>
      <c r="Z17" s="89"/>
      <c r="AA17" s="90"/>
      <c r="AB17" s="91"/>
      <c r="AC17" s="89"/>
      <c r="AD17" s="89"/>
      <c r="AE17" s="89"/>
      <c r="AF17" s="89"/>
      <c r="AG17" s="89"/>
      <c r="AH17" s="92"/>
      <c r="AI17" s="93">
        <f t="shared" si="1"/>
        <v>0</v>
      </c>
      <c r="AJ17" s="94">
        <f t="shared" si="2"/>
        <v>0</v>
      </c>
      <c r="AK17" s="95">
        <f t="shared" si="0"/>
        <v>0</v>
      </c>
    </row>
    <row r="18" spans="1:37" ht="24.95" customHeight="1">
      <c r="A18" s="855"/>
      <c r="B18" s="856"/>
      <c r="C18" s="860"/>
      <c r="D18" s="861"/>
      <c r="E18" s="862"/>
      <c r="F18" s="860"/>
      <c r="G18" s="88"/>
      <c r="H18" s="89"/>
      <c r="I18" s="89"/>
      <c r="J18" s="89"/>
      <c r="K18" s="89"/>
      <c r="L18" s="89"/>
      <c r="M18" s="90"/>
      <c r="N18" s="91"/>
      <c r="O18" s="89"/>
      <c r="P18" s="89"/>
      <c r="Q18" s="89"/>
      <c r="R18" s="89"/>
      <c r="S18" s="89"/>
      <c r="T18" s="90"/>
      <c r="U18" s="91"/>
      <c r="V18" s="89"/>
      <c r="W18" s="89"/>
      <c r="X18" s="89"/>
      <c r="Y18" s="89"/>
      <c r="Z18" s="89"/>
      <c r="AA18" s="90"/>
      <c r="AB18" s="91"/>
      <c r="AC18" s="89"/>
      <c r="AD18" s="89"/>
      <c r="AE18" s="89"/>
      <c r="AF18" s="89"/>
      <c r="AG18" s="89"/>
      <c r="AH18" s="92"/>
      <c r="AI18" s="93">
        <f t="shared" si="1"/>
        <v>0</v>
      </c>
      <c r="AJ18" s="94">
        <f t="shared" si="2"/>
        <v>0</v>
      </c>
      <c r="AK18" s="95">
        <f t="shared" si="0"/>
        <v>0</v>
      </c>
    </row>
    <row r="19" spans="1:37" ht="24.95" customHeight="1">
      <c r="A19" s="855"/>
      <c r="B19" s="856"/>
      <c r="C19" s="860"/>
      <c r="D19" s="861"/>
      <c r="E19" s="862"/>
      <c r="F19" s="860"/>
      <c r="G19" s="88"/>
      <c r="H19" s="89"/>
      <c r="I19" s="89"/>
      <c r="J19" s="89"/>
      <c r="K19" s="89"/>
      <c r="L19" s="89"/>
      <c r="M19" s="90"/>
      <c r="N19" s="91"/>
      <c r="O19" s="89"/>
      <c r="P19" s="89"/>
      <c r="Q19" s="89"/>
      <c r="R19" s="89"/>
      <c r="S19" s="89"/>
      <c r="T19" s="90"/>
      <c r="U19" s="91"/>
      <c r="V19" s="89"/>
      <c r="W19" s="89"/>
      <c r="X19" s="89"/>
      <c r="Y19" s="89"/>
      <c r="Z19" s="89"/>
      <c r="AA19" s="90"/>
      <c r="AB19" s="91"/>
      <c r="AC19" s="89"/>
      <c r="AD19" s="89"/>
      <c r="AE19" s="89"/>
      <c r="AF19" s="89"/>
      <c r="AG19" s="89"/>
      <c r="AH19" s="90"/>
      <c r="AI19" s="93">
        <f t="shared" si="1"/>
        <v>0</v>
      </c>
      <c r="AJ19" s="94">
        <f t="shared" si="2"/>
        <v>0</v>
      </c>
      <c r="AK19" s="95">
        <f t="shared" si="0"/>
        <v>0</v>
      </c>
    </row>
    <row r="20" spans="1:37" ht="24.95" customHeight="1">
      <c r="A20" s="855"/>
      <c r="B20" s="856"/>
      <c r="C20" s="860"/>
      <c r="D20" s="861"/>
      <c r="E20" s="862"/>
      <c r="F20" s="860"/>
      <c r="G20" s="88"/>
      <c r="H20" s="89"/>
      <c r="I20" s="89"/>
      <c r="J20" s="89"/>
      <c r="K20" s="89"/>
      <c r="L20" s="89"/>
      <c r="M20" s="90"/>
      <c r="N20" s="91"/>
      <c r="O20" s="89"/>
      <c r="P20" s="89"/>
      <c r="Q20" s="89"/>
      <c r="R20" s="89"/>
      <c r="S20" s="89"/>
      <c r="T20" s="90"/>
      <c r="U20" s="91"/>
      <c r="V20" s="89"/>
      <c r="W20" s="89"/>
      <c r="X20" s="89"/>
      <c r="Y20" s="89"/>
      <c r="Z20" s="89"/>
      <c r="AA20" s="90"/>
      <c r="AB20" s="91"/>
      <c r="AC20" s="89"/>
      <c r="AD20" s="89"/>
      <c r="AE20" s="89"/>
      <c r="AF20" s="89"/>
      <c r="AG20" s="89"/>
      <c r="AH20" s="90"/>
      <c r="AI20" s="93">
        <f t="shared" si="1"/>
        <v>0</v>
      </c>
      <c r="AJ20" s="94">
        <f t="shared" si="2"/>
        <v>0</v>
      </c>
      <c r="AK20" s="95">
        <f t="shared" si="0"/>
        <v>0</v>
      </c>
    </row>
    <row r="21" spans="1:37" ht="24.95" customHeight="1">
      <c r="A21" s="855"/>
      <c r="B21" s="856"/>
      <c r="C21" s="860"/>
      <c r="D21" s="861"/>
      <c r="E21" s="862"/>
      <c r="F21" s="860"/>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1"/>
        <v>0</v>
      </c>
      <c r="AJ21" s="94">
        <f t="shared" si="2"/>
        <v>0</v>
      </c>
      <c r="AK21" s="95">
        <f t="shared" si="0"/>
        <v>0</v>
      </c>
    </row>
    <row r="22" spans="1:37" ht="24.95" customHeight="1">
      <c r="A22" s="855"/>
      <c r="B22" s="856"/>
      <c r="C22" s="860"/>
      <c r="D22" s="861"/>
      <c r="E22" s="862"/>
      <c r="F22" s="860"/>
      <c r="G22" s="88"/>
      <c r="H22" s="89"/>
      <c r="I22" s="89"/>
      <c r="J22" s="89"/>
      <c r="K22" s="89"/>
      <c r="L22" s="89"/>
      <c r="M22" s="90"/>
      <c r="N22" s="91"/>
      <c r="O22" s="89"/>
      <c r="P22" s="89"/>
      <c r="Q22" s="89"/>
      <c r="R22" s="89"/>
      <c r="S22" s="89"/>
      <c r="T22" s="90"/>
      <c r="U22" s="91"/>
      <c r="V22" s="89"/>
      <c r="W22" s="89"/>
      <c r="X22" s="89"/>
      <c r="Y22" s="89"/>
      <c r="Z22" s="89"/>
      <c r="AA22" s="90"/>
      <c r="AB22" s="91"/>
      <c r="AC22" s="89"/>
      <c r="AD22" s="89"/>
      <c r="AE22" s="89"/>
      <c r="AF22" s="89"/>
      <c r="AG22" s="89"/>
      <c r="AH22" s="90"/>
      <c r="AI22" s="93">
        <f t="shared" si="1"/>
        <v>0</v>
      </c>
      <c r="AJ22" s="94">
        <f t="shared" si="2"/>
        <v>0</v>
      </c>
      <c r="AK22" s="95">
        <f t="shared" si="0"/>
        <v>0</v>
      </c>
    </row>
    <row r="23" spans="1:37" ht="24.95" customHeight="1">
      <c r="A23" s="855"/>
      <c r="B23" s="856"/>
      <c r="C23" s="860"/>
      <c r="D23" s="861"/>
      <c r="E23" s="862"/>
      <c r="F23" s="860"/>
      <c r="G23" s="88"/>
      <c r="H23" s="89"/>
      <c r="I23" s="89"/>
      <c r="J23" s="89"/>
      <c r="K23" s="89"/>
      <c r="L23" s="89"/>
      <c r="M23" s="90"/>
      <c r="N23" s="91"/>
      <c r="O23" s="89"/>
      <c r="P23" s="89"/>
      <c r="Q23" s="89"/>
      <c r="R23" s="89"/>
      <c r="S23" s="89"/>
      <c r="T23" s="90"/>
      <c r="U23" s="91"/>
      <c r="V23" s="89"/>
      <c r="W23" s="89"/>
      <c r="X23" s="89"/>
      <c r="Y23" s="89"/>
      <c r="Z23" s="89"/>
      <c r="AA23" s="90"/>
      <c r="AB23" s="91"/>
      <c r="AC23" s="89"/>
      <c r="AD23" s="89"/>
      <c r="AE23" s="89"/>
      <c r="AF23" s="89"/>
      <c r="AG23" s="89"/>
      <c r="AH23" s="90"/>
      <c r="AI23" s="93">
        <f t="shared" si="1"/>
        <v>0</v>
      </c>
      <c r="AJ23" s="94">
        <f t="shared" si="2"/>
        <v>0</v>
      </c>
      <c r="AK23" s="95">
        <f t="shared" si="0"/>
        <v>0</v>
      </c>
    </row>
    <row r="24" spans="1:37" ht="24.95" customHeight="1">
      <c r="A24" s="855"/>
      <c r="B24" s="856"/>
      <c r="C24" s="860"/>
      <c r="D24" s="861"/>
      <c r="E24" s="862"/>
      <c r="F24" s="860"/>
      <c r="G24" s="88"/>
      <c r="H24" s="89"/>
      <c r="I24" s="89"/>
      <c r="J24" s="89"/>
      <c r="K24" s="89"/>
      <c r="L24" s="89"/>
      <c r="M24" s="90"/>
      <c r="N24" s="91"/>
      <c r="O24" s="89"/>
      <c r="P24" s="89"/>
      <c r="Q24" s="89"/>
      <c r="R24" s="89"/>
      <c r="S24" s="89"/>
      <c r="T24" s="90"/>
      <c r="U24" s="91"/>
      <c r="V24" s="89"/>
      <c r="W24" s="89"/>
      <c r="X24" s="89"/>
      <c r="Y24" s="89"/>
      <c r="Z24" s="89"/>
      <c r="AA24" s="90"/>
      <c r="AB24" s="91"/>
      <c r="AC24" s="89"/>
      <c r="AD24" s="89"/>
      <c r="AE24" s="89"/>
      <c r="AF24" s="89"/>
      <c r="AG24" s="89"/>
      <c r="AH24" s="90"/>
      <c r="AI24" s="93">
        <f t="shared" si="1"/>
        <v>0</v>
      </c>
      <c r="AJ24" s="94">
        <f t="shared" si="2"/>
        <v>0</v>
      </c>
      <c r="AK24" s="95">
        <f t="shared" si="0"/>
        <v>0</v>
      </c>
    </row>
    <row r="25" spans="1:37" ht="24.95" customHeight="1">
      <c r="A25" s="855"/>
      <c r="B25" s="856"/>
      <c r="C25" s="860"/>
      <c r="D25" s="861"/>
      <c r="E25" s="862"/>
      <c r="F25" s="860"/>
      <c r="G25" s="88"/>
      <c r="H25" s="89"/>
      <c r="I25" s="89"/>
      <c r="J25" s="89"/>
      <c r="K25" s="89"/>
      <c r="L25" s="89"/>
      <c r="M25" s="90"/>
      <c r="N25" s="91"/>
      <c r="O25" s="89"/>
      <c r="P25" s="89"/>
      <c r="Q25" s="89"/>
      <c r="R25" s="89"/>
      <c r="S25" s="89"/>
      <c r="T25" s="90"/>
      <c r="U25" s="91"/>
      <c r="V25" s="89"/>
      <c r="W25" s="89"/>
      <c r="X25" s="89"/>
      <c r="Y25" s="89"/>
      <c r="Z25" s="89"/>
      <c r="AA25" s="90"/>
      <c r="AB25" s="91"/>
      <c r="AC25" s="89"/>
      <c r="AD25" s="89"/>
      <c r="AE25" s="89"/>
      <c r="AF25" s="89"/>
      <c r="AG25" s="89"/>
      <c r="AH25" s="90"/>
      <c r="AI25" s="93">
        <f t="shared" si="1"/>
        <v>0</v>
      </c>
      <c r="AJ25" s="94">
        <f t="shared" si="2"/>
        <v>0</v>
      </c>
      <c r="AK25" s="95">
        <f t="shared" si="0"/>
        <v>0</v>
      </c>
    </row>
    <row r="26" spans="1:37" ht="24.95" customHeight="1">
      <c r="A26" s="855"/>
      <c r="B26" s="856"/>
      <c r="C26" s="860"/>
      <c r="D26" s="861"/>
      <c r="E26" s="862"/>
      <c r="F26" s="860"/>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1"/>
        <v>0</v>
      </c>
      <c r="AJ26" s="94">
        <f t="shared" si="2"/>
        <v>0</v>
      </c>
      <c r="AK26" s="95">
        <f t="shared" si="0"/>
        <v>0</v>
      </c>
    </row>
    <row r="27" spans="1:37" ht="24.95" customHeight="1">
      <c r="A27" s="855"/>
      <c r="B27" s="856"/>
      <c r="C27" s="860"/>
      <c r="D27" s="861"/>
      <c r="E27" s="862"/>
      <c r="F27" s="860"/>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1"/>
        <v>0</v>
      </c>
      <c r="AJ27" s="94">
        <f t="shared" si="2"/>
        <v>0</v>
      </c>
      <c r="AK27" s="95">
        <f t="shared" si="0"/>
        <v>0</v>
      </c>
    </row>
    <row r="28" spans="1:37" ht="24.95" customHeight="1">
      <c r="A28" s="855"/>
      <c r="B28" s="856"/>
      <c r="C28" s="860"/>
      <c r="D28" s="861"/>
      <c r="E28" s="862"/>
      <c r="F28" s="860"/>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1"/>
        <v>0</v>
      </c>
      <c r="AJ28" s="94">
        <f t="shared" si="2"/>
        <v>0</v>
      </c>
      <c r="AK28" s="95">
        <f t="shared" si="0"/>
        <v>0</v>
      </c>
    </row>
    <row r="29" spans="1:37" ht="24.95" customHeight="1">
      <c r="A29" s="855"/>
      <c r="B29" s="856"/>
      <c r="C29" s="860"/>
      <c r="D29" s="861"/>
      <c r="E29" s="862"/>
      <c r="F29" s="860"/>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1"/>
        <v>0</v>
      </c>
      <c r="AJ29" s="94">
        <f t="shared" si="2"/>
        <v>0</v>
      </c>
      <c r="AK29" s="95">
        <f t="shared" si="0"/>
        <v>0</v>
      </c>
    </row>
    <row r="30" spans="1:37" ht="24.95" customHeight="1">
      <c r="A30" s="855"/>
      <c r="B30" s="856"/>
      <c r="C30" s="860"/>
      <c r="D30" s="861"/>
      <c r="E30" s="862"/>
      <c r="F30" s="860"/>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1"/>
        <v>0</v>
      </c>
      <c r="AJ30" s="94">
        <f t="shared" si="2"/>
        <v>0</v>
      </c>
      <c r="AK30" s="95">
        <f t="shared" si="0"/>
        <v>0</v>
      </c>
    </row>
    <row r="31" spans="1:37" ht="24.95" customHeight="1">
      <c r="A31" s="855"/>
      <c r="B31" s="856"/>
      <c r="C31" s="860"/>
      <c r="D31" s="861"/>
      <c r="E31" s="862"/>
      <c r="F31" s="860"/>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1"/>
        <v>0</v>
      </c>
      <c r="AJ31" s="94">
        <f t="shared" si="2"/>
        <v>0</v>
      </c>
      <c r="AK31" s="95">
        <f t="shared" si="0"/>
        <v>0</v>
      </c>
    </row>
    <row r="32" spans="1:37" ht="24.95" customHeight="1">
      <c r="A32" s="855"/>
      <c r="B32" s="856"/>
      <c r="C32" s="860"/>
      <c r="D32" s="861"/>
      <c r="E32" s="862"/>
      <c r="F32" s="860"/>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1"/>
        <v>0</v>
      </c>
      <c r="AJ32" s="94">
        <f t="shared" si="2"/>
        <v>0</v>
      </c>
      <c r="AK32" s="95">
        <f t="shared" si="0"/>
        <v>0</v>
      </c>
    </row>
    <row r="33" spans="1:37" ht="24.95" customHeight="1">
      <c r="A33" s="855"/>
      <c r="B33" s="856"/>
      <c r="C33" s="860"/>
      <c r="D33" s="861"/>
      <c r="E33" s="862"/>
      <c r="F33" s="860"/>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1"/>
        <v>0</v>
      </c>
      <c r="AJ33" s="94">
        <f t="shared" si="2"/>
        <v>0</v>
      </c>
      <c r="AK33" s="95">
        <f t="shared" si="0"/>
        <v>0</v>
      </c>
    </row>
    <row r="34" spans="1:37" ht="24.95" customHeight="1">
      <c r="A34" s="855"/>
      <c r="B34" s="856"/>
      <c r="C34" s="860"/>
      <c r="D34" s="861"/>
      <c r="E34" s="862"/>
      <c r="F34" s="860"/>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1"/>
        <v>0</v>
      </c>
      <c r="AJ34" s="94">
        <f t="shared" si="2"/>
        <v>0</v>
      </c>
      <c r="AK34" s="95">
        <f t="shared" si="0"/>
        <v>0</v>
      </c>
    </row>
    <row r="35" spans="1:37" ht="24.95" customHeight="1">
      <c r="A35" s="855"/>
      <c r="B35" s="856"/>
      <c r="C35" s="860"/>
      <c r="D35" s="861"/>
      <c r="E35" s="862"/>
      <c r="F35" s="860"/>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1"/>
        <v>0</v>
      </c>
      <c r="AJ35" s="94">
        <f t="shared" si="2"/>
        <v>0</v>
      </c>
      <c r="AK35" s="95">
        <f t="shared" si="0"/>
        <v>0</v>
      </c>
    </row>
    <row r="36" spans="1:37" ht="24.95" customHeight="1" thickBot="1">
      <c r="A36" s="855"/>
      <c r="B36" s="863"/>
      <c r="C36" s="864"/>
      <c r="D36" s="865"/>
      <c r="E36" s="866"/>
      <c r="F36" s="864"/>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94">
        <f t="shared" si="2"/>
        <v>0</v>
      </c>
      <c r="AK36" s="867">
        <f t="shared" si="0"/>
        <v>0</v>
      </c>
    </row>
    <row r="37" spans="1:37" ht="24.95" customHeight="1" thickTop="1" thickBot="1">
      <c r="A37" s="1347" t="s">
        <v>192</v>
      </c>
      <c r="B37" s="1348"/>
      <c r="C37" s="1348"/>
      <c r="D37" s="1348"/>
      <c r="E37" s="1348"/>
      <c r="F37" s="1349"/>
      <c r="G37" s="110">
        <f t="shared" ref="G37:AK37" si="3">SUM(G7:G36)</f>
        <v>0</v>
      </c>
      <c r="H37" s="111">
        <f t="shared" si="3"/>
        <v>0</v>
      </c>
      <c r="I37" s="111">
        <f t="shared" si="3"/>
        <v>0</v>
      </c>
      <c r="J37" s="111">
        <f t="shared" si="3"/>
        <v>0</v>
      </c>
      <c r="K37" s="111">
        <f t="shared" si="3"/>
        <v>0</v>
      </c>
      <c r="L37" s="111">
        <f t="shared" si="3"/>
        <v>0</v>
      </c>
      <c r="M37" s="112">
        <f t="shared" si="3"/>
        <v>0</v>
      </c>
      <c r="N37" s="113">
        <f t="shared" si="3"/>
        <v>0</v>
      </c>
      <c r="O37" s="111">
        <f t="shared" si="3"/>
        <v>0</v>
      </c>
      <c r="P37" s="111">
        <f t="shared" si="3"/>
        <v>0</v>
      </c>
      <c r="Q37" s="111">
        <f t="shared" si="3"/>
        <v>0</v>
      </c>
      <c r="R37" s="111">
        <f t="shared" si="3"/>
        <v>0</v>
      </c>
      <c r="S37" s="111">
        <f t="shared" si="3"/>
        <v>0</v>
      </c>
      <c r="T37" s="112">
        <f t="shared" si="3"/>
        <v>0</v>
      </c>
      <c r="U37" s="113">
        <f t="shared" si="3"/>
        <v>0</v>
      </c>
      <c r="V37" s="111">
        <f t="shared" si="3"/>
        <v>0</v>
      </c>
      <c r="W37" s="111">
        <f t="shared" si="3"/>
        <v>0</v>
      </c>
      <c r="X37" s="111">
        <f t="shared" si="3"/>
        <v>0</v>
      </c>
      <c r="Y37" s="111">
        <f t="shared" si="3"/>
        <v>0</v>
      </c>
      <c r="Z37" s="111">
        <f t="shared" si="3"/>
        <v>0</v>
      </c>
      <c r="AA37" s="112">
        <f t="shared" si="3"/>
        <v>0</v>
      </c>
      <c r="AB37" s="113">
        <f t="shared" si="3"/>
        <v>0</v>
      </c>
      <c r="AC37" s="111">
        <f t="shared" si="3"/>
        <v>0</v>
      </c>
      <c r="AD37" s="111">
        <f t="shared" si="3"/>
        <v>0</v>
      </c>
      <c r="AE37" s="111">
        <f t="shared" si="3"/>
        <v>0</v>
      </c>
      <c r="AF37" s="111">
        <f t="shared" si="3"/>
        <v>0</v>
      </c>
      <c r="AG37" s="111">
        <f t="shared" si="3"/>
        <v>0</v>
      </c>
      <c r="AH37" s="114">
        <f t="shared" si="3"/>
        <v>0</v>
      </c>
      <c r="AI37" s="115">
        <f t="shared" si="3"/>
        <v>0</v>
      </c>
      <c r="AJ37" s="116">
        <f t="shared" si="3"/>
        <v>0</v>
      </c>
      <c r="AK37" s="117">
        <f t="shared" si="3"/>
        <v>0</v>
      </c>
    </row>
    <row r="38" spans="1:37" ht="15" customHeight="1">
      <c r="A38" s="118" t="s">
        <v>193</v>
      </c>
    </row>
    <row r="39" spans="1:37" ht="15" customHeight="1">
      <c r="A39" s="118" t="s">
        <v>194</v>
      </c>
    </row>
    <row r="40" spans="1:37" ht="15" customHeight="1">
      <c r="A40" s="118" t="s">
        <v>195</v>
      </c>
    </row>
    <row r="41" spans="1:37" ht="15" customHeight="1">
      <c r="A41" s="118" t="s">
        <v>196</v>
      </c>
    </row>
    <row r="42" spans="1:37" ht="15" customHeight="1">
      <c r="A42" s="118" t="s">
        <v>197</v>
      </c>
    </row>
    <row r="43" spans="1:37" ht="15" customHeight="1">
      <c r="A43" s="118" t="s">
        <v>198</v>
      </c>
    </row>
    <row r="44" spans="1:37" ht="26.25" customHeight="1"/>
    <row r="45" spans="1:37" ht="24.95" customHeight="1">
      <c r="B45" s="868"/>
      <c r="C45" s="1350" t="s">
        <v>171</v>
      </c>
      <c r="D45" s="1351"/>
      <c r="E45" s="1351"/>
      <c r="F45" s="1350" t="s">
        <v>199</v>
      </c>
      <c r="G45" s="1352"/>
      <c r="H45" s="1353" t="s">
        <v>200</v>
      </c>
      <c r="I45" s="1354"/>
      <c r="J45" s="1353" t="s">
        <v>201</v>
      </c>
      <c r="K45" s="1354"/>
      <c r="O45" s="1400" t="s">
        <v>1082</v>
      </c>
      <c r="P45" s="1400"/>
      <c r="Q45" s="1400"/>
      <c r="S45" s="1400" t="s">
        <v>1083</v>
      </c>
      <c r="T45" s="1400"/>
      <c r="U45" s="1397" t="s">
        <v>1084</v>
      </c>
      <c r="V45" s="1397"/>
      <c r="W45" s="1397" t="s">
        <v>1085</v>
      </c>
      <c r="X45" s="1397"/>
      <c r="Y45" s="1397" t="s">
        <v>1086</v>
      </c>
      <c r="Z45" s="1397"/>
    </row>
    <row r="46" spans="1:37" ht="24.95" customHeight="1">
      <c r="B46" s="868"/>
      <c r="C46" s="1335" t="s">
        <v>202</v>
      </c>
      <c r="D46" s="1336"/>
      <c r="E46" s="1336"/>
      <c r="F46" s="1337">
        <f>COUNTIF($A$7:$A$36,$C46)</f>
        <v>1</v>
      </c>
      <c r="G46" s="1338"/>
      <c r="H46" s="1337">
        <f>SUMIF($A$7:$A$36,$C46,$AJ$7:$AJ$36)</f>
        <v>0</v>
      </c>
      <c r="I46" s="1338"/>
      <c r="J46" s="1339">
        <f>SUMIF($A$7:$A$36,$C46,$AK$7:$AK$36)</f>
        <v>0</v>
      </c>
      <c r="K46" s="1340"/>
      <c r="O46" s="1398"/>
      <c r="P46" s="1398"/>
      <c r="Q46" s="1398"/>
      <c r="S46" s="1399" t="s">
        <v>1087</v>
      </c>
      <c r="T46" s="869" t="s">
        <v>886</v>
      </c>
      <c r="U46" s="1401"/>
      <c r="V46" s="1402"/>
      <c r="W46" s="1403">
        <f>U46</f>
        <v>0</v>
      </c>
      <c r="X46" s="1404"/>
      <c r="Y46" s="1403">
        <f>ROUNDUP(U46/2.5,2)</f>
        <v>0</v>
      </c>
      <c r="Z46" s="1404"/>
    </row>
    <row r="47" spans="1:37" ht="24.95" customHeight="1">
      <c r="B47" s="868"/>
      <c r="C47" s="1329" t="s">
        <v>203</v>
      </c>
      <c r="D47" s="1330"/>
      <c r="E47" s="1330"/>
      <c r="F47" s="1331">
        <f>COUNTIF($A$7:$A$36,$C47)</f>
        <v>1</v>
      </c>
      <c r="G47" s="1332"/>
      <c r="H47" s="1331">
        <f>SUMIF($A$7:$A$36,$C47,$AJ$7:$AJ$36)</f>
        <v>0</v>
      </c>
      <c r="I47" s="1332"/>
      <c r="J47" s="1333">
        <f>SUMIF($A$7:$A$36,$C47,$AK$7:$AK$36)</f>
        <v>0</v>
      </c>
      <c r="K47" s="1334"/>
      <c r="S47" s="1399"/>
      <c r="T47" s="869" t="s">
        <v>885</v>
      </c>
      <c r="U47" s="1393"/>
      <c r="V47" s="1394"/>
      <c r="W47" s="1395">
        <f t="shared" ref="W47:W51" si="4">U47</f>
        <v>0</v>
      </c>
      <c r="X47" s="1396"/>
      <c r="Y47" s="1395">
        <f>ROUNDUP(U47/4,2)</f>
        <v>0</v>
      </c>
      <c r="Z47" s="1396"/>
    </row>
    <row r="48" spans="1:37" ht="24.95" customHeight="1">
      <c r="B48" s="868"/>
      <c r="C48" s="1329" t="s">
        <v>204</v>
      </c>
      <c r="D48" s="1330"/>
      <c r="E48" s="1330"/>
      <c r="F48" s="1331">
        <f>COUNTIF($A$7:$A$36,$C48)</f>
        <v>0</v>
      </c>
      <c r="G48" s="1332"/>
      <c r="H48" s="1331">
        <f>SUMIF($A$7:$A$36,$C48,$AJ$7:$AJ$36)</f>
        <v>0</v>
      </c>
      <c r="I48" s="1332"/>
      <c r="J48" s="1333">
        <f>SUMIF($A$7:$A$36,$C48,$AK$7:$AK$36)</f>
        <v>0</v>
      </c>
      <c r="K48" s="1334"/>
      <c r="L48" s="58" t="str">
        <f>IF(J48&gt;=W52,"","NG")</f>
        <v/>
      </c>
      <c r="S48" s="1399"/>
      <c r="T48" s="869" t="s">
        <v>884</v>
      </c>
      <c r="U48" s="1393"/>
      <c r="V48" s="1394"/>
      <c r="W48" s="1395">
        <f t="shared" si="4"/>
        <v>0</v>
      </c>
      <c r="X48" s="1396"/>
      <c r="Y48" s="1395">
        <f>ROUNDUP(U48/6,2)</f>
        <v>0</v>
      </c>
      <c r="Z48" s="1396"/>
    </row>
    <row r="49" spans="2:26" ht="24.95" customHeight="1">
      <c r="B49" s="868"/>
      <c r="C49" s="1314" t="s">
        <v>205</v>
      </c>
      <c r="D49" s="1315"/>
      <c r="E49" s="1315"/>
      <c r="F49" s="1316">
        <f>COUNTIF($A$7:$A$36,$C49)</f>
        <v>0</v>
      </c>
      <c r="G49" s="1317"/>
      <c r="H49" s="1316">
        <f>SUMIF($A$7:$A$36,$C49,$AJ$7:$AJ$36)</f>
        <v>0</v>
      </c>
      <c r="I49" s="1317"/>
      <c r="J49" s="1318">
        <f>SUMIF($A$7:$A$36,$C49,$AK$7:$AK$36)</f>
        <v>0</v>
      </c>
      <c r="K49" s="1319"/>
      <c r="L49" s="58" t="str">
        <f>IF(X2="外部サービス利用型","",IF(J49&gt;=Y52,"","NG"))</f>
        <v/>
      </c>
      <c r="S49" s="1399"/>
      <c r="T49" s="869" t="s">
        <v>883</v>
      </c>
      <c r="U49" s="1393"/>
      <c r="V49" s="1394"/>
      <c r="W49" s="1395">
        <f t="shared" si="4"/>
        <v>0</v>
      </c>
      <c r="X49" s="1396"/>
      <c r="Y49" s="1395">
        <f>ROUNDUP(U49/9,2)</f>
        <v>0</v>
      </c>
      <c r="Z49" s="1396"/>
    </row>
    <row r="50" spans="2:26" ht="24.95" customHeight="1">
      <c r="C50" s="1320" t="s">
        <v>171</v>
      </c>
      <c r="D50" s="1321"/>
      <c r="E50" s="1321"/>
      <c r="F50" s="1320" t="s">
        <v>199</v>
      </c>
      <c r="G50" s="1322"/>
      <c r="H50" s="1323" t="s">
        <v>200</v>
      </c>
      <c r="I50" s="1324"/>
      <c r="J50" s="1323" t="s">
        <v>613</v>
      </c>
      <c r="K50" s="1324"/>
      <c r="S50" s="1399"/>
      <c r="T50" s="869" t="s">
        <v>882</v>
      </c>
      <c r="U50" s="1393"/>
      <c r="V50" s="1394"/>
      <c r="W50" s="1395">
        <f t="shared" si="4"/>
        <v>0</v>
      </c>
      <c r="X50" s="1396"/>
      <c r="Y50" s="1385"/>
      <c r="Z50" s="1386"/>
    </row>
    <row r="51" spans="2:26" ht="24.95" customHeight="1">
      <c r="C51" s="1311" t="s">
        <v>614</v>
      </c>
      <c r="D51" s="1312"/>
      <c r="E51" s="1312"/>
      <c r="F51" s="1325">
        <f>COUNTIF($A$7:$A$36,$C51)</f>
        <v>0</v>
      </c>
      <c r="G51" s="1326"/>
      <c r="H51" s="1325">
        <f>SUMIF($A$7:$A$36,$C51,$AJ$7:$AJ$36)</f>
        <v>0</v>
      </c>
      <c r="I51" s="1326"/>
      <c r="J51" s="1327" t="e">
        <f>SUMIF($A$7:$A$36,$C51,$AK$7:$AK$36)*$AJ$2/$H$53</f>
        <v>#DIV/0!</v>
      </c>
      <c r="K51" s="1328"/>
      <c r="S51" s="1399"/>
      <c r="T51" s="869" t="s">
        <v>1088</v>
      </c>
      <c r="U51" s="1387"/>
      <c r="V51" s="1388"/>
      <c r="W51" s="1389">
        <f t="shared" si="4"/>
        <v>0</v>
      </c>
      <c r="X51" s="1390"/>
      <c r="Y51" s="1391"/>
      <c r="Z51" s="1392"/>
    </row>
    <row r="52" spans="2:26" ht="24.95" customHeight="1">
      <c r="C52" s="1311" t="s">
        <v>615</v>
      </c>
      <c r="D52" s="1312"/>
      <c r="E52" s="1312"/>
      <c r="F52" s="380" t="s">
        <v>616</v>
      </c>
      <c r="G52" s="870"/>
      <c r="H52" s="380" t="s">
        <v>626</v>
      </c>
      <c r="I52" s="870"/>
      <c r="J52" s="58" t="s">
        <v>617</v>
      </c>
      <c r="S52" s="1384" t="s">
        <v>101</v>
      </c>
      <c r="T52" s="1384"/>
      <c r="U52" s="1384">
        <f>SUM(U46:V51)</f>
        <v>0</v>
      </c>
      <c r="V52" s="1384"/>
      <c r="W52" s="1384">
        <f>IF(X2="日中サービス支援型",SUM(W46:X51)/5,SUM(W46:X51)/6)</f>
        <v>0</v>
      </c>
      <c r="X52" s="1384"/>
      <c r="Y52" s="1384">
        <f>IF(X2="外部サービス利用型","不要",SUM(Y46:Z51))</f>
        <v>0</v>
      </c>
      <c r="Z52" s="1384"/>
    </row>
    <row r="53" spans="2:26" ht="24.95" customHeight="1">
      <c r="C53" s="1311" t="s">
        <v>618</v>
      </c>
      <c r="D53" s="1312"/>
      <c r="E53" s="1312"/>
      <c r="F53" s="1312"/>
      <c r="G53" s="1313"/>
      <c r="H53" s="871"/>
      <c r="I53" s="872" t="s">
        <v>619</v>
      </c>
      <c r="J53" s="58" t="s">
        <v>620</v>
      </c>
      <c r="U53" s="58" t="str">
        <f>IF(O46=U52,"","NG")</f>
        <v/>
      </c>
    </row>
  </sheetData>
  <mergeCells count="80">
    <mergeCell ref="AI3:AI6"/>
    <mergeCell ref="AJ3:AJ6"/>
    <mergeCell ref="AK3:AK6"/>
    <mergeCell ref="AI1:AK1"/>
    <mergeCell ref="A2:B2"/>
    <mergeCell ref="C2:R2"/>
    <mergeCell ref="S2:W2"/>
    <mergeCell ref="X2:AD2"/>
    <mergeCell ref="AE2:AI2"/>
    <mergeCell ref="G4:M4"/>
    <mergeCell ref="N4:T4"/>
    <mergeCell ref="U4:AA4"/>
    <mergeCell ref="AB4:AH4"/>
    <mergeCell ref="G3:AH3"/>
    <mergeCell ref="A37:F37"/>
    <mergeCell ref="F3:F6"/>
    <mergeCell ref="A3:A6"/>
    <mergeCell ref="B3:B6"/>
    <mergeCell ref="C3:C6"/>
    <mergeCell ref="D3:D6"/>
    <mergeCell ref="E3:E6"/>
    <mergeCell ref="C45:E45"/>
    <mergeCell ref="F45:G45"/>
    <mergeCell ref="H45:I45"/>
    <mergeCell ref="J45:K45"/>
    <mergeCell ref="S45:T45"/>
    <mergeCell ref="U45:V45"/>
    <mergeCell ref="W45:X45"/>
    <mergeCell ref="Y45:Z45"/>
    <mergeCell ref="C46:E46"/>
    <mergeCell ref="F46:G46"/>
    <mergeCell ref="H46:I46"/>
    <mergeCell ref="J46:K46"/>
    <mergeCell ref="O46:Q46"/>
    <mergeCell ref="S46:S51"/>
    <mergeCell ref="O45:Q45"/>
    <mergeCell ref="U46:V46"/>
    <mergeCell ref="W46:X46"/>
    <mergeCell ref="Y46:Z46"/>
    <mergeCell ref="C47:E47"/>
    <mergeCell ref="F47:G47"/>
    <mergeCell ref="H47:I47"/>
    <mergeCell ref="J47:K47"/>
    <mergeCell ref="U47:V47"/>
    <mergeCell ref="W47:X47"/>
    <mergeCell ref="Y47:Z47"/>
    <mergeCell ref="Y48:Z48"/>
    <mergeCell ref="W49:X49"/>
    <mergeCell ref="Y49:Z49"/>
    <mergeCell ref="C48:E48"/>
    <mergeCell ref="F48:G48"/>
    <mergeCell ref="H48:I48"/>
    <mergeCell ref="J48:K48"/>
    <mergeCell ref="U48:V48"/>
    <mergeCell ref="W48:X48"/>
    <mergeCell ref="C49:E49"/>
    <mergeCell ref="F49:G49"/>
    <mergeCell ref="H49:I49"/>
    <mergeCell ref="J49:K49"/>
    <mergeCell ref="U49:V49"/>
    <mergeCell ref="Y50:Z50"/>
    <mergeCell ref="C51:E51"/>
    <mergeCell ref="F51:G51"/>
    <mergeCell ref="H51:I51"/>
    <mergeCell ref="J51:K51"/>
    <mergeCell ref="U51:V51"/>
    <mergeCell ref="W51:X51"/>
    <mergeCell ref="Y51:Z51"/>
    <mergeCell ref="C50:E50"/>
    <mergeCell ref="F50:G50"/>
    <mergeCell ref="H50:I50"/>
    <mergeCell ref="J50:K50"/>
    <mergeCell ref="U50:V50"/>
    <mergeCell ref="W50:X50"/>
    <mergeCell ref="S52:T52"/>
    <mergeCell ref="U52:V52"/>
    <mergeCell ref="W52:X52"/>
    <mergeCell ref="Y52:Z52"/>
    <mergeCell ref="C53:G53"/>
    <mergeCell ref="C52:E52"/>
  </mergeCells>
  <phoneticPr fontId="2"/>
  <pageMargins left="0.46" right="0.28000000000000003" top="0.51" bottom="0.3" header="0.32" footer="0.21"/>
  <pageSetup paperSize="9" scale="46" orientation="landscape" blackAndWhite="1"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B357C69-C939-4BF1-9959-C68ADEC326A5}">
          <x14:formula1>
            <xm:f>'削除厳禁 '!$A$3:$A$11</xm:f>
          </x14:formula1>
          <xm:sqref>A7:A36</xm:sqref>
        </x14:dataValidation>
        <x14:dataValidation type="list" allowBlank="1" showInputMessage="1" showErrorMessage="1" xr:uid="{4D855ED3-B414-4F46-8BA0-3AF616B0A5DA}">
          <x14:formula1>
            <xm:f>'削除厳禁 '!$J$2:$J$4</xm:f>
          </x14:formula1>
          <xm:sqref>X2:AD2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31</vt:i4>
      </vt:variant>
    </vt:vector>
  </HeadingPairs>
  <TitlesOfParts>
    <vt:vector size="71" baseType="lpstr">
      <vt:lpstr>添付一覧 </vt:lpstr>
      <vt:lpstr>届出書</vt:lpstr>
      <vt:lpstr>届出書記載例</vt:lpstr>
      <vt:lpstr>別紙１　一覧表</vt:lpstr>
      <vt:lpstr>別紙１（一覧表）</vt:lpstr>
      <vt:lpstr>別紙２－２勤務体制</vt:lpstr>
      <vt:lpstr>削除厳禁</vt:lpstr>
      <vt:lpstr>削除厳禁 </vt:lpstr>
      <vt:lpstr>別紙 2-2勤務体制</vt:lpstr>
      <vt:lpstr>別紙2-2(例１)</vt:lpstr>
      <vt:lpstr>別紙2-2(例2)</vt:lpstr>
      <vt:lpstr>別紙2-2(例3)</vt:lpstr>
      <vt:lpstr>別紙６（福祉専門職員配置等加算）</vt:lpstr>
      <vt:lpstr>別紙７の１（視覚・聴覚言語Ⅰ）</vt:lpstr>
      <vt:lpstr>別紙７の２（視覚・聴覚言語Ⅱ）</vt:lpstr>
      <vt:lpstr>別紙10（重度障害者支援加算）</vt:lpstr>
      <vt:lpstr>別紙24 夜間支援体制等加算　（変更・共同生活援助）</vt:lpstr>
      <vt:lpstr>別紙24  夜間支援体制等加算　記入例</vt:lpstr>
      <vt:lpstr>別紙24  夜間支援体制等加算　注釈付き</vt:lpstr>
      <vt:lpstr>別紙26（地域生活移行）</vt:lpstr>
      <vt:lpstr>別紙27 医療連携体制加算（Ⅶ）（変更・共同生活援助）</vt:lpstr>
      <vt:lpstr>別紙28(通勤者生活支援加算</vt:lpstr>
      <vt:lpstr>別紙29（看護職員配置加算）</vt:lpstr>
      <vt:lpstr>別紙30夜勤職員加配加算（共同生活援助）</vt:lpstr>
      <vt:lpstr>別紙31精神障害者地域移行特別加算（共同生活援助）</vt:lpstr>
      <vt:lpstr>別紙32強度行動障害者地域移行支援加算（共同生活援助）</vt:lpstr>
      <vt:lpstr>別紙33強度行動障害者体験利用加算（新規・共同生活援助）</vt:lpstr>
      <vt:lpstr>別紙34（医療的ケア対応支援加算）</vt:lpstr>
      <vt:lpstr>別紙35（自立生活支援加算Ⅲ）</vt:lpstr>
      <vt:lpstr>別紙35　参考書類 </vt:lpstr>
      <vt:lpstr>別紙35　参考書類 (記載例と解説)</vt:lpstr>
      <vt:lpstr>別紙36（人員配置体制加算）</vt:lpstr>
      <vt:lpstr>別紙36（人員配置体制加算（記載例））</vt:lpstr>
      <vt:lpstr>別紙36（別添参考様式）</vt:lpstr>
      <vt:lpstr>別紙36（別添参考様式 （記載例））</vt:lpstr>
      <vt:lpstr>別紙36（参考表）</vt:lpstr>
      <vt:lpstr>別紙37（ピアサポ実施加算）</vt:lpstr>
      <vt:lpstr>別紙37の2（退居後ピアサポ実施加算）</vt:lpstr>
      <vt:lpstr>別紙38（障害者支援施設等感染対策）</vt:lpstr>
      <vt:lpstr>別紙39（高次脳機能障害者支援体制加算）</vt:lpstr>
      <vt:lpstr>'別紙39（高次脳機能障害者支援体制加算）'!Excel_BuiltIn_Print_Area</vt:lpstr>
      <vt:lpstr>'別紙７の１（視覚・聴覚言語Ⅰ）'!Excel_BuiltIn_Print_Area</vt:lpstr>
      <vt:lpstr>'別紙７の２（視覚・聴覚言語Ⅱ）'!Excel_BuiltIn_Print_Area</vt:lpstr>
      <vt:lpstr>届出書!Print_Area</vt:lpstr>
      <vt:lpstr>届出書記載例!Print_Area</vt:lpstr>
      <vt:lpstr>'別紙１　一覧表'!Print_Area</vt:lpstr>
      <vt:lpstr>'別紙１（一覧表）'!Print_Area</vt:lpstr>
      <vt:lpstr>'別紙10（重度障害者支援加算）'!Print_Area</vt:lpstr>
      <vt:lpstr>'別紙2-2(例１)'!Print_Area</vt:lpstr>
      <vt:lpstr>'別紙2-2(例2)'!Print_Area</vt:lpstr>
      <vt:lpstr>'別紙2-2(例3)'!Print_Area</vt:lpstr>
      <vt:lpstr>'別紙２－２勤務体制'!Print_Area</vt:lpstr>
      <vt:lpstr>'別紙24  夜間支援体制等加算　注釈付き'!Print_Area</vt:lpstr>
      <vt:lpstr>'別紙24 夜間支援体制等加算　（変更・共同生活援助）'!Print_Area</vt:lpstr>
      <vt:lpstr>'別紙31精神障害者地域移行特別加算（共同生活援助）'!Print_Area</vt:lpstr>
      <vt:lpstr>'別紙35　参考書類 '!Print_Area</vt:lpstr>
      <vt:lpstr>'別紙35　参考書類 (記載例と解説)'!Print_Area</vt:lpstr>
      <vt:lpstr>'別紙35（自立生活支援加算Ⅲ）'!Print_Area</vt:lpstr>
      <vt:lpstr>'別紙36（参考表）'!Print_Area</vt:lpstr>
      <vt:lpstr>'別紙36（人員配置体制加算（記載例））'!Print_Area</vt:lpstr>
      <vt:lpstr>'別紙36（人員配置体制加算）'!Print_Area</vt:lpstr>
      <vt:lpstr>'別紙36（別添参考様式 （記載例））'!Print_Area</vt:lpstr>
      <vt:lpstr>'別紙36（別添参考様式）'!Print_Area</vt:lpstr>
      <vt:lpstr>'別紙37（ピアサポ実施加算）'!Print_Area</vt:lpstr>
      <vt:lpstr>'別紙37の2（退居後ピアサポ実施加算）'!Print_Area</vt:lpstr>
      <vt:lpstr>'別紙38（障害者支援施設等感染対策）'!Print_Area</vt:lpstr>
      <vt:lpstr>'別紙39（高次脳機能障害者支援体制加算）'!Print_Area</vt:lpstr>
      <vt:lpstr>'別紙７の１（視覚・聴覚言語Ⅰ）'!Print_Area</vt:lpstr>
      <vt:lpstr>'別紙７の２（視覚・聴覚言語Ⅱ）'!Print_Area</vt:lpstr>
      <vt:lpstr>'別紙１　一覧表'!Print_Titles</vt:lpstr>
      <vt:lpstr>'別紙１（一覧表）'!Print_Titles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w</cp:lastModifiedBy>
  <cp:lastPrinted>2024-04-10T13:09:35Z</cp:lastPrinted>
  <dcterms:created xsi:type="dcterms:W3CDTF">2014-04-08T11:24:20Z</dcterms:created>
  <dcterms:modified xsi:type="dcterms:W3CDTF">2024-04-11T12:49:05Z</dcterms:modified>
</cp:coreProperties>
</file>