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01\BH00$\04_財政係（旧財政係）\★★決算関係共有★★\R5\05 情報開示推進（財政状況資料等）\02　3月公表分\08　HP掲載\01　掲載データ\"/>
    </mc:Choice>
  </mc:AlternateContent>
  <xr:revisionPtr revIDLastSave="0" documentId="13_ncr:1_{29233757-9800-4205-81F2-EB4F4A62ACFF}" xr6:coauthVersionLast="47" xr6:coauthVersionMax="47" xr10:uidLastSave="{00000000-0000-0000-0000-000000000000}"/>
  <bookViews>
    <workbookView xWindow="5160" yWindow="-163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C36" i="10"/>
  <c r="BE35" i="10"/>
  <c r="CO34" i="10"/>
  <c r="CO35" i="10" s="1"/>
  <c r="CO36" i="10" s="1"/>
  <c r="CO37" i="10" s="1"/>
  <c r="BW34" i="10"/>
  <c r="BW35" i="10" s="1"/>
  <c r="BW36" i="10" s="1"/>
  <c r="BW37" i="10" s="1"/>
  <c r="BW38" i="10" s="1"/>
  <c r="BW39" i="10" s="1"/>
  <c r="BW40" i="10" s="1"/>
  <c r="BW41" i="10" s="1"/>
  <c r="BW42" i="10" s="1"/>
  <c r="C34" i="10"/>
  <c r="C35"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alcChain>
</file>

<file path=xl/sharedStrings.xml><?xml version="1.0" encoding="utf-8"?>
<sst xmlns="http://schemas.openxmlformats.org/spreadsheetml/2006/main" count="1108" uniqueCount="619">
  <si>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</si>
  <si>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</si>
  <si>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</si>
  <si>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</si>
  <si>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</si>
  <si>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</si>
  <si>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</si>
  <si>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</si>
  <si>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</si>
  <si>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</si>
  <si>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</si>
  <si>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</si>
  <si>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</si>
  <si>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</si>
  <si>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</si>
  <si>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</si>
  <si>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</si>
  <si>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</si>
  <si>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</si>
  <si>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</si>
  <si>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</si>
  <si>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</si>
  <si>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</si>
  <si>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</si>
  <si>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</si>
  <si>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</si>
  <si>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</si>
  <si>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</si>
  <si>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</si>
  <si>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</si>
  <si>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</si>
  <si>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</si>
  <si>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</si>
  <si>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</si>
  <si>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</si>
  <si>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</si>
  <si>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</si>
  <si>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</si>
  <si>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</si>
  <si>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</si>
  <si>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</si>
  <si>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</si>
  <si>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</si>
  <si>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</si>
  <si>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</si>
  <si>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</si>
  <si>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</si>
  <si>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</si>
  <si>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</si>
  <si>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</si>
  <si>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</si>
  <si>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</si>
  <si>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</si>
  <si>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</si>
  <si>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</si>
  <si>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</si>
  <si>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</si>
  <si>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</si>
  <si>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</si>
  <si>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</si>
  <si>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</si>
  <si>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</si>
  <si>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</si>
  <si>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</si>
  <si>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</si>
  <si>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</si>
  <si>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</si>
  <si>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</si>
  <si>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</si>
  <si>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</si>
  <si>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</si>
  <si>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</si>
  <si>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</si>
  <si>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</si>
  <si>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</si>
  <si>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</si>
  <si>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</si>
  <si>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</si>
  <si>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</si>
  <si>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</si>
  <si>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</si>
  <si>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</si>
  <si>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</si>
  <si>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</si>
  <si>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</si>
  <si>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</si>
  <si>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</si>
  <si>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</si>
  <si>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</si>
  <si>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</si>
  <si>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</si>
  <si>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</si>
  <si>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</si>
  <si>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</si>
  <si>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</si>
  <si>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</si>
  <si>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</si>
  <si>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</si>
  <si>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</si>
  <si>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</si>
  <si>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彦根市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</si>
  <si>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</si>
  <si>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</si>
  <si>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</si>
  <si>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</si>
  <si>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</si>
  <si>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</si>
  <si>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</si>
  <si>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</si>
  <si>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</si>
  <si>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</si>
  <si>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</si>
  <si>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</si>
  <si>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</si>
  <si>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</si>
  <si>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</si>
  <si>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</si>
  <si>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</si>
  <si>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</si>
  <si>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</si>
  <si>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</si>
  <si>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</si>
  <si>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</si>
  <si>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</si>
  <si>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</si>
  <si>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</si>
  <si>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</si>
  <si>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</si>
  <si>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</si>
  <si>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</si>
  <si>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</si>
  <si>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</si>
  <si>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</si>
  <si>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</si>
  <si>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</si>
  <si>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</si>
  <si>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</si>
  <si>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</si>
  <si>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</si>
  <si>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</si>
  <si>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</si>
  <si>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</si>
  <si>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</si>
  <si>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</si>
  <si>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</si>
  <si>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</si>
  <si>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</si>
  <si>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</si>
  <si>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</si>
  <si>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</si>
  <si>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</si>
  <si>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</si>
  <si>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</si>
  <si>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</si>
  <si>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</si>
  <si>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</si>
  <si>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</si>
  <si>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</si>
  <si>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</si>
  <si>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</si>
  <si>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</si>
  <si>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</si>
  <si>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</si>
  <si>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</si>
  <si>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</si>
  <si>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</si>
  <si>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</si>
  <si>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</si>
  <si>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</si>
  <si>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</si>
  <si>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</si>
  <si>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</si>
  <si>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</si>
  <si>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</si>
  <si>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</si>
  <si>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</si>
  <si>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</si>
  <si>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</si>
  <si>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</si>
  <si>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</si>
  <si>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</si>
  <si>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</si>
  <si>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</si>
  <si>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</si>
  <si>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</si>
  <si>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</si>
  <si>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</si>
  <si>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</si>
  <si>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</si>
  <si>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</si>
  <si>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</si>
  <si>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</si>
  <si>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</si>
  <si>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</si>
  <si>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</si>
  <si>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</si>
  <si>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</si>
  <si>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</si>
  <si>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</si>
  <si>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</si>
  <si>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</si>
  <si>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</si>
  <si>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</si>
  <si>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</si>
  <si>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</si>
  <si>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</si>
  <si>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</si>
  <si>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</si>
  <si>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</si>
  <si>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</si>
  <si>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</si>
  <si>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</si>
  <si>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</si>
  <si>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</si>
  <si>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</si>
  <si>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</si>
  <si>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</si>
  <si>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</si>
  <si>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</si>
  <si>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滋賀県彦根市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</si>
  <si>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</si>
  <si>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</si>
  <si>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</si>
  <si>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</si>
  <si>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</si>
  <si>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</si>
  <si>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</si>
  <si>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</si>
  <si>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</si>
  <si>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</si>
  <si>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</si>
  <si>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</si>
  <si>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</si>
  <si>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</si>
  <si>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</si>
  <si>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</si>
  <si>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</si>
  <si>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</si>
  <si>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</si>
  <si>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</si>
  <si>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</si>
  <si>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</si>
  <si>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</si>
  <si>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</si>
  <si>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</si>
  <si>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</si>
  <si>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</si>
  <si>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</si>
  <si>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</si>
  <si>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</si>
  <si>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</si>
  <si>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</si>
  <si>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</si>
  <si>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</si>
  <si>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</si>
  <si>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</si>
  <si>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</si>
  <si>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</si>
  <si>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</si>
  <si>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</si>
  <si>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</si>
  <si>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</si>
  <si>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</si>
  <si>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</si>
  <si>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</si>
  <si>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</si>
  <si>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</si>
  <si>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</si>
  <si>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</si>
  <si>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</si>
  <si>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</si>
  <si>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</si>
  <si>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</si>
  <si>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</si>
  <si>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</si>
  <si>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</si>
  <si>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</si>
  <si>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</si>
  <si>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</si>
  <si>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</si>
  <si>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</si>
  <si>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</si>
  <si>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</si>
  <si>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</si>
  <si>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</si>
  <si>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</si>
  <si>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</si>
  <si>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</si>
  <si>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</si>
  <si>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</si>
  <si>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</si>
  <si>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</si>
  <si>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</si>
  <si>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</si>
  <si>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</si>
  <si>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</si>
  <si>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</si>
  <si>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</si>
  <si>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</si>
  <si>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</si>
  <si>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</si>
  <si>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</si>
  <si>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</si>
  <si>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</si>
  <si>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</si>
  <si>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</si>
  <si>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</si>
  <si>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</si>
  <si>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</si>
  <si>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</si>
  <si>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</si>
  <si>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</si>
  <si>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</si>
  <si>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</si>
  <si>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</si>
  <si>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</si>
  <si>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</si>
  <si>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</si>
  <si>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</si>
  <si>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</si>
  <si>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</si>
  <si>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</si>
  <si>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</si>
  <si>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</si>
  <si>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</si>
  <si>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</si>
  <si>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</si>
  <si>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</si>
  <si>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</si>
  <si>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</si>
  <si>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</si>
  <si>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</si>
  <si>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</si>
  <si>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</si>
  <si>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</si>
  <si>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</si>
  <si>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</si>
  <si>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</si>
  <si>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</si>
  <si>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</si>
  <si>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</si>
  <si>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</si>
  <si>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</si>
  <si>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</si>
  <si>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</si>
  <si>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</si>
  <si>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</si>
  <si>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</si>
  <si>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</si>
  <si>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</si>
  <si>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</si>
  <si>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</si>
  <si>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</si>
  <si>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</si>
  <si>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</si>
  <si>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</si>
  <si>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</si>
  <si>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</si>
  <si>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</si>
  <si>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</si>
  <si>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</si>
  <si>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</si>
  <si>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</si>
  <si>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</si>
  <si>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</si>
  <si>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</si>
  <si>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</si>
  <si>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</si>
  <si>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</si>
  <si>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</si>
  <si>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</si>
  <si>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</si>
  <si>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</si>
  <si>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滋賀県彦根市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</si>
  <si>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</si>
  <si>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</si>
  <si>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</si>
  <si>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</si>
  <si>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</si>
  <si>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</si>
  <si>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</si>
  <si>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</si>
  <si>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</si>
  <si>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</si>
  <si>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</si>
  <si>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</si>
  <si>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</si>
  <si>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</si>
  <si>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</si>
  <si>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</si>
  <si>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</si>
  <si>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</si>
  <si>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</si>
  <si>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</si>
  <si>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休日急病診療所事業特別会計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</si>
  <si>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</si>
  <si>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</si>
  <si>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</si>
  <si>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</si>
  <si>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</si>
  <si>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</si>
  <si>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</si>
  <si>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</si>
  <si>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</si>
  <si>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</si>
  <si>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</si>
  <si>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</si>
  <si>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</si>
  <si>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</si>
  <si>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</si>
  <si>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</si>
  <si>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</si>
  <si>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病院事業会計</t>
    <phoneticPr fontId="5"/>
  </si>
  <si>
    <t>法適用企業</t>
    <phoneticPr fontId="5"/>
  </si>
  <si>
    <t>水道事業会計</t>
    <phoneticPr fontId="5"/>
  </si>
  <si>
    <t>下水道事業会計</t>
    <phoneticPr fontId="5"/>
  </si>
  <si>
    <t>法適用企業</t>
    <phoneticPr fontId="5"/>
  </si>
  <si>
    <t>農業集落排水事業特別会計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</si>
  <si>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</si>
  <si>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</si>
  <si>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</si>
  <si>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</si>
  <si>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</si>
  <si>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</si>
  <si>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</si>
  <si>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</si>
  <si>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</si>
  <si>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</si>
  <si>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</si>
  <si>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</si>
  <si>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</si>
  <si>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</si>
  <si>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</si>
  <si>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</si>
  <si>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</si>
  <si>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</si>
  <si>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</si>
  <si>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</si>
  <si>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</si>
  <si>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</si>
  <si>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</si>
  <si>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</si>
  <si>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</si>
  <si>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</si>
  <si>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</si>
  <si>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</si>
  <si>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</si>
  <si>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</si>
  <si>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</si>
  <si>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</si>
  <si>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</si>
  <si>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</si>
  <si>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</si>
  <si>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</si>
  <si>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</si>
  <si>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</si>
  <si>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</si>
  <si>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</si>
  <si>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</si>
  <si>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</si>
  <si>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</si>
  <si>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</si>
  <si>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</si>
  <si>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</si>
  <si>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</si>
  <si>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</si>
  <si>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</si>
  <si>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</si>
  <si>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</si>
  <si>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</si>
  <si>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</si>
  <si>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</si>
  <si>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</si>
  <si>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</si>
  <si>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</si>
  <si>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</si>
  <si>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</si>
  <si>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</si>
  <si>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</si>
  <si>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</si>
  <si>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</si>
  <si>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</si>
  <si>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</si>
  <si>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</si>
  <si>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</si>
  <si>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</si>
  <si>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</si>
  <si>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</si>
  <si>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</si>
  <si>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</si>
  <si>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</si>
  <si>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</si>
  <si>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</si>
  <si>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</si>
  <si>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</si>
  <si>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</si>
  <si>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</si>
  <si>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</si>
  <si>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</si>
  <si>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</si>
  <si>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</si>
  <si>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</si>
  <si>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</si>
  <si>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</si>
  <si>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</si>
  <si>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</si>
  <si>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</si>
  <si>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</si>
  <si>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</si>
  <si>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</si>
  <si>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</si>
  <si>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</si>
  <si>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</si>
  <si>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</si>
  <si>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</si>
  <si>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</si>
  <si>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</si>
  <si>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</si>
  <si>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</si>
  <si>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</si>
  <si>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</si>
  <si>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</si>
  <si>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</si>
  <si>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</si>
  <si>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</si>
  <si>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</si>
  <si>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</si>
  <si>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</si>
  <si>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</si>
  <si>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</si>
  <si>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</si>
  <si>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</si>
  <si>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</si>
  <si>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</si>
  <si>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</si>
  <si>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</si>
  <si>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</si>
  <si>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</si>
  <si>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</si>
  <si>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</si>
  <si>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</si>
  <si>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</si>
  <si>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</si>
  <si>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</si>
  <si>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</si>
  <si>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</si>
  <si>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</si>
  <si>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</si>
  <si>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</si>
  <si>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</si>
  <si>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</si>
  <si>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</si>
  <si>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</si>
  <si>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</si>
  <si>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</si>
  <si>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</si>
  <si>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</si>
  <si>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</si>
  <si>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</si>
  <si>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</si>
  <si>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</si>
  <si>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</si>
  <si>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</si>
  <si>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</si>
  <si>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</si>
  <si>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</si>
  <si>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</si>
  <si>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</si>
  <si>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</si>
  <si>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</si>
  <si>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</si>
  <si>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</si>
  <si>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</si>
  <si>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</si>
  <si>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</si>
  <si>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</si>
  <si>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</si>
  <si>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</si>
  <si>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</si>
  <si>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</si>
  <si>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</si>
  <si>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</si>
  <si>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2.82</t>
  </si>
  <si>
    <t>▲ 2.23</t>
  </si>
  <si>
    <t>病院事業会計</t>
  </si>
  <si>
    <t>水道事業会計</t>
  </si>
  <si>
    <t>一般会計</t>
  </si>
  <si>
    <t>下水道事業会計</t>
  </si>
  <si>
    <t>介護保険事業特別会計</t>
  </si>
  <si>
    <t>国民健康保険事業特別会計</t>
  </si>
  <si>
    <t>休日急病診療所事業特別会計</t>
  </si>
  <si>
    <t>後期高齢者医療事業特別会計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</si>
  <si>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</si>
  <si>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</si>
  <si>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</si>
  <si>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</si>
  <si>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</si>
  <si>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</si>
  <si>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</si>
  <si>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</si>
  <si>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彦根愛知犬上広域行政組合（一般会計）</t>
    <rPh sb="11" eb="12">
      <t>ア</t>
    </rPh>
    <rPh sb="13" eb="15">
      <t>イッパン</t>
    </rPh>
    <rPh sb="15" eb="17">
      <t>カイケイ</t>
    </rPh>
    <phoneticPr fontId="19"/>
  </si>
  <si>
    <t>彦根市犬上郡営林組合（一般会計）</t>
    <rPh sb="9" eb="10">
      <t>ア</t>
    </rPh>
    <rPh sb="11" eb="13">
      <t>イッパン</t>
    </rPh>
    <rPh sb="13" eb="15">
      <t>カイケイ</t>
    </rPh>
    <phoneticPr fontId="19"/>
  </si>
  <si>
    <t>彦根市米原市山林組合（一般会計）</t>
    <rPh sb="9" eb="10">
      <t>ア</t>
    </rPh>
    <rPh sb="11" eb="13">
      <t>イッパン</t>
    </rPh>
    <rPh sb="13" eb="15">
      <t>カイケイ</t>
    </rPh>
    <phoneticPr fontId="19"/>
  </si>
  <si>
    <t>滋賀県市町村職員研修センター（一般会計）</t>
    <rPh sb="15" eb="17">
      <t>イッパン</t>
    </rPh>
    <rPh sb="17" eb="19">
      <t>カイケイ</t>
    </rPh>
    <phoneticPr fontId="19"/>
  </si>
  <si>
    <t>滋賀県後期高齢者医療広域連合（一般会計）</t>
    <rPh sb="15" eb="17">
      <t>イッパン</t>
    </rPh>
    <rPh sb="17" eb="19">
      <t>カイケイ</t>
    </rPh>
    <phoneticPr fontId="19"/>
  </si>
  <si>
    <t>滋賀県後期高齢者医療広域連合（後期高齢者医療特別会計）</t>
    <rPh sb="15" eb="17">
      <t>コウキ</t>
    </rPh>
    <rPh sb="17" eb="19">
      <t>コウレイ</t>
    </rPh>
    <rPh sb="19" eb="20">
      <t>シャ</t>
    </rPh>
    <rPh sb="20" eb="22">
      <t>イリョウ</t>
    </rPh>
    <rPh sb="22" eb="24">
      <t>トクベツ</t>
    </rPh>
    <rPh sb="24" eb="26">
      <t>カイケイ</t>
    </rPh>
    <phoneticPr fontId="19"/>
  </si>
  <si>
    <t>大滝山林組合（一般会計）</t>
    <rPh sb="0" eb="2">
      <t>オオタキ</t>
    </rPh>
    <rPh sb="2" eb="4">
      <t>サンリン</t>
    </rPh>
    <rPh sb="4" eb="6">
      <t>クミアイ</t>
    </rPh>
    <rPh sb="7" eb="9">
      <t>イッパン</t>
    </rPh>
    <rPh sb="9" eb="11">
      <t>カイケイ</t>
    </rPh>
    <phoneticPr fontId="19"/>
  </si>
  <si>
    <t>大滝山林組合（林産物栽培特別会計）</t>
    <rPh sb="0" eb="2">
      <t>オオタキ</t>
    </rPh>
    <rPh sb="2" eb="4">
      <t>サンリン</t>
    </rPh>
    <rPh sb="4" eb="6">
      <t>クミアイ</t>
    </rPh>
    <rPh sb="7" eb="8">
      <t>ハヤシ</t>
    </rPh>
    <rPh sb="8" eb="10">
      <t>サンブツ</t>
    </rPh>
    <rPh sb="10" eb="12">
      <t>サイバイ</t>
    </rPh>
    <rPh sb="12" eb="14">
      <t>トクベツ</t>
    </rPh>
    <rPh sb="14" eb="16">
      <t>カイケイ</t>
    </rPh>
    <phoneticPr fontId="19"/>
  </si>
  <si>
    <t>大滝山林組合（高取山森林空間利活用特別会計）</t>
    <rPh sb="0" eb="2">
      <t>オオタキ</t>
    </rPh>
    <rPh sb="2" eb="4">
      <t>サンリン</t>
    </rPh>
    <rPh sb="4" eb="6">
      <t>クミアイ</t>
    </rPh>
    <rPh sb="7" eb="9">
      <t>タカトリ</t>
    </rPh>
    <rPh sb="9" eb="10">
      <t>ヤマ</t>
    </rPh>
    <rPh sb="10" eb="12">
      <t>シンリン</t>
    </rPh>
    <rPh sb="12" eb="14">
      <t>クウカン</t>
    </rPh>
    <rPh sb="14" eb="17">
      <t>リカツヨウ</t>
    </rPh>
    <rPh sb="17" eb="19">
      <t>トクベツ</t>
    </rPh>
    <rPh sb="19" eb="21">
      <t>カイケイ</t>
    </rPh>
    <phoneticPr fontId="19"/>
  </si>
  <si>
    <t>夢京橋</t>
    <rPh sb="0" eb="1">
      <t>ユメ</t>
    </rPh>
    <rPh sb="1" eb="3">
      <t>キョウバシ</t>
    </rPh>
    <phoneticPr fontId="2"/>
  </si>
  <si>
    <t>彦根総合地方卸売市場</t>
    <rPh sb="0" eb="2">
      <t>ヒコネ</t>
    </rPh>
    <rPh sb="2" eb="4">
      <t>ソウゴウ</t>
    </rPh>
    <rPh sb="4" eb="6">
      <t>チホウ</t>
    </rPh>
    <rPh sb="6" eb="8">
      <t>オロシウリ</t>
    </rPh>
    <rPh sb="8" eb="10">
      <t>イチバ</t>
    </rPh>
    <phoneticPr fontId="2"/>
  </si>
  <si>
    <t>四番町スクエア</t>
    <rPh sb="0" eb="3">
      <t>ヨンバンチョウ</t>
    </rPh>
    <phoneticPr fontId="2"/>
  </si>
  <si>
    <t>彦根市事業公社</t>
    <rPh sb="0" eb="3">
      <t>ヒコネシ</t>
    </rPh>
    <rPh sb="3" eb="5">
      <t>ジギョウ</t>
    </rPh>
    <rPh sb="5" eb="7">
      <t>コウシャ</t>
    </rPh>
    <phoneticPr fontId="2"/>
  </si>
  <si>
    <t>彦根市一般廃棄物処理施設整備基金</t>
  </si>
  <si>
    <t>彦根市職員退職手当基金</t>
  </si>
  <si>
    <t>彦根市教育施設整備基金</t>
  </si>
  <si>
    <t>彦根市福祉・保健・医療基金</t>
  </si>
  <si>
    <t>彦根市国民スポーツ大会等運営基金</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</si>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</sst>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46402</c:v>
                </c:pt>
                <c:pt idx="1">
                  <c:v>66343</c:v>
                </c:pt>
                <c:pt idx="2">
                  <c:v>56416</c:v>
                </c:pt>
                <c:pt idx="3">
                  <c:v>49217</c:v>
                </c:pt>
                <c:pt idx="4">
                  <c:v>49211</c:v>
                </c:pt>
              </c:numCache>
            </c:numRef>
          </c:val>
          <c:smooth val="0"/>
          <c:extLst>
            <c:ext xmlns:c16="http://schemas.microsoft.com/office/drawing/2014/chart" uri="{C3380CC4-5D6E-409C-BE32-E72D297353CC}">
              <c16:uniqueId val="{00000000-30D0-45E1-AE2F-65964D52340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40817</c:v>
                </c:pt>
                <c:pt idx="1">
                  <c:v>49448</c:v>
                </c:pt>
                <c:pt idx="2">
                  <c:v>87704</c:v>
                </c:pt>
                <c:pt idx="3">
                  <c:v>67988</c:v>
                </c:pt>
                <c:pt idx="4">
                  <c:v>69825</c:v>
                </c:pt>
              </c:numCache>
            </c:numRef>
          </c:val>
          <c:smooth val="0"/>
          <c:extLst>
            <c:ext xmlns:c16="http://schemas.microsoft.com/office/drawing/2014/chart" uri="{C3380CC4-5D6E-409C-BE32-E72D297353CC}">
              <c16:uniqueId val="{00000001-30D0-45E1-AE2F-65964D52340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3.8</c:v>
                </c:pt>
                <c:pt idx="1">
                  <c:v>4.55</c:v>
                </c:pt>
                <c:pt idx="2">
                  <c:v>2.62</c:v>
                </c:pt>
                <c:pt idx="3">
                  <c:v>8.4499999999999993</c:v>
                </c:pt>
                <c:pt idx="4">
                  <c:v>9.1</c:v>
                </c:pt>
              </c:numCache>
            </c:numRef>
          </c:val>
          <c:extLst>
            <c:ext xmlns:c16="http://schemas.microsoft.com/office/drawing/2014/chart" uri="{C3380CC4-5D6E-409C-BE32-E72D297353CC}">
              <c16:uniqueId val="{00000000-3471-484D-94D5-BF0AAA746DB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11.47</c:v>
                </c:pt>
                <c:pt idx="1">
                  <c:v>11.31</c:v>
                </c:pt>
                <c:pt idx="2">
                  <c:v>10.54</c:v>
                </c:pt>
                <c:pt idx="3">
                  <c:v>10.19</c:v>
                </c:pt>
                <c:pt idx="4">
                  <c:v>12.24</c:v>
                </c:pt>
              </c:numCache>
            </c:numRef>
          </c:val>
          <c:extLst>
            <c:ext xmlns:c16="http://schemas.microsoft.com/office/drawing/2014/chart" uri="{C3380CC4-5D6E-409C-BE32-E72D297353CC}">
              <c16:uniqueId val="{00000001-3471-484D-94D5-BF0AAA746DB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-2.82</c:v>
                </c:pt>
                <c:pt idx="1">
                  <c:v>2.2200000000000002</c:v>
                </c:pt>
                <c:pt idx="2">
                  <c:v>-2.23</c:v>
                </c:pt>
                <c:pt idx="3">
                  <c:v>6.11</c:v>
                </c:pt>
                <c:pt idx="4">
                  <c:v>2.1</c:v>
                </c:pt>
              </c:numCache>
            </c:numRef>
          </c:val>
          <c:smooth val="0"/>
          <c:extLst>
            <c:ext xmlns:c16="http://schemas.microsoft.com/office/drawing/2014/chart" uri="{C3380CC4-5D6E-409C-BE32-E72D297353CC}">
              <c16:uniqueId val="{00000002-3471-484D-94D5-BF0AAA746DB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1.17</c:v>
                </c:pt>
                <c:pt idx="2">
                  <c:v>#N/A</c:v>
                </c:pt>
                <c:pt idx="3">
                  <c:v>0.42</c:v>
                </c:pt>
                <c:pt idx="4">
                  <c:v>#N/A</c:v>
                </c:pt>
                <c:pt idx="5">
                  <c:v>0</c:v>
                </c:pt>
                <c:pt idx="6">
                  <c:v>#N/A</c:v>
                </c:pt>
                <c:pt idx="7">
                  <c:v>0</c:v>
                </c:pt>
                <c:pt idx="8">
                  <c:v>#N/A</c:v>
                </c:pt>
                <c:pt idx="9">
                  <c:v>0</c:v>
                </c:pt>
              </c:numCache>
            </c:numRef>
          </c:val>
          <c:extLst>
            <c:ext xmlns:c16="http://schemas.microsoft.com/office/drawing/2014/chart" uri="{C3380CC4-5D6E-409C-BE32-E72D297353CC}">
              <c16:uniqueId val="{00000000-1ACD-41DB-BD34-B14A5B534D7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ACD-41DB-BD34-B14A5B534D7A}"/>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0.08</c:v>
                </c:pt>
                <c:pt idx="2">
                  <c:v>#N/A</c:v>
                </c:pt>
                <c:pt idx="3">
                  <c:v>7.0000000000000007E-2</c:v>
                </c:pt>
                <c:pt idx="4">
                  <c:v>#N/A</c:v>
                </c:pt>
                <c:pt idx="5">
                  <c:v>0.08</c:v>
                </c:pt>
                <c:pt idx="6">
                  <c:v>#N/A</c:v>
                </c:pt>
                <c:pt idx="7">
                  <c:v>7.0000000000000007E-2</c:v>
                </c:pt>
                <c:pt idx="8">
                  <c:v>#N/A</c:v>
                </c:pt>
                <c:pt idx="9">
                  <c:v>0.09</c:v>
                </c:pt>
              </c:numCache>
            </c:numRef>
          </c:val>
          <c:extLst>
            <c:ext xmlns:c16="http://schemas.microsoft.com/office/drawing/2014/chart" uri="{C3380CC4-5D6E-409C-BE32-E72D297353CC}">
              <c16:uniqueId val="{00000002-1ACD-41DB-BD34-B14A5B534D7A}"/>
            </c:ext>
          </c:extLst>
        </c:ser>
        <c:ser>
          <c:idx val="3"/>
          <c:order val="3"/>
          <c:tx>
            <c:strRef>
              <c:f>データシート!$A$30</c:f>
              <c:strCache>
                <c:ptCount val="1"/>
                <c:pt idx="0">
                  <c:v>休日急病診療所事業特別会計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7.0000000000000007E-2</c:v>
                </c:pt>
                <c:pt idx="2">
                  <c:v>#N/A</c:v>
                </c:pt>
                <c:pt idx="3">
                  <c:v>0.06</c:v>
                </c:pt>
                <c:pt idx="4">
                  <c:v>#N/A</c:v>
                </c:pt>
                <c:pt idx="5">
                  <c:v>0</c:v>
                </c:pt>
                <c:pt idx="6">
                  <c:v>#N/A</c:v>
                </c:pt>
                <c:pt idx="7">
                  <c:v>0</c:v>
                </c:pt>
                <c:pt idx="8">
                  <c:v>#N/A</c:v>
                </c:pt>
                <c:pt idx="9">
                  <c:v>0.13</c:v>
                </c:pt>
              </c:numCache>
            </c:numRef>
          </c:val>
          <c:extLst>
            <c:ext xmlns:c16="http://schemas.microsoft.com/office/drawing/2014/chart" uri="{C3380CC4-5D6E-409C-BE32-E72D297353CC}">
              <c16:uniqueId val="{00000003-1ACD-41DB-BD34-B14A5B534D7A}"/>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0.14000000000000001</c:v>
                </c:pt>
                <c:pt idx="2">
                  <c:v>#N/A</c:v>
                </c:pt>
                <c:pt idx="3">
                  <c:v>0.18</c:v>
                </c:pt>
                <c:pt idx="4">
                  <c:v>#N/A</c:v>
                </c:pt>
                <c:pt idx="5">
                  <c:v>0.12</c:v>
                </c:pt>
                <c:pt idx="6">
                  <c:v>#N/A</c:v>
                </c:pt>
                <c:pt idx="7">
                  <c:v>0.43</c:v>
                </c:pt>
                <c:pt idx="8">
                  <c:v>#N/A</c:v>
                </c:pt>
                <c:pt idx="9">
                  <c:v>0.18</c:v>
                </c:pt>
              </c:numCache>
            </c:numRef>
          </c:val>
          <c:extLst>
            <c:ext xmlns:c16="http://schemas.microsoft.com/office/drawing/2014/chart" uri="{C3380CC4-5D6E-409C-BE32-E72D297353CC}">
              <c16:uniqueId val="{00000004-1ACD-41DB-BD34-B14A5B534D7A}"/>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0.32</c:v>
                </c:pt>
                <c:pt idx="2">
                  <c:v>#N/A</c:v>
                </c:pt>
                <c:pt idx="3">
                  <c:v>0.02</c:v>
                </c:pt>
                <c:pt idx="4">
                  <c:v>#N/A</c:v>
                </c:pt>
                <c:pt idx="5">
                  <c:v>0</c:v>
                </c:pt>
                <c:pt idx="6">
                  <c:v>#N/A</c:v>
                </c:pt>
                <c:pt idx="7">
                  <c:v>0.28000000000000003</c:v>
                </c:pt>
                <c:pt idx="8">
                  <c:v>#N/A</c:v>
                </c:pt>
                <c:pt idx="9">
                  <c:v>0.41</c:v>
                </c:pt>
              </c:numCache>
            </c:numRef>
          </c:val>
          <c:extLst>
            <c:ext xmlns:c16="http://schemas.microsoft.com/office/drawing/2014/chart" uri="{C3380CC4-5D6E-409C-BE32-E72D297353CC}">
              <c16:uniqueId val="{00000005-1ACD-41DB-BD34-B14A5B534D7A}"/>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2.5</c:v>
                </c:pt>
                <c:pt idx="6">
                  <c:v>#N/A</c:v>
                </c:pt>
                <c:pt idx="7">
                  <c:v>3.24</c:v>
                </c:pt>
                <c:pt idx="8">
                  <c:v>#N/A</c:v>
                </c:pt>
                <c:pt idx="9">
                  <c:v>3.99</c:v>
                </c:pt>
              </c:numCache>
            </c:numRef>
          </c:val>
          <c:extLst>
            <c:ext xmlns:c16="http://schemas.microsoft.com/office/drawing/2014/chart" uri="{C3380CC4-5D6E-409C-BE32-E72D297353CC}">
              <c16:uniqueId val="{00000006-1ACD-41DB-BD34-B14A5B534D7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3.72</c:v>
                </c:pt>
                <c:pt idx="2">
                  <c:v>#N/A</c:v>
                </c:pt>
                <c:pt idx="3">
                  <c:v>4.4800000000000004</c:v>
                </c:pt>
                <c:pt idx="4">
                  <c:v>#N/A</c:v>
                </c:pt>
                <c:pt idx="5">
                  <c:v>2.62</c:v>
                </c:pt>
                <c:pt idx="6">
                  <c:v>#N/A</c:v>
                </c:pt>
                <c:pt idx="7">
                  <c:v>8.44</c:v>
                </c:pt>
                <c:pt idx="8">
                  <c:v>#N/A</c:v>
                </c:pt>
                <c:pt idx="9">
                  <c:v>8.9600000000000009</c:v>
                </c:pt>
              </c:numCache>
            </c:numRef>
          </c:val>
          <c:extLst>
            <c:ext xmlns:c16="http://schemas.microsoft.com/office/drawing/2014/chart" uri="{C3380CC4-5D6E-409C-BE32-E72D297353CC}">
              <c16:uniqueId val="{00000007-1ACD-41DB-BD34-B14A5B534D7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16.75</c:v>
                </c:pt>
                <c:pt idx="2">
                  <c:v>#N/A</c:v>
                </c:pt>
                <c:pt idx="3">
                  <c:v>17.21</c:v>
                </c:pt>
                <c:pt idx="4">
                  <c:v>#N/A</c:v>
                </c:pt>
                <c:pt idx="5">
                  <c:v>15.29</c:v>
                </c:pt>
                <c:pt idx="6">
                  <c:v>#N/A</c:v>
                </c:pt>
                <c:pt idx="7">
                  <c:v>14.19</c:v>
                </c:pt>
                <c:pt idx="8">
                  <c:v>#N/A</c:v>
                </c:pt>
                <c:pt idx="9">
                  <c:v>14.4</c:v>
                </c:pt>
              </c:numCache>
            </c:numRef>
          </c:val>
          <c:extLst>
            <c:ext xmlns:c16="http://schemas.microsoft.com/office/drawing/2014/chart" uri="{C3380CC4-5D6E-409C-BE32-E72D297353CC}">
              <c16:uniqueId val="{00000008-1ACD-41DB-BD34-B14A5B534D7A}"/>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4.5</c:v>
                </c:pt>
                <c:pt idx="2">
                  <c:v>#N/A</c:v>
                </c:pt>
                <c:pt idx="3">
                  <c:v>5.48</c:v>
                </c:pt>
                <c:pt idx="4">
                  <c:v>#N/A</c:v>
                </c:pt>
                <c:pt idx="5">
                  <c:v>11.61</c:v>
                </c:pt>
                <c:pt idx="6">
                  <c:v>#N/A</c:v>
                </c:pt>
                <c:pt idx="7">
                  <c:v>17.03</c:v>
                </c:pt>
                <c:pt idx="8">
                  <c:v>#N/A</c:v>
                </c:pt>
                <c:pt idx="9">
                  <c:v>22.66</c:v>
                </c:pt>
              </c:numCache>
            </c:numRef>
          </c:val>
          <c:extLst>
            <c:ext xmlns:c16="http://schemas.microsoft.com/office/drawing/2014/chart" uri="{C3380CC4-5D6E-409C-BE32-E72D297353CC}">
              <c16:uniqueId val="{00000009-1ACD-41DB-BD34-B14A5B534D7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5175</c:v>
                </c:pt>
                <c:pt idx="5">
                  <c:v>5253</c:v>
                </c:pt>
                <c:pt idx="8">
                  <c:v>5069</c:v>
                </c:pt>
                <c:pt idx="11">
                  <c:v>5019</c:v>
                </c:pt>
                <c:pt idx="14">
                  <c:v>4999</c:v>
                </c:pt>
              </c:numCache>
            </c:numRef>
          </c:val>
          <c:extLst>
            <c:ext xmlns:c16="http://schemas.microsoft.com/office/drawing/2014/chart" uri="{C3380CC4-5D6E-409C-BE32-E72D297353CC}">
              <c16:uniqueId val="{00000000-8676-41B0-A641-F9F8F7BE6D9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4</c:v>
                </c:pt>
                <c:pt idx="9">
                  <c:v>0</c:v>
                </c:pt>
                <c:pt idx="12">
                  <c:v>0</c:v>
                </c:pt>
              </c:numCache>
            </c:numRef>
          </c:val>
          <c:extLst>
            <c:ext xmlns:c16="http://schemas.microsoft.com/office/drawing/2014/chart" uri="{C3380CC4-5D6E-409C-BE32-E72D297353CC}">
              <c16:uniqueId val="{00000001-8676-41B0-A641-F9F8F7BE6D9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c:v>
                </c:pt>
                <c:pt idx="3">
                  <c:v>2</c:v>
                </c:pt>
                <c:pt idx="6">
                  <c:v>2</c:v>
                </c:pt>
                <c:pt idx="9">
                  <c:v>2</c:v>
                </c:pt>
                <c:pt idx="12">
                  <c:v>0</c:v>
                </c:pt>
              </c:numCache>
            </c:numRef>
          </c:val>
          <c:extLst>
            <c:ext xmlns:c16="http://schemas.microsoft.com/office/drawing/2014/chart" uri="{C3380CC4-5D6E-409C-BE32-E72D297353CC}">
              <c16:uniqueId val="{00000002-8676-41B0-A641-F9F8F7BE6D9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c:v>
                </c:pt>
                <c:pt idx="3">
                  <c:v>1</c:v>
                </c:pt>
                <c:pt idx="6">
                  <c:v>1</c:v>
                </c:pt>
                <c:pt idx="9">
                  <c:v>0</c:v>
                </c:pt>
                <c:pt idx="12">
                  <c:v>0</c:v>
                </c:pt>
              </c:numCache>
            </c:numRef>
          </c:val>
          <c:extLst>
            <c:ext xmlns:c16="http://schemas.microsoft.com/office/drawing/2014/chart" uri="{C3380CC4-5D6E-409C-BE32-E72D297353CC}">
              <c16:uniqueId val="{00000003-8676-41B0-A641-F9F8F7BE6D9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3504</c:v>
                </c:pt>
                <c:pt idx="3">
                  <c:v>2898</c:v>
                </c:pt>
                <c:pt idx="6">
                  <c:v>2938</c:v>
                </c:pt>
                <c:pt idx="9">
                  <c:v>2753</c:v>
                </c:pt>
                <c:pt idx="12">
                  <c:v>2918</c:v>
                </c:pt>
              </c:numCache>
            </c:numRef>
          </c:val>
          <c:extLst>
            <c:ext xmlns:c16="http://schemas.microsoft.com/office/drawing/2014/chart" uri="{C3380CC4-5D6E-409C-BE32-E72D297353CC}">
              <c16:uniqueId val="{00000004-8676-41B0-A641-F9F8F7BE6D9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676-41B0-A641-F9F8F7BE6D9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676-41B0-A641-F9F8F7BE6D9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3358</c:v>
                </c:pt>
                <c:pt idx="3">
                  <c:v>3457</c:v>
                </c:pt>
                <c:pt idx="6">
                  <c:v>3491</c:v>
                </c:pt>
                <c:pt idx="9">
                  <c:v>3687</c:v>
                </c:pt>
                <c:pt idx="12">
                  <c:v>3883</c:v>
                </c:pt>
              </c:numCache>
            </c:numRef>
          </c:val>
          <c:extLst>
            <c:ext xmlns:c16="http://schemas.microsoft.com/office/drawing/2014/chart" uri="{C3380CC4-5D6E-409C-BE32-E72D297353CC}">
              <c16:uniqueId val="{00000007-8676-41B0-A641-F9F8F7BE6D9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1693</c:v>
                </c:pt>
                <c:pt idx="2">
                  <c:v>#N/A</c:v>
                </c:pt>
                <c:pt idx="3">
                  <c:v>#N/A</c:v>
                </c:pt>
                <c:pt idx="4">
                  <c:v>1105</c:v>
                </c:pt>
                <c:pt idx="5">
                  <c:v>#N/A</c:v>
                </c:pt>
                <c:pt idx="6">
                  <c:v>#N/A</c:v>
                </c:pt>
                <c:pt idx="7">
                  <c:v>1367</c:v>
                </c:pt>
                <c:pt idx="8">
                  <c:v>#N/A</c:v>
                </c:pt>
                <c:pt idx="9">
                  <c:v>#N/A</c:v>
                </c:pt>
                <c:pt idx="10">
                  <c:v>1423</c:v>
                </c:pt>
                <c:pt idx="11">
                  <c:v>#N/A</c:v>
                </c:pt>
                <c:pt idx="12">
                  <c:v>#N/A</c:v>
                </c:pt>
                <c:pt idx="13">
                  <c:v>1802</c:v>
                </c:pt>
                <c:pt idx="14">
                  <c:v>#N/A</c:v>
                </c:pt>
              </c:numCache>
            </c:numRef>
          </c:val>
          <c:smooth val="0"/>
          <c:extLst>
            <c:ext xmlns:c16="http://schemas.microsoft.com/office/drawing/2014/chart" uri="{C3380CC4-5D6E-409C-BE32-E72D297353CC}">
              <c16:uniqueId val="{00000008-8676-41B0-A641-F9F8F7BE6D9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52105</c:v>
                </c:pt>
                <c:pt idx="5">
                  <c:v>53208</c:v>
                </c:pt>
                <c:pt idx="8">
                  <c:v>54842</c:v>
                </c:pt>
                <c:pt idx="11">
                  <c:v>54353</c:v>
                </c:pt>
                <c:pt idx="14">
                  <c:v>53548</c:v>
                </c:pt>
              </c:numCache>
            </c:numRef>
          </c:val>
          <c:extLst>
            <c:ext xmlns:c16="http://schemas.microsoft.com/office/drawing/2014/chart" uri="{C3380CC4-5D6E-409C-BE32-E72D297353CC}">
              <c16:uniqueId val="{00000000-C8FC-4293-BD30-0A7A2C701DF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13562</c:v>
                </c:pt>
                <c:pt idx="5">
                  <c:v>12753</c:v>
                </c:pt>
                <c:pt idx="8">
                  <c:v>12373</c:v>
                </c:pt>
                <c:pt idx="11">
                  <c:v>11710</c:v>
                </c:pt>
                <c:pt idx="14">
                  <c:v>11639</c:v>
                </c:pt>
              </c:numCache>
            </c:numRef>
          </c:val>
          <c:extLst>
            <c:ext xmlns:c16="http://schemas.microsoft.com/office/drawing/2014/chart" uri="{C3380CC4-5D6E-409C-BE32-E72D297353CC}">
              <c16:uniqueId val="{00000001-C8FC-4293-BD30-0A7A2C701DF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8546</c:v>
                </c:pt>
                <c:pt idx="5">
                  <c:v>8464</c:v>
                </c:pt>
                <c:pt idx="8">
                  <c:v>8019</c:v>
                </c:pt>
                <c:pt idx="11">
                  <c:v>8692</c:v>
                </c:pt>
                <c:pt idx="14">
                  <c:v>9389</c:v>
                </c:pt>
              </c:numCache>
            </c:numRef>
          </c:val>
          <c:extLst>
            <c:ext xmlns:c16="http://schemas.microsoft.com/office/drawing/2014/chart" uri="{C3380CC4-5D6E-409C-BE32-E72D297353CC}">
              <c16:uniqueId val="{00000002-C8FC-4293-BD30-0A7A2C701DF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8FC-4293-BD30-0A7A2C701DF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8FC-4293-BD30-0A7A2C701DF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8FC-4293-BD30-0A7A2C701DF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5251</c:v>
                </c:pt>
                <c:pt idx="3">
                  <c:v>5417</c:v>
                </c:pt>
                <c:pt idx="6">
                  <c:v>5005</c:v>
                </c:pt>
                <c:pt idx="9">
                  <c:v>4979</c:v>
                </c:pt>
                <c:pt idx="12">
                  <c:v>5004</c:v>
                </c:pt>
              </c:numCache>
            </c:numRef>
          </c:val>
          <c:extLst>
            <c:ext xmlns:c16="http://schemas.microsoft.com/office/drawing/2014/chart" uri="{C3380CC4-5D6E-409C-BE32-E72D297353CC}">
              <c16:uniqueId val="{00000006-C8FC-4293-BD30-0A7A2C701DF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c:v>
                </c:pt>
                <c:pt idx="3">
                  <c:v>2</c:v>
                </c:pt>
                <c:pt idx="6">
                  <c:v>1</c:v>
                </c:pt>
                <c:pt idx="9">
                  <c:v>1</c:v>
                </c:pt>
                <c:pt idx="12">
                  <c:v>0</c:v>
                </c:pt>
              </c:numCache>
            </c:numRef>
          </c:val>
          <c:extLst>
            <c:ext xmlns:c16="http://schemas.microsoft.com/office/drawing/2014/chart" uri="{C3380CC4-5D6E-409C-BE32-E72D297353CC}">
              <c16:uniqueId val="{00000007-C8FC-4293-BD30-0A7A2C701DF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39629</c:v>
                </c:pt>
                <c:pt idx="3">
                  <c:v>35893</c:v>
                </c:pt>
                <c:pt idx="6">
                  <c:v>32505</c:v>
                </c:pt>
                <c:pt idx="9">
                  <c:v>28998</c:v>
                </c:pt>
                <c:pt idx="12">
                  <c:v>28185</c:v>
                </c:pt>
              </c:numCache>
            </c:numRef>
          </c:val>
          <c:extLst>
            <c:ext xmlns:c16="http://schemas.microsoft.com/office/drawing/2014/chart" uri="{C3380CC4-5D6E-409C-BE32-E72D297353CC}">
              <c16:uniqueId val="{00000008-C8FC-4293-BD30-0A7A2C701DF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5</c:v>
                </c:pt>
                <c:pt idx="3">
                  <c:v>4</c:v>
                </c:pt>
                <c:pt idx="6">
                  <c:v>2</c:v>
                </c:pt>
                <c:pt idx="9">
                  <c:v>0</c:v>
                </c:pt>
                <c:pt idx="12">
                  <c:v>0</c:v>
                </c:pt>
              </c:numCache>
            </c:numRef>
          </c:val>
          <c:extLst>
            <c:ext xmlns:c16="http://schemas.microsoft.com/office/drawing/2014/chart" uri="{C3380CC4-5D6E-409C-BE32-E72D297353CC}">
              <c16:uniqueId val="{00000009-C8FC-4293-BD30-0A7A2C701DF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40155</c:v>
                </c:pt>
                <c:pt idx="3">
                  <c:v>41980</c:v>
                </c:pt>
                <c:pt idx="6">
                  <c:v>47728</c:v>
                </c:pt>
                <c:pt idx="9">
                  <c:v>51504</c:v>
                </c:pt>
                <c:pt idx="12">
                  <c:v>53708</c:v>
                </c:pt>
              </c:numCache>
            </c:numRef>
          </c:val>
          <c:extLst>
            <c:ext xmlns:c16="http://schemas.microsoft.com/office/drawing/2014/chart" uri="{C3380CC4-5D6E-409C-BE32-E72D297353CC}">
              <c16:uniqueId val="{0000000A-C8FC-4293-BD30-0A7A2C701DF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10831</c:v>
                </c:pt>
                <c:pt idx="2">
                  <c:v>#N/A</c:v>
                </c:pt>
                <c:pt idx="3">
                  <c:v>#N/A</c:v>
                </c:pt>
                <c:pt idx="4">
                  <c:v>8871</c:v>
                </c:pt>
                <c:pt idx="5">
                  <c:v>#N/A</c:v>
                </c:pt>
                <c:pt idx="6">
                  <c:v>#N/A</c:v>
                </c:pt>
                <c:pt idx="7">
                  <c:v>10006</c:v>
                </c:pt>
                <c:pt idx="8">
                  <c:v>#N/A</c:v>
                </c:pt>
                <c:pt idx="9">
                  <c:v>#N/A</c:v>
                </c:pt>
                <c:pt idx="10">
                  <c:v>10727</c:v>
                </c:pt>
                <c:pt idx="11">
                  <c:v>#N/A</c:v>
                </c:pt>
                <c:pt idx="12">
                  <c:v>#N/A</c:v>
                </c:pt>
                <c:pt idx="13">
                  <c:v>12321</c:v>
                </c:pt>
                <c:pt idx="14">
                  <c:v>#N/A</c:v>
                </c:pt>
              </c:numCache>
            </c:numRef>
          </c:val>
          <c:smooth val="0"/>
          <c:extLst>
            <c:ext xmlns:c16="http://schemas.microsoft.com/office/drawing/2014/chart" uri="{C3380CC4-5D6E-409C-BE32-E72D297353CC}">
              <c16:uniqueId val="{0000000B-C8FC-4293-BD30-0A7A2C701DF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2675</c:v>
                </c:pt>
                <c:pt idx="1">
                  <c:v>2716</c:v>
                </c:pt>
                <c:pt idx="2">
                  <c:v>3161</c:v>
                </c:pt>
              </c:numCache>
            </c:numRef>
          </c:val>
          <c:extLst>
            <c:ext xmlns:c16="http://schemas.microsoft.com/office/drawing/2014/chart" uri="{C3380CC4-5D6E-409C-BE32-E72D297353CC}">
              <c16:uniqueId val="{00000000-1C9D-45D9-BEAE-A1EBE087479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288</c:v>
                </c:pt>
                <c:pt idx="1">
                  <c:v>488</c:v>
                </c:pt>
                <c:pt idx="2">
                  <c:v>488</c:v>
                </c:pt>
              </c:numCache>
            </c:numRef>
          </c:val>
          <c:extLst>
            <c:ext xmlns:c16="http://schemas.microsoft.com/office/drawing/2014/chart" uri="{C3380CC4-5D6E-409C-BE32-E72D297353CC}">
              <c16:uniqueId val="{00000001-1C9D-45D9-BEAE-A1EBE087479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3526</c:v>
                </c:pt>
                <c:pt idx="1">
                  <c:v>3859</c:v>
                </c:pt>
                <c:pt idx="2">
                  <c:v>3869</c:v>
                </c:pt>
              </c:numCache>
            </c:numRef>
          </c:val>
          <c:extLst>
            <c:ext xmlns:c16="http://schemas.microsoft.com/office/drawing/2014/chart" uri="{C3380CC4-5D6E-409C-BE32-E72D297353CC}">
              <c16:uniqueId val="{00000002-1C9D-45D9-BEAE-A1EBE087479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滋賀県彦根市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19</a:t>
          </a:r>
          <a:r>
            <a:rPr kumimoji="1" lang="ja-JP" altLang="en-US" sz="1200">
              <a:latin typeface="ＭＳ ゴシック" pitchFamily="49" charset="-128"/>
              <a:ea typeface="ＭＳ ゴシック" pitchFamily="49" charset="-128"/>
            </a:rPr>
            <a:t>年度から公債費負担適正化計画に基づき、繰上償還により元利償還金を減少させるなどの改善を図ってきた結果、平成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年度以降は</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か年平均で</a:t>
          </a:r>
          <a:r>
            <a:rPr kumimoji="1" lang="en-US" altLang="ja-JP" sz="1200">
              <a:latin typeface="ＭＳ ゴシック" pitchFamily="49" charset="-128"/>
              <a:ea typeface="ＭＳ ゴシック" pitchFamily="49" charset="-128"/>
            </a:rPr>
            <a:t>18</a:t>
          </a:r>
          <a:r>
            <a:rPr kumimoji="1" lang="ja-JP" altLang="en-US" sz="1200">
              <a:latin typeface="ＭＳ ゴシック" pitchFamily="49" charset="-128"/>
              <a:ea typeface="ＭＳ ゴシック" pitchFamily="49" charset="-128"/>
            </a:rPr>
            <a:t>％を下回っている。</a:t>
          </a:r>
        </a:p>
        <a:p>
          <a:r>
            <a:rPr kumimoji="1" lang="ja-JP" altLang="en-US" sz="1200">
              <a:latin typeface="ＭＳ ゴシック" pitchFamily="49" charset="-128"/>
              <a:ea typeface="ＭＳ ゴシック" pitchFamily="49" charset="-128"/>
            </a:rPr>
            <a:t>　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は、分子については、近年実施した大型の投資事業の財源とした市債の償還が増加したことに伴い、元利償還金は増加した。公営企業債の元利償還金に対する負担金等についても、下水道事業会計において分流式下水道等に要する経費の算定方式の見直しに係る繰出基準の変更により増加となっている。</a:t>
          </a:r>
        </a:p>
        <a:p>
          <a:r>
            <a:rPr kumimoji="1" lang="ja-JP" altLang="en-US" sz="1200">
              <a:latin typeface="ＭＳ ゴシック" pitchFamily="49" charset="-128"/>
              <a:ea typeface="ＭＳ ゴシック" pitchFamily="49" charset="-128"/>
            </a:rPr>
            <a:t>　今後も、これまでに実施した大型の投資事業に係る市債の償還が増加することや、新ごみ処理施設の建設負担金などの大型の投資的事業を予定していることから、数値の推移に注視しながら財政運営を行う必要が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滋賀県彦根市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将来負担比率は前年度より増加しているものの、早期健全化基準の数値を大きく下回っていることから良好な状態である。</a:t>
          </a:r>
        </a:p>
        <a:p>
          <a:r>
            <a:rPr kumimoji="1" lang="ja-JP" altLang="en-US" sz="1400">
              <a:latin typeface="ＭＳ ゴシック" pitchFamily="49" charset="-128"/>
              <a:ea typeface="ＭＳ ゴシック" pitchFamily="49" charset="-128"/>
            </a:rPr>
            <a:t>　一般会計等に係る地方債の現在高の大幅な増の主な要因は、彦根市スポーツ・文化交流センター整備事業やごみ焼却場整備事業等の大型の投資事業に係る地方債発行額の増加によるもの。</a:t>
          </a:r>
        </a:p>
        <a:p>
          <a:r>
            <a:rPr kumimoji="1" lang="ja-JP" altLang="en-US" sz="1400">
              <a:latin typeface="ＭＳ ゴシック" pitchFamily="49" charset="-128"/>
              <a:ea typeface="ＭＳ ゴシック" pitchFamily="49" charset="-128"/>
            </a:rPr>
            <a:t>　公営企業債等繰入見込額の減の主な要因は、下水道事業会計の地方債残高が減少したことによるもの。</a:t>
          </a:r>
        </a:p>
        <a:p>
          <a:r>
            <a:rPr kumimoji="1" lang="ja-JP" altLang="en-US" sz="1400">
              <a:latin typeface="ＭＳ ゴシック" pitchFamily="49" charset="-128"/>
              <a:ea typeface="ＭＳ ゴシック" pitchFamily="49" charset="-128"/>
            </a:rPr>
            <a:t>　このほかの数値はほぼ横ばいに推移しているものの、新ごみ処理施設の建設負担金などの大型の投資的事業を予定していることから、数値の悪化が懸念されるため、これまで以上に自主財源の確保に努めなければならない。</a:t>
          </a:r>
        </a:p>
        <a:p>
          <a:r>
            <a:rPr kumimoji="1" lang="ja-JP" altLang="en-US" sz="1400">
              <a:latin typeface="ＭＳ ゴシック" pitchFamily="49" charset="-128"/>
              <a:ea typeface="ＭＳ ゴシック" pitchFamily="49" charset="-128"/>
            </a:rPr>
            <a:t>　事業の実施に当たっては、緊急性、投資効果および後年度負担を検証し、総合的に判断していく必要がある。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滋賀県彦根市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利息の積み立てや、ふるさと納税等の寄附金の積み立てによる増のほか、彦根市財政調整基金や彦根市庁舎整備基金などの積み立てにより、前年度比約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百万円の現在高となった。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本格的な実施段階となる、第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回国民スポーツ大会・第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回障害者スポーツ大会関連事業や、新ごみ処理施設の建設負担金などの大型の事業を控えていることから、引き続き、ＤＸ（デジタル・トランスフォーメーション）の推進、事務事業の見直しにより歳出のスリム化を図るととともに、新たな財源の掘り起こしなどにより歳入の確保に努め、出来る限りの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主なもの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彦根市一般廃棄物処理施設整備基金・・・本市の一般廃棄物処理施設の整備経費に充当する。</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彦根市職員退職手当基金・・・本市職員の退職手当に充当する。</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彦根市教育施設整備基金・・・本市の教育施設整備経費に充当する。</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彦根市福祉・保健・医療基金・・・本市の福祉事業、保健事業および医療事業へ充当する。</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彦根市国民スポーツ大会等運営基金・・・第</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回国民スポーツ大会および第</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回全国障害者スポーツ大会経費に充当する。</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減の主なもの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彦根市スポーツ・文化交流センター整備運営基金・・・彦根市スポーツ・文化交流センターの整備および運営事業への充当による減。</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充当額（取崩額）：</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242,854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　積立額：</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1,876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故舟橋聖一氏顕彰事業基金・・・舟橋聖一文学賞・舟橋聖一顕彰文学賞事業への充当による減。</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充当額（取崩額）：</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2,344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　積立額：</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増の主なもの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彦根市教育施設整備基金・・・ふるさと納税による寄附金の積み立てと、今後の教育施設整備に備え積み立てたことによる増。</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充当額（取崩額）：</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91,672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　積立額：</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149,638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彦根市庁舎整備基金・・・市庁舎の整備に備え積み立てたことによる増。</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充当額（取崩額）：</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　積立額：</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54,246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彦根市国民スポーツ大会等運営基金・・・第</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回国民スポーツ大会および第</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回全国障害者スポーツ大会に備え積み立てたことによる増。</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充当額（取崩額）：</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　積立額：</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50,103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各特定目的基金について、今後は、新ごみ処理施設建設等の大型投資的事業や個別施設計画に伴う各施設の修繕整備が控えており、こうした事業のための基金積み立ても必要となるため、歳出の見直しによる財源の確保と併せ、決算収支で生じる不用額等については、各基金への配分を検討したうえで、必要な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一般財源不足の補填として約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億円の取り崩しを行ったものの、利息の積み立て（約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万円）および前年度繰越金等の積み立て（約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億円）により前年度より増加した。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額を目安としており、積み立てを行うために、引き続き、ＤＸ（デジタル・トランスフォーメーション）の推進、事務事業の見直しにより歳出のスリム化を図るととともに、新たな財源の掘り起こしなどにより歳入の確保に努め、出来る限りの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利息の積み立て（約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万円）による増である。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近年実施している大型投資事業の影響により、市債の償還額の増加が見込まれることから、今後はその財源として取り崩すことが見込まれる。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滋賀県彦根市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111,648
108,502
196.87
55,179,232
52,658,201
2,351,087
25,831,868
53,707,806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以降は類似団体とほぼ同水準で推移している。新型コロナウイルス感染症の影響を受けていた法人の業績が徐々に回復してきたことから、市民税のうち法人税割が増加したことにより、基準財政収入額は増加したが、交付税の振り替わりである臨時財政対策債の発行可能額が減少したことにより、基準財政需要額が大きく増加したことから、数値は前年度より低下した。</a:t>
          </a:r>
        </a:p>
        <a:p>
          <a:r>
            <a:rPr kumimoji="1" lang="ja-JP" altLang="en-US" sz="1200">
              <a:latin typeface="ＭＳ Ｐゴシック" panose="020B0600070205080204" pitchFamily="50" charset="-128"/>
              <a:ea typeface="ＭＳ Ｐゴシック" panose="020B0600070205080204" pitchFamily="50" charset="-128"/>
            </a:rPr>
            <a:t>　今後は基準財政需要額に影響を与える公債費の抑制に努めるとともに、税収納率向上対策等を中心とした税収の確保と、税外収入の確保に関する取組の推進を図ることにより歳入確保に努める。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600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147108</xdr:rowOff>
    </xdr:from>
    <xdr:to>
      <xdr:col>23</xdr:col>
      <xdr:colOff>133350</xdr:colOff>
      <xdr:row>41</xdr:row>
      <xdr:rowOff>35983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05108"/>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86783</xdr:rowOff>
    </xdr:from>
    <xdr:to>
      <xdr:col>19</xdr:col>
      <xdr:colOff>133350</xdr:colOff>
      <xdr:row>40</xdr:row>
      <xdr:rowOff>147108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94478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86783</xdr:rowOff>
    </xdr:from>
    <xdr:to>
      <xdr:col>15</xdr:col>
      <xdr:colOff>82550</xdr:colOff>
      <xdr:row>40</xdr:row>
      <xdr:rowOff>106892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9447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35983</xdr:rowOff>
    </xdr:from>
    <xdr:to>
      <xdr:col>15</xdr:col>
      <xdr:colOff>133350</xdr:colOff>
      <xdr:row>40</xdr:row>
      <xdr:rowOff>137583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122360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106892</xdr:rowOff>
    </xdr:from>
    <xdr:to>
      <xdr:col>11</xdr:col>
      <xdr:colOff>31750</xdr:colOff>
      <xdr:row>40</xdr:row>
      <xdr:rowOff>106892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964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128710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96308</xdr:rowOff>
    </xdr:from>
    <xdr:to>
      <xdr:col>19</xdr:col>
      <xdr:colOff>184150</xdr:colOff>
      <xdr:row>41</xdr:row>
      <xdr:rowOff>26458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36635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2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35983</xdr:rowOff>
    </xdr:from>
    <xdr:to>
      <xdr:col>15</xdr:col>
      <xdr:colOff>133350</xdr:colOff>
      <xdr:row>40</xdr:row>
      <xdr:rowOff>137583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56092</xdr:rowOff>
    </xdr:from>
    <xdr:to>
      <xdr:col>11</xdr:col>
      <xdr:colOff>82550</xdr:colOff>
      <xdr:row>40</xdr:row>
      <xdr:rowOff>157692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142469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56092</xdr:rowOff>
    </xdr:from>
    <xdr:to>
      <xdr:col>7</xdr:col>
      <xdr:colOff>31750</xdr:colOff>
      <xdr:row>40</xdr:row>
      <xdr:rowOff>157692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142469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経常収支比率については、歳入の経常一般財源においては、市税が</a:t>
          </a:r>
          <a:r>
            <a:rPr kumimoji="1" lang="en-US" altLang="ja-JP" sz="1100">
              <a:latin typeface="ＭＳ Ｐゴシック" panose="020B0600070205080204" pitchFamily="50" charset="-128"/>
              <a:ea typeface="ＭＳ Ｐゴシック" panose="020B0600070205080204" pitchFamily="50" charset="-128"/>
            </a:rPr>
            <a:t>984,238</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+6.0</a:t>
          </a:r>
          <a:r>
            <a:rPr kumimoji="1" lang="ja-JP" altLang="en-US" sz="1100">
              <a:latin typeface="ＭＳ Ｐゴシック" panose="020B0600070205080204" pitchFamily="50" charset="-128"/>
              <a:ea typeface="ＭＳ Ｐゴシック" panose="020B0600070205080204" pitchFamily="50" charset="-128"/>
            </a:rPr>
            <a:t>％）の増となったものの、臨時財政対策債が</a:t>
          </a:r>
          <a:r>
            <a:rPr kumimoji="1" lang="en-US" altLang="ja-JP" sz="1100">
              <a:latin typeface="ＭＳ Ｐゴシック" panose="020B0600070205080204" pitchFamily="50" charset="-128"/>
              <a:ea typeface="ＭＳ Ｐゴシック" panose="020B0600070205080204" pitchFamily="50" charset="-128"/>
            </a:rPr>
            <a:t>1,883,819</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73.8</a:t>
          </a:r>
          <a:r>
            <a:rPr kumimoji="1" lang="ja-JP" altLang="en-US" sz="1100">
              <a:latin typeface="ＭＳ Ｐゴシック" panose="020B0600070205080204" pitchFamily="50" charset="-128"/>
              <a:ea typeface="ＭＳ Ｐゴシック" panose="020B0600070205080204" pitchFamily="50" charset="-128"/>
            </a:rPr>
            <a:t>％）の減になり、前年度より減額となった。歳出の経常一般財源については、人件費が</a:t>
          </a:r>
          <a:r>
            <a:rPr kumimoji="1" lang="en-US" altLang="ja-JP" sz="1100">
              <a:latin typeface="ＭＳ Ｐゴシック" panose="020B0600070205080204" pitchFamily="50" charset="-128"/>
              <a:ea typeface="ＭＳ Ｐゴシック" panose="020B0600070205080204" pitchFamily="50" charset="-128"/>
            </a:rPr>
            <a:t>240,362</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3.3</a:t>
          </a:r>
          <a:r>
            <a:rPr kumimoji="1" lang="ja-JP" altLang="en-US" sz="1100">
              <a:latin typeface="ＭＳ Ｐゴシック" panose="020B0600070205080204" pitchFamily="50" charset="-128"/>
              <a:ea typeface="ＭＳ Ｐゴシック" panose="020B0600070205080204" pitchFamily="50" charset="-128"/>
            </a:rPr>
            <a:t>％）の減となったものの、補助費等が</a:t>
          </a:r>
          <a:r>
            <a:rPr kumimoji="1" lang="en-US" altLang="ja-JP" sz="1100">
              <a:latin typeface="ＭＳ Ｐゴシック" panose="020B0600070205080204" pitchFamily="50" charset="-128"/>
              <a:ea typeface="ＭＳ Ｐゴシック" panose="020B0600070205080204" pitchFamily="50" charset="-128"/>
            </a:rPr>
            <a:t>827,046</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+34.3</a:t>
          </a:r>
          <a:r>
            <a:rPr kumimoji="1" lang="ja-JP" altLang="en-US" sz="1100">
              <a:latin typeface="ＭＳ Ｐゴシック" panose="020B0600070205080204" pitchFamily="50" charset="-128"/>
              <a:ea typeface="ＭＳ Ｐゴシック" panose="020B0600070205080204" pitchFamily="50" charset="-128"/>
            </a:rPr>
            <a:t>％）、物件費が</a:t>
          </a:r>
          <a:r>
            <a:rPr kumimoji="1" lang="en-US" altLang="ja-JP" sz="1100">
              <a:latin typeface="ＭＳ Ｐゴシック" panose="020B0600070205080204" pitchFamily="50" charset="-128"/>
              <a:ea typeface="ＭＳ Ｐゴシック" panose="020B0600070205080204" pitchFamily="50" charset="-128"/>
            </a:rPr>
            <a:t>532,172</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+11.8</a:t>
          </a:r>
          <a:r>
            <a:rPr kumimoji="1" lang="ja-JP" altLang="en-US" sz="1100">
              <a:latin typeface="ＭＳ Ｐゴシック" panose="020B0600070205080204" pitchFamily="50" charset="-128"/>
              <a:ea typeface="ＭＳ Ｐゴシック" panose="020B0600070205080204" pitchFamily="50" charset="-128"/>
            </a:rPr>
            <a:t>％）、公債費が</a:t>
          </a:r>
          <a:r>
            <a:rPr kumimoji="1" lang="en-US" altLang="ja-JP" sz="1100">
              <a:latin typeface="ＭＳ Ｐゴシック" panose="020B0600070205080204" pitchFamily="50" charset="-128"/>
              <a:ea typeface="ＭＳ Ｐゴシック" panose="020B0600070205080204" pitchFamily="50" charset="-128"/>
            </a:rPr>
            <a:t>198,126</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+5.5</a:t>
          </a:r>
          <a:r>
            <a:rPr kumimoji="1" lang="ja-JP" altLang="en-US" sz="1100">
              <a:latin typeface="ＭＳ Ｐゴシック" panose="020B0600070205080204" pitchFamily="50" charset="-128"/>
              <a:ea typeface="ＭＳ Ｐゴシック" panose="020B0600070205080204" pitchFamily="50" charset="-128"/>
            </a:rPr>
            <a:t>％）が増となったことで、全体として前年度より増額となり、前年度より</a:t>
          </a:r>
          <a:r>
            <a:rPr kumimoji="1" lang="en-US" altLang="ja-JP" sz="1100">
              <a:latin typeface="ＭＳ Ｐゴシック" panose="020B0600070205080204" pitchFamily="50" charset="-128"/>
              <a:ea typeface="ＭＳ Ｐゴシック" panose="020B0600070205080204" pitchFamily="50" charset="-128"/>
            </a:rPr>
            <a:t>7.5</a:t>
          </a:r>
          <a:r>
            <a:rPr kumimoji="1" lang="ja-JP" altLang="en-US" sz="1100">
              <a:latin typeface="ＭＳ Ｐゴシック" panose="020B0600070205080204" pitchFamily="50" charset="-128"/>
              <a:ea typeface="ＭＳ Ｐゴシック" panose="020B0600070205080204" pitchFamily="50" charset="-128"/>
            </a:rPr>
            <a:t>％上昇した。　</a:t>
          </a:r>
        </a:p>
        <a:p>
          <a:r>
            <a:rPr kumimoji="1" lang="ja-JP" altLang="en-US" sz="1100">
              <a:latin typeface="ＭＳ Ｐゴシック" panose="020B0600070205080204" pitchFamily="50" charset="-128"/>
              <a:ea typeface="ＭＳ Ｐゴシック" panose="020B0600070205080204" pitchFamily="50" charset="-128"/>
            </a:rPr>
            <a:t>　類似団体平均と比較して高い水準であるため、引き続き事業見直しを行い、削減可能な支出について検討を重ね、経常経費の削減を図る。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112395</xdr:rowOff>
    </xdr:from>
    <xdr:to>
      <xdr:col>23</xdr:col>
      <xdr:colOff>133350</xdr:colOff>
      <xdr:row>66</xdr:row>
      <xdr:rowOff>148907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27945"/>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27322</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112395</xdr:rowOff>
    </xdr:from>
    <xdr:to>
      <xdr:col>24</xdr:col>
      <xdr:colOff>12700</xdr:colOff>
      <xdr:row>59</xdr:row>
      <xdr:rowOff>112395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149543</xdr:rowOff>
    </xdr:from>
    <xdr:to>
      <xdr:col>23</xdr:col>
      <xdr:colOff>133350</xdr:colOff>
      <xdr:row>64</xdr:row>
      <xdr:rowOff>87630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607993"/>
          <a:ext cx="838200" cy="45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142892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01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126365</xdr:rowOff>
    </xdr:from>
    <xdr:to>
      <xdr:col>23</xdr:col>
      <xdr:colOff>184150</xdr:colOff>
      <xdr:row>63</xdr:row>
      <xdr:rowOff>56515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149543</xdr:rowOff>
    </xdr:from>
    <xdr:to>
      <xdr:col>19</xdr:col>
      <xdr:colOff>133350</xdr:colOff>
      <xdr:row>65</xdr:row>
      <xdr:rowOff>91122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607993"/>
          <a:ext cx="889000" cy="62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62547</xdr:rowOff>
    </xdr:from>
    <xdr:to>
      <xdr:col>19</xdr:col>
      <xdr:colOff>184150</xdr:colOff>
      <xdr:row>61</xdr:row>
      <xdr:rowOff>164147</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2874</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289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75565</xdr:rowOff>
    </xdr:from>
    <xdr:to>
      <xdr:col>15</xdr:col>
      <xdr:colOff>82550</xdr:colOff>
      <xdr:row>65</xdr:row>
      <xdr:rowOff>91122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1048365"/>
          <a:ext cx="889000" cy="18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139082</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75565</xdr:rowOff>
    </xdr:from>
    <xdr:to>
      <xdr:col>11</xdr:col>
      <xdr:colOff>31750</xdr:colOff>
      <xdr:row>65</xdr:row>
      <xdr:rowOff>24765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104836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9207</xdr:rowOff>
    </xdr:from>
    <xdr:to>
      <xdr:col>11</xdr:col>
      <xdr:colOff>82550</xdr:colOff>
      <xdr:row>63</xdr:row>
      <xdr:rowOff>110807</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120984</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5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36830</xdr:rowOff>
    </xdr:from>
    <xdr:to>
      <xdr:col>23</xdr:col>
      <xdr:colOff>184150</xdr:colOff>
      <xdr:row>64</xdr:row>
      <xdr:rowOff>138430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8907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98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98743</xdr:rowOff>
    </xdr:from>
    <xdr:to>
      <xdr:col>19</xdr:col>
      <xdr:colOff>184150</xdr:colOff>
      <xdr:row>62</xdr:row>
      <xdr:rowOff>28893</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55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13670</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64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40322</xdr:rowOff>
    </xdr:from>
    <xdr:to>
      <xdr:col>15</xdr:col>
      <xdr:colOff>133350</xdr:colOff>
      <xdr:row>65</xdr:row>
      <xdr:rowOff>141922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18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126699</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27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24765</xdr:rowOff>
    </xdr:from>
    <xdr:to>
      <xdr:col>11</xdr:col>
      <xdr:colOff>82550</xdr:colOff>
      <xdr:row>64</xdr:row>
      <xdr:rowOff>126365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111142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08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145415</xdr:rowOff>
    </xdr:from>
    <xdr:to>
      <xdr:col>7</xdr:col>
      <xdr:colOff>31750</xdr:colOff>
      <xdr:row>65</xdr:row>
      <xdr:rowOff>75565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11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60342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[153,834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については、期末手当等の減少により、前年度より減額となった。一方、物件費については、ふるさと納税額の増加に伴う返礼品等関連経費や地域経済の活性化等を目的としたキャッシュレス決済ポイント還元事業の実施に伴う委託料の増加により、全体で増額となった。人件費は前年度より減額となったものの、物件費の増加により類似団体平均と比べても高い水準となっている。</a:t>
          </a:r>
        </a:p>
        <a:p>
          <a:r>
            <a:rPr kumimoji="1" lang="ja-JP" altLang="en-US" sz="1200">
              <a:latin typeface="ＭＳ Ｐゴシック" panose="020B0600070205080204" pitchFamily="50" charset="-128"/>
              <a:ea typeface="ＭＳ Ｐゴシック" panose="020B0600070205080204" pitchFamily="50" charset="-128"/>
            </a:rPr>
            <a:t>　今後については、物件費の抑制に努め、ＤＸ（デジタル・トランスフォーメーション）の推進等により、業務の効率化を図るとともに、職員配置の適正化を行うことにより、人件費の抑制を図る。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73578</xdr:rowOff>
    </xdr:from>
    <xdr:to>
      <xdr:col>23</xdr:col>
      <xdr:colOff>133350</xdr:colOff>
      <xdr:row>89</xdr:row>
      <xdr:rowOff>493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9578"/>
          <a:ext cx="0" cy="14699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144020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493</xdr:rowOff>
    </xdr:from>
    <xdr:to>
      <xdr:col>24</xdr:col>
      <xdr:colOff>12700</xdr:colOff>
      <xdr:row>89</xdr:row>
      <xdr:rowOff>493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5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159955</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33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73578</xdr:rowOff>
    </xdr:from>
    <xdr:to>
      <xdr:col>24</xdr:col>
      <xdr:colOff>12700</xdr:colOff>
      <xdr:row>80</xdr:row>
      <xdr:rowOff>73578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15342</xdr:rowOff>
    </xdr:from>
    <xdr:to>
      <xdr:col>23</xdr:col>
      <xdr:colOff>133350</xdr:colOff>
      <xdr:row>85</xdr:row>
      <xdr:rowOff>97831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588592"/>
          <a:ext cx="838200" cy="8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98249</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57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81722</xdr:rowOff>
    </xdr:from>
    <xdr:to>
      <xdr:col>23</xdr:col>
      <xdr:colOff>184150</xdr:colOff>
      <xdr:row>84</xdr:row>
      <xdr:rowOff>11872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1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166236</xdr:rowOff>
    </xdr:from>
    <xdr:to>
      <xdr:col>19</xdr:col>
      <xdr:colOff>133350</xdr:colOff>
      <xdr:row>85</xdr:row>
      <xdr:rowOff>15342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396586"/>
          <a:ext cx="889000" cy="19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16140</xdr:rowOff>
    </xdr:from>
    <xdr:to>
      <xdr:col>19</xdr:col>
      <xdr:colOff>184150</xdr:colOff>
      <xdr:row>83</xdr:row>
      <xdr:rowOff>117740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24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127917</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15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73031</xdr:rowOff>
    </xdr:from>
    <xdr:to>
      <xdr:col>15</xdr:col>
      <xdr:colOff>82550</xdr:colOff>
      <xdr:row>83</xdr:row>
      <xdr:rowOff>166236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131931"/>
          <a:ext cx="889000" cy="26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50774</xdr:rowOff>
    </xdr:from>
    <xdr:to>
      <xdr:col>15</xdr:col>
      <xdr:colOff>133350</xdr:colOff>
      <xdr:row>82</xdr:row>
      <xdr:rowOff>152374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162551</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78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73031</xdr:rowOff>
    </xdr:from>
    <xdr:to>
      <xdr:col>11</xdr:col>
      <xdr:colOff>31750</xdr:colOff>
      <xdr:row>82</xdr:row>
      <xdr:rowOff>95938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131931"/>
          <a:ext cx="889000" cy="2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102298</xdr:rowOff>
    </xdr:from>
    <xdr:to>
      <xdr:col>11</xdr:col>
      <xdr:colOff>82550</xdr:colOff>
      <xdr:row>82</xdr:row>
      <xdr:rowOff>32448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42625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758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31855</xdr:rowOff>
    </xdr:from>
    <xdr:to>
      <xdr:col>7</xdr:col>
      <xdr:colOff>31750</xdr:colOff>
      <xdr:row>81</xdr:row>
      <xdr:rowOff>133455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143632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68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47031</xdr:rowOff>
    </xdr:from>
    <xdr:to>
      <xdr:col>23</xdr:col>
      <xdr:colOff>184150</xdr:colOff>
      <xdr:row>85</xdr:row>
      <xdr:rowOff>148631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62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19108</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592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135992</xdr:rowOff>
    </xdr:from>
    <xdr:to>
      <xdr:col>19</xdr:col>
      <xdr:colOff>184150</xdr:colOff>
      <xdr:row>85</xdr:row>
      <xdr:rowOff>66142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53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50919</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624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115436</xdr:rowOff>
    </xdr:from>
    <xdr:to>
      <xdr:col>15</xdr:col>
      <xdr:colOff>133350</xdr:colOff>
      <xdr:row>84</xdr:row>
      <xdr:rowOff>45586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34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30363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43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22231</xdr:rowOff>
    </xdr:from>
    <xdr:to>
      <xdr:col>11</xdr:col>
      <xdr:colOff>82550</xdr:colOff>
      <xdr:row>82</xdr:row>
      <xdr:rowOff>123831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8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108608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16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45138</xdr:rowOff>
    </xdr:from>
    <xdr:to>
      <xdr:col>7</xdr:col>
      <xdr:colOff>31750</xdr:colOff>
      <xdr:row>82</xdr:row>
      <xdr:rowOff>146738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1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131515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19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給与については、本市は従前から国家公務員制度に準拠しているが、類似団体の平均を</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ポイント下回る</a:t>
          </a:r>
          <a:r>
            <a:rPr kumimoji="1" lang="en-US" altLang="ja-JP" sz="1300">
              <a:latin typeface="ＭＳ Ｐゴシック" panose="020B0600070205080204" pitchFamily="50" charset="-128"/>
              <a:ea typeface="ＭＳ Ｐゴシック" panose="020B0600070205080204" pitchFamily="50" charset="-128"/>
            </a:rPr>
            <a:t>98.1</a:t>
          </a:r>
          <a:r>
            <a:rPr kumimoji="1" lang="ja-JP" altLang="en-US" sz="1300">
              <a:latin typeface="ＭＳ Ｐゴシック" panose="020B0600070205080204" pitchFamily="50" charset="-128"/>
              <a:ea typeface="ＭＳ Ｐゴシック" panose="020B0600070205080204" pitchFamily="50" charset="-128"/>
            </a:rPr>
            <a:t>ポイントとなっている。この要因は経験年数</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年以上</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年未満の職員数において、ラスパイレス指数が相対的に低く、職員数も多いためである。今後も国家公務員制度準拠を基本とし、給与の適正化に努める。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130175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81100"/>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102252</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6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130175</xdr:rowOff>
    </xdr:from>
    <xdr:to>
      <xdr:col>81</xdr:col>
      <xdr:colOff>133350</xdr:colOff>
      <xdr:row>89</xdr:row>
      <xdr:rowOff>130175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51859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605000"/>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63093</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807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132291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605000"/>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111125</xdr:rowOff>
    </xdr:from>
    <xdr:to>
      <xdr:col>77</xdr:col>
      <xdr:colOff>95250</xdr:colOff>
      <xdr:row>87</xdr:row>
      <xdr:rowOff>41275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26052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94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132291</xdr:rowOff>
    </xdr:from>
    <xdr:to>
      <xdr:col>72</xdr:col>
      <xdr:colOff>203200</xdr:colOff>
      <xdr:row>86</xdr:row>
      <xdr:rowOff>61384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705541"/>
          <a:ext cx="8890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151341</xdr:rowOff>
    </xdr:from>
    <xdr:to>
      <xdr:col>73</xdr:col>
      <xdr:colOff>44450</xdr:colOff>
      <xdr:row>87</xdr:row>
      <xdr:rowOff>81491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66268</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61384</xdr:rowOff>
    </xdr:from>
    <xdr:to>
      <xdr:col>68</xdr:col>
      <xdr:colOff>152400</xdr:colOff>
      <xdr:row>86</xdr:row>
      <xdr:rowOff>141816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80608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106486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1059</xdr:rowOff>
    </xdr:from>
    <xdr:to>
      <xdr:col>81</xdr:col>
      <xdr:colOff>95250</xdr:colOff>
      <xdr:row>85</xdr:row>
      <xdr:rowOff>102659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17586</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419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81491</xdr:rowOff>
    </xdr:from>
    <xdr:to>
      <xdr:col>73</xdr:col>
      <xdr:colOff>44450</xdr:colOff>
      <xdr:row>86</xdr:row>
      <xdr:rowOff>11641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21818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10584</xdr:rowOff>
    </xdr:from>
    <xdr:to>
      <xdr:col>68</xdr:col>
      <xdr:colOff>203200</xdr:colOff>
      <xdr:row>86</xdr:row>
      <xdr:rowOff>112184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122361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524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31343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消防やごみの収集・処理業務を直営で行っており、特に消防については、近隣</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町から受託し実施していることから、類似団体平均を上回る結果となっている。今後は、財政の健全化を推進するにあたり、必要最小限の職員補充に努めるとともに、指定管理者制度などによる民間委託の拡充を図り、職員数の抑制を図っ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122646</xdr:rowOff>
    </xdr:from>
    <xdr:to>
      <xdr:col>81</xdr:col>
      <xdr:colOff>44450</xdr:colOff>
      <xdr:row>67</xdr:row>
      <xdr:rowOff>73116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895296"/>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45193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3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73116</xdr:rowOff>
    </xdr:from>
    <xdr:to>
      <xdr:col>81</xdr:col>
      <xdr:colOff>133350</xdr:colOff>
      <xdr:row>67</xdr:row>
      <xdr:rowOff>73116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6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37573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3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122646</xdr:rowOff>
    </xdr:from>
    <xdr:to>
      <xdr:col>81</xdr:col>
      <xdr:colOff>133350</xdr:colOff>
      <xdr:row>57</xdr:row>
      <xdr:rowOff>122646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89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138430</xdr:rowOff>
    </xdr:from>
    <xdr:to>
      <xdr:col>81</xdr:col>
      <xdr:colOff>44450</xdr:colOff>
      <xdr:row>63</xdr:row>
      <xdr:rowOff>169454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93978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67871</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54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51344</xdr:rowOff>
    </xdr:from>
    <xdr:to>
      <xdr:col>81</xdr:col>
      <xdr:colOff>95250</xdr:colOff>
      <xdr:row>61</xdr:row>
      <xdr:rowOff>152944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0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117747</xdr:rowOff>
    </xdr:from>
    <xdr:to>
      <xdr:col>77</xdr:col>
      <xdr:colOff>44450</xdr:colOff>
      <xdr:row>63</xdr:row>
      <xdr:rowOff>138430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91909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41003</xdr:rowOff>
    </xdr:from>
    <xdr:to>
      <xdr:col>77</xdr:col>
      <xdr:colOff>95250</xdr:colOff>
      <xdr:row>61</xdr:row>
      <xdr:rowOff>142603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9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152780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268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76381</xdr:rowOff>
    </xdr:from>
    <xdr:to>
      <xdr:col>72</xdr:col>
      <xdr:colOff>203200</xdr:colOff>
      <xdr:row>63</xdr:row>
      <xdr:rowOff>117747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877731"/>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129722</xdr:rowOff>
    </xdr:from>
    <xdr:to>
      <xdr:col>73</xdr:col>
      <xdr:colOff>44450</xdr:colOff>
      <xdr:row>61</xdr:row>
      <xdr:rowOff>59872</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1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70049</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18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72934</xdr:rowOff>
    </xdr:from>
    <xdr:to>
      <xdr:col>68</xdr:col>
      <xdr:colOff>152400</xdr:colOff>
      <xdr:row>63</xdr:row>
      <xdr:rowOff>76381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87428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167640</xdr:rowOff>
    </xdr:from>
    <xdr:to>
      <xdr:col>68</xdr:col>
      <xdr:colOff>203200</xdr:colOff>
      <xdr:row>61</xdr:row>
      <xdr:rowOff>97790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107967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115933</xdr:rowOff>
    </xdr:from>
    <xdr:to>
      <xdr:col>64</xdr:col>
      <xdr:colOff>152400</xdr:colOff>
      <xdr:row>61</xdr:row>
      <xdr:rowOff>46083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40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56260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17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118654</xdr:rowOff>
    </xdr:from>
    <xdr:to>
      <xdr:col>81</xdr:col>
      <xdr:colOff>95250</xdr:colOff>
      <xdr:row>64</xdr:row>
      <xdr:rowOff>48804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92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90731</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89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87630</xdr:rowOff>
    </xdr:from>
    <xdr:to>
      <xdr:col>77</xdr:col>
      <xdr:colOff>95250</xdr:colOff>
      <xdr:row>64</xdr:row>
      <xdr:rowOff>17780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2557</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66947</xdr:rowOff>
    </xdr:from>
    <xdr:to>
      <xdr:col>73</xdr:col>
      <xdr:colOff>44450</xdr:colOff>
      <xdr:row>63</xdr:row>
      <xdr:rowOff>168547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86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153324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95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25581</xdr:rowOff>
    </xdr:from>
    <xdr:to>
      <xdr:col>68</xdr:col>
      <xdr:colOff>203200</xdr:colOff>
      <xdr:row>63</xdr:row>
      <xdr:rowOff>127181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82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111958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91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22134</xdr:rowOff>
    </xdr:from>
    <xdr:to>
      <xdr:col>64</xdr:col>
      <xdr:colOff>152400</xdr:colOff>
      <xdr:row>63</xdr:row>
      <xdr:rowOff>123734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82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108511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909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の単年度実質公債費比率でみると、元利償還金の額が増となったほか、公営企業債の元利償還金に対する繰入金も増となったことから、分子は増となった。また、臨時財政対策債発行可能額が大幅な減となったことから分母は減となり、前年度と比べて</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％増加した。</a:t>
          </a: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年度の単年度数値が令和元年度の単年度数値を上回ったことから、</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ヵ年平均は前年度より</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％の増となった。起債の許可基準である</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％は下回っているものの、近年実施した大型の投資事業に係る市債の償還が増加するため、今後の数値の推移に注視しながら財政運営を行う必要がある。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45</xdr:row>
      <xdr:rowOff>33867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8066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41</xdr:row>
      <xdr:rowOff>76200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698500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156932</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67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140405</xdr:rowOff>
    </xdr:from>
    <xdr:to>
      <xdr:col>81</xdr:col>
      <xdr:colOff>95250</xdr:colOff>
      <xdr:row>40</xdr:row>
      <xdr:rowOff>70555</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41</xdr:row>
      <xdr:rowOff>35983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69850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35983</xdr:rowOff>
    </xdr:from>
    <xdr:to>
      <xdr:col>72</xdr:col>
      <xdr:colOff>203200</xdr:colOff>
      <xdr:row>41</xdr:row>
      <xdr:rowOff>129822</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7065433"/>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140405</xdr:rowOff>
    </xdr:from>
    <xdr:to>
      <xdr:col>73</xdr:col>
      <xdr:colOff>44450</xdr:colOff>
      <xdr:row>40</xdr:row>
      <xdr:rowOff>70555</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80732</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129822</xdr:rowOff>
    </xdr:from>
    <xdr:to>
      <xdr:col>68</xdr:col>
      <xdr:colOff>152400</xdr:colOff>
      <xdr:row>42</xdr:row>
      <xdr:rowOff>105833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7159272"/>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113595</xdr:rowOff>
    </xdr:from>
    <xdr:to>
      <xdr:col>64</xdr:col>
      <xdr:colOff>152400</xdr:colOff>
      <xdr:row>40</xdr:row>
      <xdr:rowOff>43745</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53922</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168927</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156633</xdr:rowOff>
    </xdr:from>
    <xdr:to>
      <xdr:col>73</xdr:col>
      <xdr:colOff>44450</xdr:colOff>
      <xdr:row>41</xdr:row>
      <xdr:rowOff>86783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71560</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79022</xdr:rowOff>
    </xdr:from>
    <xdr:to>
      <xdr:col>68</xdr:col>
      <xdr:colOff>203200</xdr:colOff>
      <xdr:row>42</xdr:row>
      <xdr:rowOff>9172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165399</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141410</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下水道事業会計の地方債残高が減少したことにより、公営企業等繰入見込額が減少する一方で、一般会計等に係る地方債残高については、彦根市スポーツ・文化交流センター整備事業やごみ焼却場整備事業に係る起債により、大きく増加した。</a:t>
          </a:r>
        </a:p>
        <a:p>
          <a:r>
            <a:rPr kumimoji="1" lang="ja-JP" altLang="en-US" sz="1200">
              <a:latin typeface="ＭＳ Ｐゴシック" panose="020B0600070205080204" pitchFamily="50" charset="-128"/>
              <a:ea typeface="ＭＳ Ｐゴシック" panose="020B0600070205080204" pitchFamily="50" charset="-128"/>
            </a:rPr>
            <a:t>　全体として、将来負担比率は</a:t>
          </a:r>
          <a:r>
            <a:rPr kumimoji="1" lang="en-US" altLang="ja-JP" sz="1200">
              <a:latin typeface="ＭＳ Ｐゴシック" panose="020B0600070205080204" pitchFamily="50" charset="-128"/>
              <a:ea typeface="ＭＳ Ｐゴシック" panose="020B0600070205080204" pitchFamily="50" charset="-128"/>
            </a:rPr>
            <a:t>8.8</a:t>
          </a:r>
          <a:r>
            <a:rPr kumimoji="1" lang="ja-JP" altLang="en-US" sz="1200">
              <a:latin typeface="ＭＳ Ｐゴシック" panose="020B0600070205080204" pitchFamily="50" charset="-128"/>
              <a:ea typeface="ＭＳ Ｐゴシック" panose="020B0600070205080204" pitchFamily="50" charset="-128"/>
            </a:rPr>
            <a:t>ポイント上昇し、依然として高い水準である。近年実施した大型の投資事業の影響により、数値の改善が見込めないため、これまで以上に自主財源の確保に努めるとともに、起債についても交付税算入率の高いメニューを活用するなど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148449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5496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120526</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892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148449</xdr:rowOff>
    </xdr:from>
    <xdr:to>
      <xdr:col>81</xdr:col>
      <xdr:colOff>133350</xdr:colOff>
      <xdr:row>22</xdr:row>
      <xdr:rowOff>148449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92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90100</xdr:rowOff>
    </xdr:from>
    <xdr:to>
      <xdr:col>81</xdr:col>
      <xdr:colOff>44450</xdr:colOff>
      <xdr:row>18</xdr:row>
      <xdr:rowOff>36618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179800" y="3004750"/>
          <a:ext cx="838200" cy="11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82056</xdr:rowOff>
    </xdr:from>
    <xdr:to>
      <xdr:col>77</xdr:col>
      <xdr:colOff>44450</xdr:colOff>
      <xdr:row>17</xdr:row>
      <xdr:rowOff>90100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5290800" y="29967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145979</xdr:rowOff>
    </xdr:from>
    <xdr:to>
      <xdr:col>77</xdr:col>
      <xdr:colOff>95250</xdr:colOff>
      <xdr:row>14</xdr:row>
      <xdr:rowOff>76129</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37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86306</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143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31115</xdr:rowOff>
    </xdr:from>
    <xdr:to>
      <xdr:col>72</xdr:col>
      <xdr:colOff>203200</xdr:colOff>
      <xdr:row>17</xdr:row>
      <xdr:rowOff>82056</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4401800" y="2945765"/>
          <a:ext cx="889000" cy="5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170109</xdr:rowOff>
    </xdr:from>
    <xdr:to>
      <xdr:col>73</xdr:col>
      <xdr:colOff>44450</xdr:colOff>
      <xdr:row>14</xdr:row>
      <xdr:rowOff>100259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3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110436</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16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31115</xdr:rowOff>
    </xdr:from>
    <xdr:to>
      <xdr:col>68</xdr:col>
      <xdr:colOff>152400</xdr:colOff>
      <xdr:row>17</xdr:row>
      <xdr:rowOff>166511</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3512800" y="2945765"/>
          <a:ext cx="889000" cy="13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97719</xdr:rowOff>
    </xdr:from>
    <xdr:to>
      <xdr:col>68</xdr:col>
      <xdr:colOff>203200</xdr:colOff>
      <xdr:row>14</xdr:row>
      <xdr:rowOff>27869</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3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38046</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0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127212</xdr:rowOff>
    </xdr:from>
    <xdr:to>
      <xdr:col>64</xdr:col>
      <xdr:colOff>152400</xdr:colOff>
      <xdr:row>14</xdr:row>
      <xdr:rowOff>57362</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3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67539</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12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157268</xdr:rowOff>
    </xdr:from>
    <xdr:to>
      <xdr:col>81</xdr:col>
      <xdr:colOff>95250</xdr:colOff>
      <xdr:row>18</xdr:row>
      <xdr:rowOff>87418</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307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129345</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3043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39300</xdr:rowOff>
    </xdr:from>
    <xdr:to>
      <xdr:col>77</xdr:col>
      <xdr:colOff>95250</xdr:colOff>
      <xdr:row>17</xdr:row>
      <xdr:rowOff>140900</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95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125677</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3040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31256</xdr:rowOff>
    </xdr:from>
    <xdr:to>
      <xdr:col>73</xdr:col>
      <xdr:colOff>44450</xdr:colOff>
      <xdr:row>17</xdr:row>
      <xdr:rowOff>132856</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94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117633</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303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151765</xdr:rowOff>
    </xdr:from>
    <xdr:to>
      <xdr:col>68</xdr:col>
      <xdr:colOff>203200</xdr:colOff>
      <xdr:row>17</xdr:row>
      <xdr:rowOff>81915</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289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66692</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298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115711</xdr:rowOff>
    </xdr:from>
    <xdr:to>
      <xdr:col>64</xdr:col>
      <xdr:colOff>152400</xdr:colOff>
      <xdr:row>18</xdr:row>
      <xdr:rowOff>45861</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303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30638</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311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滋賀県彦根市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111,648
108,502
196.87
55,179,232
52,658,201
2,351,087
25,831,868
53,707,806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については、退職金や期末手当等の減少により、前年度より減少したものの、割合は前年度と同額となった。類似団体と比較すると、本市は、消防業務とごみの収集・処理に関わる業務を直営で行っているため、一部事務組合への負担金は少なくなっているものの、直接の人件費は高くなる傾向にある。財政の健全化を推進するため、事業量に見合った人員配置に努めつつ、ＤＸ（デジタル・トランスフォーメーション）の推進等により、業務の効率化を図るとともに、職員配置の適正化を行うことにより、人件費の抑制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19050</xdr:rowOff>
    </xdr:from>
    <xdr:to>
      <xdr:col>24</xdr:col>
      <xdr:colOff>25400</xdr:colOff>
      <xdr:row>40</xdr:row>
      <xdr:rowOff>139700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769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111777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6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139700</xdr:rowOff>
    </xdr:from>
    <xdr:to>
      <xdr:col>24</xdr:col>
      <xdr:colOff>114300</xdr:colOff>
      <xdr:row>40</xdr:row>
      <xdr:rowOff>139700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105427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19050</xdr:rowOff>
    </xdr:from>
    <xdr:to>
      <xdr:col>24</xdr:col>
      <xdr:colOff>114300</xdr:colOff>
      <xdr:row>33</xdr:row>
      <xdr:rowOff>19050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101600</xdr:rowOff>
    </xdr:from>
    <xdr:to>
      <xdr:col>24</xdr:col>
      <xdr:colOff>25400</xdr:colOff>
      <xdr:row>38</xdr:row>
      <xdr:rowOff>101600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616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4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127000</xdr:rowOff>
    </xdr:from>
    <xdr:to>
      <xdr:col>24</xdr:col>
      <xdr:colOff>76200</xdr:colOff>
      <xdr:row>37</xdr:row>
      <xdr:rowOff>57150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101600</xdr:rowOff>
    </xdr:from>
    <xdr:to>
      <xdr:col>19</xdr:col>
      <xdr:colOff>187325</xdr:colOff>
      <xdr:row>40</xdr:row>
      <xdr:rowOff>76200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616700"/>
          <a:ext cx="8890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63500</xdr:rowOff>
    </xdr:from>
    <xdr:to>
      <xdr:col>20</xdr:col>
      <xdr:colOff>38100</xdr:colOff>
      <xdr:row>36</xdr:row>
      <xdr:rowOff>165100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3827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0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101600</xdr:rowOff>
    </xdr:from>
    <xdr:to>
      <xdr:col>15</xdr:col>
      <xdr:colOff>98425</xdr:colOff>
      <xdr:row>40</xdr:row>
      <xdr:rowOff>76200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73800"/>
          <a:ext cx="889000" cy="66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168927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101600</xdr:rowOff>
    </xdr:from>
    <xdr:to>
      <xdr:col>11</xdr:col>
      <xdr:colOff>9525</xdr:colOff>
      <xdr:row>37</xdr:row>
      <xdr:rowOff>95250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738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107950</xdr:rowOff>
    </xdr:from>
    <xdr:to>
      <xdr:col>11</xdr:col>
      <xdr:colOff>60325</xdr:colOff>
      <xdr:row>36</xdr:row>
      <xdr:rowOff>38100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48277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107950</xdr:rowOff>
    </xdr:from>
    <xdr:to>
      <xdr:col>6</xdr:col>
      <xdr:colOff>171450</xdr:colOff>
      <xdr:row>36</xdr:row>
      <xdr:rowOff>38100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48277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50800</xdr:rowOff>
    </xdr:from>
    <xdr:to>
      <xdr:col>24</xdr:col>
      <xdr:colOff>76200</xdr:colOff>
      <xdr:row>38</xdr:row>
      <xdr:rowOff>152400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22877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50800</xdr:rowOff>
    </xdr:from>
    <xdr:to>
      <xdr:col>20</xdr:col>
      <xdr:colOff>38100</xdr:colOff>
      <xdr:row>38</xdr:row>
      <xdr:rowOff>152400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137177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5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25400</xdr:rowOff>
    </xdr:from>
    <xdr:to>
      <xdr:col>15</xdr:col>
      <xdr:colOff>149225</xdr:colOff>
      <xdr:row>40</xdr:row>
      <xdr:rowOff>127000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111777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96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50800</xdr:rowOff>
    </xdr:from>
    <xdr:to>
      <xdr:col>11</xdr:col>
      <xdr:colOff>60325</xdr:colOff>
      <xdr:row>36</xdr:row>
      <xdr:rowOff>152400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137177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44450</xdr:rowOff>
    </xdr:from>
    <xdr:to>
      <xdr:col>6</xdr:col>
      <xdr:colOff>171450</xdr:colOff>
      <xdr:row>37</xdr:row>
      <xdr:rowOff>146050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130827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物件費については、ふるさと納税額の増加に伴うふるさと彦根応援寄附事業の事業費の増加や</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関連経費の増加等により、経常経費に占める割合は</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　類似団体平均と比較すると依然として高い水準であることから、今年度についても、削減可能な支出について検討を重ねることで、経常的な物件費の抑制を図っていく。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154214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46300"/>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31750</xdr:rowOff>
    </xdr:from>
    <xdr:to>
      <xdr:col>82</xdr:col>
      <xdr:colOff>107950</xdr:colOff>
      <xdr:row>16</xdr:row>
      <xdr:rowOff>143329</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603500"/>
          <a:ext cx="838200" cy="28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8363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408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163286</xdr:rowOff>
    </xdr:from>
    <xdr:to>
      <xdr:col>82</xdr:col>
      <xdr:colOff>158750</xdr:colOff>
      <xdr:row>15</xdr:row>
      <xdr:rowOff>93436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31750</xdr:rowOff>
    </xdr:from>
    <xdr:to>
      <xdr:col>78</xdr:col>
      <xdr:colOff>69850</xdr:colOff>
      <xdr:row>15</xdr:row>
      <xdr:rowOff>140607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6035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32657</xdr:rowOff>
    </xdr:from>
    <xdr:to>
      <xdr:col>78</xdr:col>
      <xdr:colOff>120650</xdr:colOff>
      <xdr:row>14</xdr:row>
      <xdr:rowOff>134257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43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144434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20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140607</xdr:rowOff>
    </xdr:from>
    <xdr:to>
      <xdr:col>73</xdr:col>
      <xdr:colOff>180975</xdr:colOff>
      <xdr:row>16</xdr:row>
      <xdr:rowOff>132443</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7123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119743</xdr:rowOff>
    </xdr:from>
    <xdr:to>
      <xdr:col>74</xdr:col>
      <xdr:colOff>31750</xdr:colOff>
      <xdr:row>15</xdr:row>
      <xdr:rowOff>49893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60070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132443</xdr:rowOff>
    </xdr:from>
    <xdr:to>
      <xdr:col>69</xdr:col>
      <xdr:colOff>92075</xdr:colOff>
      <xdr:row>17</xdr:row>
      <xdr:rowOff>69850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8756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100693</xdr:rowOff>
    </xdr:from>
    <xdr:to>
      <xdr:col>69</xdr:col>
      <xdr:colOff>142875</xdr:colOff>
      <xdr:row>16</xdr:row>
      <xdr:rowOff>30843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41020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89807</xdr:rowOff>
    </xdr:from>
    <xdr:to>
      <xdr:col>65</xdr:col>
      <xdr:colOff>53975</xdr:colOff>
      <xdr:row>16</xdr:row>
      <xdr:rowOff>19957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30134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64606</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152400</xdr:rowOff>
    </xdr:from>
    <xdr:to>
      <xdr:col>78</xdr:col>
      <xdr:colOff>120650</xdr:colOff>
      <xdr:row>15</xdr:row>
      <xdr:rowOff>82550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67327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63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89807</xdr:rowOff>
    </xdr:from>
    <xdr:to>
      <xdr:col>74</xdr:col>
      <xdr:colOff>31750</xdr:colOff>
      <xdr:row>16</xdr:row>
      <xdr:rowOff>19957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4734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81643</xdr:rowOff>
    </xdr:from>
    <xdr:to>
      <xdr:col>69</xdr:col>
      <xdr:colOff>142875</xdr:colOff>
      <xdr:row>17</xdr:row>
      <xdr:rowOff>11793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168020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扶助費については、障害福祉サービス等給付事業等が増加したものの、児童手当支給事業等が減少し、経常経費に占める割合については、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本市の特徴として、生活困窮者の自立支援事業や次世代対策を重点施策としていることから、これまで類似団体平均と比較し高い水準で推移していたものの、近年では類似団体平均を下回っている。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881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57</xdr:row>
      <xdr:rowOff>24130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7282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59707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832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87630</xdr:rowOff>
    </xdr:from>
    <xdr:to>
      <xdr:col>24</xdr:col>
      <xdr:colOff>76200</xdr:colOff>
      <xdr:row>58</xdr:row>
      <xdr:rowOff>17780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24130</xdr:rowOff>
    </xdr:from>
    <xdr:to>
      <xdr:col>19</xdr:col>
      <xdr:colOff>187325</xdr:colOff>
      <xdr:row>59</xdr:row>
      <xdr:rowOff>1270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79678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144780</xdr:rowOff>
    </xdr:from>
    <xdr:to>
      <xdr:col>20</xdr:col>
      <xdr:colOff>38100</xdr:colOff>
      <xdr:row>57</xdr:row>
      <xdr:rowOff>74930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85107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1270</xdr:rowOff>
    </xdr:from>
    <xdr:to>
      <xdr:col>15</xdr:col>
      <xdr:colOff>98425</xdr:colOff>
      <xdr:row>59</xdr:row>
      <xdr:rowOff>115570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101168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73677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115570</xdr:rowOff>
    </xdr:from>
    <xdr:to>
      <xdr:col>11</xdr:col>
      <xdr:colOff>9525</xdr:colOff>
      <xdr:row>60</xdr:row>
      <xdr:rowOff>58420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102311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121920</xdr:rowOff>
    </xdr:from>
    <xdr:to>
      <xdr:col>11</xdr:col>
      <xdr:colOff>60325</xdr:colOff>
      <xdr:row>59</xdr:row>
      <xdr:rowOff>52070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62247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3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xdr:rowOff>
    </xdr:from>
    <xdr:to>
      <xdr:col>6</xdr:col>
      <xdr:colOff>171450</xdr:colOff>
      <xdr:row>58</xdr:row>
      <xdr:rowOff>109220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119397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144780</xdr:rowOff>
    </xdr:from>
    <xdr:to>
      <xdr:col>20</xdr:col>
      <xdr:colOff>38100</xdr:colOff>
      <xdr:row>57</xdr:row>
      <xdr:rowOff>74930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59707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121920</xdr:rowOff>
    </xdr:from>
    <xdr:to>
      <xdr:col>15</xdr:col>
      <xdr:colOff>149225</xdr:colOff>
      <xdr:row>59</xdr:row>
      <xdr:rowOff>52070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36847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64770</xdr:rowOff>
    </xdr:from>
    <xdr:to>
      <xdr:col>11</xdr:col>
      <xdr:colOff>60325</xdr:colOff>
      <xdr:row>59</xdr:row>
      <xdr:rowOff>166370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151147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7620</xdr:rowOff>
    </xdr:from>
    <xdr:to>
      <xdr:col>6</xdr:col>
      <xdr:colOff>171450</xdr:colOff>
      <xdr:row>60</xdr:row>
      <xdr:rowOff>109220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93997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年度については、下水道事業会計の公営企業会計移行に伴い、繰出金の性質が変更となったことから</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ポイントの減となった。令和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年度については、同水準で推移しているものの、依然として類似団体平均は上回っていることから、他の特別会計においても事務事業の見直しを行うことなどにより、繰出金の削減を図る必要がある。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59</xdr:row>
      <xdr:rowOff>97065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80500"/>
          <a:ext cx="0" cy="113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69142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184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97065</xdr:rowOff>
    </xdr:from>
    <xdr:to>
      <xdr:col>82</xdr:col>
      <xdr:colOff>196850</xdr:colOff>
      <xdr:row>59</xdr:row>
      <xdr:rowOff>97065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21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15422</xdr:rowOff>
    </xdr:from>
    <xdr:to>
      <xdr:col>82</xdr:col>
      <xdr:colOff>107950</xdr:colOff>
      <xdr:row>57</xdr:row>
      <xdr:rowOff>80735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7880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109055</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38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15422</xdr:rowOff>
    </xdr:from>
    <xdr:to>
      <xdr:col>78</xdr:col>
      <xdr:colOff>69850</xdr:colOff>
      <xdr:row>57</xdr:row>
      <xdr:rowOff>156935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88072"/>
          <a:ext cx="8890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48985</xdr:rowOff>
    </xdr:from>
    <xdr:to>
      <xdr:col>78</xdr:col>
      <xdr:colOff>120650</xdr:colOff>
      <xdr:row>56</xdr:row>
      <xdr:rowOff>150585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160762</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1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156935</xdr:rowOff>
    </xdr:from>
    <xdr:to>
      <xdr:col>73</xdr:col>
      <xdr:colOff>180975</xdr:colOff>
      <xdr:row>61</xdr:row>
      <xdr:rowOff>69850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929585"/>
          <a:ext cx="889000" cy="59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125185</xdr:rowOff>
    </xdr:from>
    <xdr:to>
      <xdr:col>74</xdr:col>
      <xdr:colOff>31750</xdr:colOff>
      <xdr:row>57</xdr:row>
      <xdr:rowOff>55335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65512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15422</xdr:rowOff>
    </xdr:from>
    <xdr:to>
      <xdr:col>69</xdr:col>
      <xdr:colOff>92075</xdr:colOff>
      <xdr:row>61</xdr:row>
      <xdr:rowOff>69850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4738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73478</xdr:rowOff>
    </xdr:from>
    <xdr:to>
      <xdr:col>69</xdr:col>
      <xdr:colOff>142875</xdr:colOff>
      <xdr:row>58</xdr:row>
      <xdr:rowOff>3628</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13805</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29935</xdr:rowOff>
    </xdr:from>
    <xdr:to>
      <xdr:col>65</xdr:col>
      <xdr:colOff>53975</xdr:colOff>
      <xdr:row>57</xdr:row>
      <xdr:rowOff>131535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141712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29935</xdr:rowOff>
    </xdr:from>
    <xdr:to>
      <xdr:col>82</xdr:col>
      <xdr:colOff>158750</xdr:colOff>
      <xdr:row>57</xdr:row>
      <xdr:rowOff>131535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2012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77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136072</xdr:rowOff>
    </xdr:from>
    <xdr:to>
      <xdr:col>78</xdr:col>
      <xdr:colOff>120650</xdr:colOff>
      <xdr:row>57</xdr:row>
      <xdr:rowOff>66222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50999</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82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106135</xdr:rowOff>
    </xdr:from>
    <xdr:to>
      <xdr:col>74</xdr:col>
      <xdr:colOff>31750</xdr:colOff>
      <xdr:row>58</xdr:row>
      <xdr:rowOff>36285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21062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19050</xdr:rowOff>
    </xdr:from>
    <xdr:to>
      <xdr:col>69</xdr:col>
      <xdr:colOff>142875</xdr:colOff>
      <xdr:row>61</xdr:row>
      <xdr:rowOff>120650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105427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136072</xdr:rowOff>
    </xdr:from>
    <xdr:to>
      <xdr:col>65</xdr:col>
      <xdr:colOff>53975</xdr:colOff>
      <xdr:row>61</xdr:row>
      <xdr:rowOff>66222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42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50999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50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補助費については、消防業務とごみ収集・処理に関わる業務を直営で行っているため、一部事務組合への負担金が少なくなっていることと、平成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年度の間に補助金総額の削減を徹底して進めたことにより、類似団体平均と比較して低い数値となっていた。しかしながら、令和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年度については、下水道事業会計の算定方法の見直しによる基準内繰出の増加により</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ポイントの増となった。</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111760</xdr:rowOff>
    </xdr:from>
    <xdr:to>
      <xdr:col>82</xdr:col>
      <xdr:colOff>107950</xdr:colOff>
      <xdr:row>40</xdr:row>
      <xdr:rowOff>165100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98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26687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111760</xdr:rowOff>
    </xdr:from>
    <xdr:to>
      <xdr:col>82</xdr:col>
      <xdr:colOff>196850</xdr:colOff>
      <xdr:row>32</xdr:row>
      <xdr:rowOff>111760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96520</xdr:rowOff>
    </xdr:from>
    <xdr:to>
      <xdr:col>82</xdr:col>
      <xdr:colOff>107950</xdr:colOff>
      <xdr:row>36</xdr:row>
      <xdr:rowOff>12700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5925820"/>
          <a:ext cx="8382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119397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948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102870</xdr:rowOff>
    </xdr:from>
    <xdr:to>
      <xdr:col>82</xdr:col>
      <xdr:colOff>158750</xdr:colOff>
      <xdr:row>36</xdr:row>
      <xdr:rowOff>33020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96520</xdr:rowOff>
    </xdr:from>
    <xdr:to>
      <xdr:col>78</xdr:col>
      <xdr:colOff>69850</xdr:colOff>
      <xdr:row>36</xdr:row>
      <xdr:rowOff>12700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592582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49530</xdr:rowOff>
    </xdr:from>
    <xdr:to>
      <xdr:col>78</xdr:col>
      <xdr:colOff>120650</xdr:colOff>
      <xdr:row>35</xdr:row>
      <xdr:rowOff>151130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135907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13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123190</xdr:rowOff>
    </xdr:from>
    <xdr:to>
      <xdr:col>73</xdr:col>
      <xdr:colOff>180975</xdr:colOff>
      <xdr:row>36</xdr:row>
      <xdr:rowOff>12700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5781040"/>
          <a:ext cx="889000" cy="40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102870</xdr:rowOff>
    </xdr:from>
    <xdr:to>
      <xdr:col>74</xdr:col>
      <xdr:colOff>31750</xdr:colOff>
      <xdr:row>36</xdr:row>
      <xdr:rowOff>33020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43197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123190</xdr:rowOff>
    </xdr:from>
    <xdr:to>
      <xdr:col>69</xdr:col>
      <xdr:colOff>92075</xdr:colOff>
      <xdr:row>33</xdr:row>
      <xdr:rowOff>130810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5781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41910</xdr:rowOff>
    </xdr:from>
    <xdr:to>
      <xdr:col>69</xdr:col>
      <xdr:colOff>142875</xdr:colOff>
      <xdr:row>35</xdr:row>
      <xdr:rowOff>143510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128287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19050</xdr:rowOff>
    </xdr:from>
    <xdr:to>
      <xdr:col>65</xdr:col>
      <xdr:colOff>53975</xdr:colOff>
      <xdr:row>35</xdr:row>
      <xdr:rowOff>120650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105427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105427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45720</xdr:rowOff>
    </xdr:from>
    <xdr:to>
      <xdr:col>78</xdr:col>
      <xdr:colOff>120650</xdr:colOff>
      <xdr:row>34</xdr:row>
      <xdr:rowOff>147320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157497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64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48277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72390</xdr:rowOff>
    </xdr:from>
    <xdr:to>
      <xdr:col>69</xdr:col>
      <xdr:colOff>142875</xdr:colOff>
      <xdr:row>34</xdr:row>
      <xdr:rowOff>2540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12717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49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80010</xdr:rowOff>
    </xdr:from>
    <xdr:to>
      <xdr:col>65</xdr:col>
      <xdr:colOff>53975</xdr:colOff>
      <xdr:row>34</xdr:row>
      <xdr:rowOff>10160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20337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50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地方交付税の振り替わりである臨時財政対策債の借入に対する償還が増加傾向にあるものの、公債費負担適正化計画に基づき、新規借入額の抑制や平成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年度および令和元年度において繰上償還を実施したことにより、類似団体平均と比較すると、</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ポイント低い割合となっている。しかしながら、近年の大型投資事業の影響により公債費は増加しており、今後の数値の推移に注視しながら財政運営を行う必要がある。</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80</xdr:row>
      <xdr:rowOff>149861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395200"/>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81280</xdr:rowOff>
    </xdr:from>
    <xdr:to>
      <xdr:col>24</xdr:col>
      <xdr:colOff>25400</xdr:colOff>
      <xdr:row>77</xdr:row>
      <xdr:rowOff>1270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31114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170197</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81280</xdr:rowOff>
    </xdr:from>
    <xdr:to>
      <xdr:col>19</xdr:col>
      <xdr:colOff>187325</xdr:colOff>
      <xdr:row>76</xdr:row>
      <xdr:rowOff>142239</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1114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152400</xdr:rowOff>
    </xdr:from>
    <xdr:to>
      <xdr:col>20</xdr:col>
      <xdr:colOff>38100</xdr:colOff>
      <xdr:row>77</xdr:row>
      <xdr:rowOff>82550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67327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134620</xdr:rowOff>
    </xdr:from>
    <xdr:to>
      <xdr:col>15</xdr:col>
      <xdr:colOff>98425</xdr:colOff>
      <xdr:row>76</xdr:row>
      <xdr:rowOff>142239</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2209800" y="131648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49530</xdr:rowOff>
    </xdr:from>
    <xdr:to>
      <xdr:col>15</xdr:col>
      <xdr:colOff>149225</xdr:colOff>
      <xdr:row>77</xdr:row>
      <xdr:rowOff>151130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135907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104139</xdr:rowOff>
    </xdr:from>
    <xdr:to>
      <xdr:col>11</xdr:col>
      <xdr:colOff>9525</xdr:colOff>
      <xdr:row>76</xdr:row>
      <xdr:rowOff>134620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1320800" y="131343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105427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138447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30480</xdr:rowOff>
    </xdr:from>
    <xdr:to>
      <xdr:col>20</xdr:col>
      <xdr:colOff>38100</xdr:colOff>
      <xdr:row>76</xdr:row>
      <xdr:rowOff>132080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142257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91439</xdr:rowOff>
    </xdr:from>
    <xdr:to>
      <xdr:col>15</xdr:col>
      <xdr:colOff>149225</xdr:colOff>
      <xdr:row>77</xdr:row>
      <xdr:rowOff>21589</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31767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83820</xdr:rowOff>
    </xdr:from>
    <xdr:to>
      <xdr:col>11</xdr:col>
      <xdr:colOff>60325</xdr:colOff>
      <xdr:row>77</xdr:row>
      <xdr:rowOff>13970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24147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ふるさと納税額の増加に伴うふるさと彦根応援寄附事業の事業費の増加などにより、物件費が増となったことと、補助費等が高い数値となっていることから、類似団体平均と比較して高い数値となっている。</a:t>
          </a:r>
        </a:p>
        <a:p>
          <a:r>
            <a:rPr kumimoji="1" lang="ja-JP" altLang="en-US" sz="1300">
              <a:latin typeface="ＭＳ Ｐゴシック" panose="020B0600070205080204" pitchFamily="50" charset="-128"/>
              <a:ea typeface="ＭＳ Ｐゴシック" panose="020B0600070205080204" pitchFamily="50" charset="-128"/>
            </a:rPr>
            <a:t>　今後については、削減可能な支出について検討を重ねることで、経常経費の抑制に努める必要がある。</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80</xdr:row>
      <xdr:rowOff>131572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8097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24130</xdr:rowOff>
    </xdr:from>
    <xdr:to>
      <xdr:col>82</xdr:col>
      <xdr:colOff>107950</xdr:colOff>
      <xdr:row>78</xdr:row>
      <xdr:rowOff>140715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225780"/>
          <a:ext cx="838200" cy="28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40149</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24130</xdr:rowOff>
    </xdr:from>
    <xdr:to>
      <xdr:col>78</xdr:col>
      <xdr:colOff>69850</xdr:colOff>
      <xdr:row>79</xdr:row>
      <xdr:rowOff>120142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225780"/>
          <a:ext cx="889000" cy="43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44196</xdr:rowOff>
    </xdr:from>
    <xdr:to>
      <xdr:col>78</xdr:col>
      <xdr:colOff>120650</xdr:colOff>
      <xdr:row>76</xdr:row>
      <xdr:rowOff>145796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155973</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154432</xdr:rowOff>
    </xdr:from>
    <xdr:to>
      <xdr:col>73</xdr:col>
      <xdr:colOff>180975</xdr:colOff>
      <xdr:row>79</xdr:row>
      <xdr:rowOff>120142</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52753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64770</xdr:rowOff>
    </xdr:from>
    <xdr:to>
      <xdr:col>74</xdr:col>
      <xdr:colOff>31750</xdr:colOff>
      <xdr:row>77</xdr:row>
      <xdr:rowOff>166370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5097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154432</xdr:rowOff>
    </xdr:from>
    <xdr:to>
      <xdr:col>69</xdr:col>
      <xdr:colOff>92075</xdr:colOff>
      <xdr:row>79</xdr:row>
      <xdr:rowOff>92711</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004800" y="13527532"/>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9669</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121683</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89915</xdr:rowOff>
    </xdr:from>
    <xdr:to>
      <xdr:col>82</xdr:col>
      <xdr:colOff>158750</xdr:colOff>
      <xdr:row>79</xdr:row>
      <xdr:rowOff>20065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61992</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144780</xdr:rowOff>
    </xdr:from>
    <xdr:to>
      <xdr:col>78</xdr:col>
      <xdr:colOff>120650</xdr:colOff>
      <xdr:row>77</xdr:row>
      <xdr:rowOff>74930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59707</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69342</xdr:rowOff>
    </xdr:from>
    <xdr:to>
      <xdr:col>74</xdr:col>
      <xdr:colOff>31750</xdr:colOff>
      <xdr:row>79</xdr:row>
      <xdr:rowOff>170942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155719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7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103632</xdr:rowOff>
    </xdr:from>
    <xdr:to>
      <xdr:col>69</xdr:col>
      <xdr:colOff>142875</xdr:colOff>
      <xdr:row>79</xdr:row>
      <xdr:rowOff>33782</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18559</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41911</xdr:rowOff>
    </xdr:from>
    <xdr:to>
      <xdr:col>65</xdr:col>
      <xdr:colOff>53975</xdr:colOff>
      <xdr:row>79</xdr:row>
      <xdr:rowOff>143511</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128288</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滋賀県彦根市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115380</xdr:rowOff>
    </xdr:from>
    <xdr:to>
      <xdr:col>29</xdr:col>
      <xdr:colOff>127000</xdr:colOff>
      <xdr:row>18</xdr:row>
      <xdr:rowOff>143764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20405"/>
          <a:ext cx="0" cy="10570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115841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4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143764</xdr:rowOff>
    </xdr:from>
    <xdr:to>
      <xdr:col>30</xdr:col>
      <xdr:colOff>25400</xdr:colOff>
      <xdr:row>18</xdr:row>
      <xdr:rowOff>143764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774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30307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6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115380</xdr:rowOff>
    </xdr:from>
    <xdr:to>
      <xdr:col>30</xdr:col>
      <xdr:colOff>25400</xdr:colOff>
      <xdr:row>12</xdr:row>
      <xdr:rowOff>115380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204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77699</xdr:rowOff>
    </xdr:from>
    <xdr:to>
      <xdr:col>29</xdr:col>
      <xdr:colOff>127000</xdr:colOff>
      <xdr:row>16</xdr:row>
      <xdr:rowOff>92558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868524"/>
          <a:ext cx="647700" cy="14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77335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68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93631</xdr:rowOff>
    </xdr:from>
    <xdr:to>
      <xdr:col>29</xdr:col>
      <xdr:colOff>177800</xdr:colOff>
      <xdr:row>17</xdr:row>
      <xdr:rowOff>23781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84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77699</xdr:rowOff>
    </xdr:from>
    <xdr:to>
      <xdr:col>26</xdr:col>
      <xdr:colOff>50800</xdr:colOff>
      <xdr:row>16</xdr:row>
      <xdr:rowOff>89167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68524"/>
          <a:ext cx="698500" cy="11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103156</xdr:rowOff>
    </xdr:from>
    <xdr:to>
      <xdr:col>26</xdr:col>
      <xdr:colOff>101600</xdr:colOff>
      <xdr:row>17</xdr:row>
      <xdr:rowOff>33306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93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18083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80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89167</xdr:rowOff>
    </xdr:from>
    <xdr:to>
      <xdr:col>22</xdr:col>
      <xdr:colOff>114300</xdr:colOff>
      <xdr:row>16</xdr:row>
      <xdr:rowOff>151574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79992"/>
          <a:ext cx="698500" cy="62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163906</xdr:rowOff>
    </xdr:from>
    <xdr:to>
      <xdr:col>22</xdr:col>
      <xdr:colOff>165100</xdr:colOff>
      <xdr:row>17</xdr:row>
      <xdr:rowOff>94056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78833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41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109283</xdr:rowOff>
    </xdr:from>
    <xdr:to>
      <xdr:col>18</xdr:col>
      <xdr:colOff>177800</xdr:colOff>
      <xdr:row>16</xdr:row>
      <xdr:rowOff>151574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900108"/>
          <a:ext cx="698500" cy="42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13564</xdr:rowOff>
    </xdr:from>
    <xdr:to>
      <xdr:col>19</xdr:col>
      <xdr:colOff>38100</xdr:colOff>
      <xdr:row>17</xdr:row>
      <xdr:rowOff>115164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99941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6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52940</xdr:rowOff>
    </xdr:from>
    <xdr:to>
      <xdr:col>15</xdr:col>
      <xdr:colOff>101600</xdr:colOff>
      <xdr:row>17</xdr:row>
      <xdr:rowOff>154540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139317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0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41758</xdr:rowOff>
    </xdr:from>
    <xdr:to>
      <xdr:col>29</xdr:col>
      <xdr:colOff>177800</xdr:colOff>
      <xdr:row>16</xdr:row>
      <xdr:rowOff>143358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32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58285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77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26899</xdr:rowOff>
    </xdr:from>
    <xdr:to>
      <xdr:col>26</xdr:col>
      <xdr:colOff>101600</xdr:colOff>
      <xdr:row>16</xdr:row>
      <xdr:rowOff>128499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17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138676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86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38367</xdr:rowOff>
    </xdr:from>
    <xdr:to>
      <xdr:col>22</xdr:col>
      <xdr:colOff>165100</xdr:colOff>
      <xdr:row>16</xdr:row>
      <xdr:rowOff>139967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29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150144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9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100774</xdr:rowOff>
    </xdr:from>
    <xdr:to>
      <xdr:col>19</xdr:col>
      <xdr:colOff>38100</xdr:colOff>
      <xdr:row>17</xdr:row>
      <xdr:rowOff>30924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91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41101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60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58483</xdr:rowOff>
    </xdr:from>
    <xdr:to>
      <xdr:col>15</xdr:col>
      <xdr:colOff>101600</xdr:colOff>
      <xdr:row>16</xdr:row>
      <xdr:rowOff>160083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49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170260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1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55677</xdr:rowOff>
    </xdr:from>
    <xdr:to>
      <xdr:col>29</xdr:col>
      <xdr:colOff>127000</xdr:colOff>
      <xdr:row>37</xdr:row>
      <xdr:rowOff>342021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23127"/>
          <a:ext cx="0" cy="11435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314098</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38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342021</xdr:rowOff>
    </xdr:from>
    <xdr:to>
      <xdr:col>30</xdr:col>
      <xdr:colOff>25400</xdr:colOff>
      <xdr:row>37</xdr:row>
      <xdr:rowOff>342021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66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142054</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6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55677</xdr:rowOff>
    </xdr:from>
    <xdr:to>
      <xdr:col>30</xdr:col>
      <xdr:colOff>25400</xdr:colOff>
      <xdr:row>34</xdr:row>
      <xdr:rowOff>55677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231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132029</xdr:rowOff>
    </xdr:from>
    <xdr:to>
      <xdr:col>29</xdr:col>
      <xdr:colOff>127000</xdr:colOff>
      <xdr:row>35</xdr:row>
      <xdr:rowOff>288346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742379"/>
          <a:ext cx="647700" cy="156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285335</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895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313258</xdr:rowOff>
    </xdr:from>
    <xdr:to>
      <xdr:col>29</xdr:col>
      <xdr:colOff>177800</xdr:colOff>
      <xdr:row>36</xdr:row>
      <xdr:rowOff>71958</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23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288346</xdr:rowOff>
    </xdr:from>
    <xdr:to>
      <xdr:col>26</xdr:col>
      <xdr:colOff>50800</xdr:colOff>
      <xdr:row>35</xdr:row>
      <xdr:rowOff>314955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898696"/>
          <a:ext cx="698500" cy="26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327751</xdr:rowOff>
    </xdr:from>
    <xdr:to>
      <xdr:col>26</xdr:col>
      <xdr:colOff>101600</xdr:colOff>
      <xdr:row>36</xdr:row>
      <xdr:rowOff>86451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381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71228</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7024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314955</xdr:rowOff>
    </xdr:from>
    <xdr:to>
      <xdr:col>22</xdr:col>
      <xdr:colOff>114300</xdr:colOff>
      <xdr:row>36</xdr:row>
      <xdr:rowOff>80183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925305"/>
          <a:ext cx="698500" cy="108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17450</xdr:rowOff>
    </xdr:from>
    <xdr:to>
      <xdr:col>22</xdr:col>
      <xdr:colOff>165100</xdr:colOff>
      <xdr:row>36</xdr:row>
      <xdr:rowOff>119050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103827</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70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186116</xdr:rowOff>
    </xdr:from>
    <xdr:to>
      <xdr:col>18</xdr:col>
      <xdr:colOff>177800</xdr:colOff>
      <xdr:row>36</xdr:row>
      <xdr:rowOff>80183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796466"/>
          <a:ext cx="698500" cy="236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27966</xdr:rowOff>
    </xdr:from>
    <xdr:to>
      <xdr:col>19</xdr:col>
      <xdr:colOff>38100</xdr:colOff>
      <xdr:row>36</xdr:row>
      <xdr:rowOff>129566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139743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5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64953</xdr:rowOff>
    </xdr:from>
    <xdr:to>
      <xdr:col>15</xdr:col>
      <xdr:colOff>101600</xdr:colOff>
      <xdr:row>36</xdr:row>
      <xdr:rowOff>166553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151330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10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81229</xdr:rowOff>
    </xdr:from>
    <xdr:to>
      <xdr:col>29</xdr:col>
      <xdr:colOff>177800</xdr:colOff>
      <xdr:row>35</xdr:row>
      <xdr:rowOff>182829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691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269206</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53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237546</xdr:rowOff>
    </xdr:from>
    <xdr:to>
      <xdr:col>26</xdr:col>
      <xdr:colOff>101600</xdr:colOff>
      <xdr:row>35</xdr:row>
      <xdr:rowOff>339146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847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6423</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61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264155</xdr:rowOff>
    </xdr:from>
    <xdr:to>
      <xdr:col>22</xdr:col>
      <xdr:colOff>165100</xdr:colOff>
      <xdr:row>36</xdr:row>
      <xdr:rowOff>22855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874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33032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64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29383</xdr:rowOff>
    </xdr:from>
    <xdr:to>
      <xdr:col>19</xdr:col>
      <xdr:colOff>38100</xdr:colOff>
      <xdr:row>36</xdr:row>
      <xdr:rowOff>130983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982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115760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069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135316</xdr:rowOff>
    </xdr:from>
    <xdr:to>
      <xdr:col>15</xdr:col>
      <xdr:colOff>101600</xdr:colOff>
      <xdr:row>35</xdr:row>
      <xdr:rowOff>236916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745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247093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51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滋賀県彦根市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111,648
108,502
196.87
55,179,232
52,658,201
2,351,087
25,831,868
53,707,806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42393</xdr:rowOff>
    </xdr:from>
    <xdr:to>
      <xdr:col>24</xdr:col>
      <xdr:colOff>62865</xdr:colOff>
      <xdr:row>39</xdr:row>
      <xdr:rowOff>38430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85893"/>
          <a:ext cx="1270" cy="1539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42257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2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38430</xdr:rowOff>
    </xdr:from>
    <xdr:to>
      <xdr:col>24</xdr:col>
      <xdr:colOff>152400</xdr:colOff>
      <xdr:row>39</xdr:row>
      <xdr:rowOff>38430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160520</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6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42393</xdr:rowOff>
    </xdr:from>
    <xdr:to>
      <xdr:col>24</xdr:col>
      <xdr:colOff>152400</xdr:colOff>
      <xdr:row>30</xdr:row>
      <xdr:rowOff>42393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74092</xdr:rowOff>
    </xdr:from>
    <xdr:to>
      <xdr:col>24</xdr:col>
      <xdr:colOff>63500</xdr:colOff>
      <xdr:row>33</xdr:row>
      <xdr:rowOff>155016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731942"/>
          <a:ext cx="838200" cy="8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38866</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39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60439</xdr:rowOff>
    </xdr:from>
    <xdr:to>
      <xdr:col>24</xdr:col>
      <xdr:colOff>114300</xdr:colOff>
      <xdr:row>35</xdr:row>
      <xdr:rowOff>162039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74092</xdr:rowOff>
    </xdr:from>
    <xdr:to>
      <xdr:col>19</xdr:col>
      <xdr:colOff>177800</xdr:colOff>
      <xdr:row>34</xdr:row>
      <xdr:rowOff>44298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31942"/>
          <a:ext cx="889000" cy="14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61049</xdr:rowOff>
    </xdr:from>
    <xdr:to>
      <xdr:col>20</xdr:col>
      <xdr:colOff>38100</xdr:colOff>
      <xdr:row>35</xdr:row>
      <xdr:rowOff>162649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153776</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44298</xdr:rowOff>
    </xdr:from>
    <xdr:to>
      <xdr:col>15</xdr:col>
      <xdr:colOff>50800</xdr:colOff>
      <xdr:row>36</xdr:row>
      <xdr:rowOff>75692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873598"/>
          <a:ext cx="889000" cy="3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171005</xdr:rowOff>
    </xdr:from>
    <xdr:to>
      <xdr:col>15</xdr:col>
      <xdr:colOff>101600</xdr:colOff>
      <xdr:row>36</xdr:row>
      <xdr:rowOff>101155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92282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6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37478</xdr:rowOff>
    </xdr:from>
    <xdr:to>
      <xdr:col>10</xdr:col>
      <xdr:colOff>114300</xdr:colOff>
      <xdr:row>36</xdr:row>
      <xdr:rowOff>75692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209678"/>
          <a:ext cx="889000" cy="3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82309</xdr:rowOff>
    </xdr:from>
    <xdr:to>
      <xdr:col>10</xdr:col>
      <xdr:colOff>165100</xdr:colOff>
      <xdr:row>38</xdr:row>
      <xdr:rowOff>12458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4259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3586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51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106464</xdr:rowOff>
    </xdr:from>
    <xdr:to>
      <xdr:col>6</xdr:col>
      <xdr:colOff>38100</xdr:colOff>
      <xdr:row>38</xdr:row>
      <xdr:rowOff>36614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4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27741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54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104216</xdr:rowOff>
    </xdr:from>
    <xdr:to>
      <xdr:col>24</xdr:col>
      <xdr:colOff>114300</xdr:colOff>
      <xdr:row>34</xdr:row>
      <xdr:rowOff>34366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6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127093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13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23292</xdr:rowOff>
    </xdr:from>
    <xdr:to>
      <xdr:col>20</xdr:col>
      <xdr:colOff>38100</xdr:colOff>
      <xdr:row>33</xdr:row>
      <xdr:rowOff>124892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68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141419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45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164948</xdr:rowOff>
    </xdr:from>
    <xdr:to>
      <xdr:col>15</xdr:col>
      <xdr:colOff>101600</xdr:colOff>
      <xdr:row>34</xdr:row>
      <xdr:rowOff>95098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2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111625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59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24892</xdr:rowOff>
    </xdr:from>
    <xdr:to>
      <xdr:col>10</xdr:col>
      <xdr:colOff>165100</xdr:colOff>
      <xdr:row>36</xdr:row>
      <xdr:rowOff>126492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9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143019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97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158128</xdr:rowOff>
    </xdr:from>
    <xdr:to>
      <xdr:col>6</xdr:col>
      <xdr:colOff>38100</xdr:colOff>
      <xdr:row>36</xdr:row>
      <xdr:rowOff>88278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5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104805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93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48750</xdr:rowOff>
    </xdr:from>
    <xdr:to>
      <xdr:col>24</xdr:col>
      <xdr:colOff>62865</xdr:colOff>
      <xdr:row>59</xdr:row>
      <xdr:rowOff>115370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92700"/>
          <a:ext cx="1270" cy="143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119197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3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115370</xdr:rowOff>
    </xdr:from>
    <xdr:to>
      <xdr:col>24</xdr:col>
      <xdr:colOff>152400</xdr:colOff>
      <xdr:row>59</xdr:row>
      <xdr:rowOff>115370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3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166877</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48750</xdr:rowOff>
    </xdr:from>
    <xdr:to>
      <xdr:col>24</xdr:col>
      <xdr:colOff>152400</xdr:colOff>
      <xdr:row>51</xdr:row>
      <xdr:rowOff>48750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9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113966</xdr:rowOff>
    </xdr:from>
    <xdr:to>
      <xdr:col>24</xdr:col>
      <xdr:colOff>63500</xdr:colOff>
      <xdr:row>54</xdr:row>
      <xdr:rowOff>165564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200816"/>
          <a:ext cx="838200" cy="22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149689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79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171262</xdr:rowOff>
    </xdr:from>
    <xdr:to>
      <xdr:col>24</xdr:col>
      <xdr:colOff>114300</xdr:colOff>
      <xdr:row>56</xdr:row>
      <xdr:rowOff>101412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0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165564</xdr:rowOff>
    </xdr:from>
    <xdr:to>
      <xdr:col>19</xdr:col>
      <xdr:colOff>177800</xdr:colOff>
      <xdr:row>56</xdr:row>
      <xdr:rowOff>28241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423864"/>
          <a:ext cx="889000" cy="20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113622</xdr:rowOff>
    </xdr:from>
    <xdr:to>
      <xdr:col>20</xdr:col>
      <xdr:colOff>38100</xdr:colOff>
      <xdr:row>57</xdr:row>
      <xdr:rowOff>43772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1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34899</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0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28241</xdr:rowOff>
    </xdr:from>
    <xdr:to>
      <xdr:col>15</xdr:col>
      <xdr:colOff>50800</xdr:colOff>
      <xdr:row>57</xdr:row>
      <xdr:rowOff>58188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629441"/>
          <a:ext cx="889000" cy="20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94713</xdr:rowOff>
    </xdr:from>
    <xdr:to>
      <xdr:col>15</xdr:col>
      <xdr:colOff>101600</xdr:colOff>
      <xdr:row>58</xdr:row>
      <xdr:rowOff>24863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6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15990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96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31376</xdr:rowOff>
    </xdr:from>
    <xdr:to>
      <xdr:col>10</xdr:col>
      <xdr:colOff>114300</xdr:colOff>
      <xdr:row>57</xdr:row>
      <xdr:rowOff>58188</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80402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95431</xdr:rowOff>
    </xdr:from>
    <xdr:to>
      <xdr:col>10</xdr:col>
      <xdr:colOff>165100</xdr:colOff>
      <xdr:row>58</xdr:row>
      <xdr:rowOff>25581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16708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6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20124</xdr:rowOff>
    </xdr:from>
    <xdr:to>
      <xdr:col>6</xdr:col>
      <xdr:colOff>38100</xdr:colOff>
      <xdr:row>58</xdr:row>
      <xdr:rowOff>121724</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6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112851</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05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63166</xdr:rowOff>
    </xdr:from>
    <xdr:to>
      <xdr:col>24</xdr:col>
      <xdr:colOff>114300</xdr:colOff>
      <xdr:row>53</xdr:row>
      <xdr:rowOff>164766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15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86043</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00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114764</xdr:rowOff>
    </xdr:from>
    <xdr:to>
      <xdr:col>20</xdr:col>
      <xdr:colOff>38100</xdr:colOff>
      <xdr:row>55</xdr:row>
      <xdr:rowOff>44914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37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61441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14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148891</xdr:rowOff>
    </xdr:from>
    <xdr:to>
      <xdr:col>15</xdr:col>
      <xdr:colOff>101600</xdr:colOff>
      <xdr:row>56</xdr:row>
      <xdr:rowOff>79041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57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95568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35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7388</xdr:rowOff>
    </xdr:from>
    <xdr:to>
      <xdr:col>10</xdr:col>
      <xdr:colOff>165100</xdr:colOff>
      <xdr:row>57</xdr:row>
      <xdr:rowOff>108988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8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125515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55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152026</xdr:rowOff>
    </xdr:from>
    <xdr:to>
      <xdr:col>6</xdr:col>
      <xdr:colOff>38100</xdr:colOff>
      <xdr:row>57</xdr:row>
      <xdr:rowOff>82176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75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98703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52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1397</xdr:rowOff>
    </xdr:from>
    <xdr:to>
      <xdr:col>24</xdr:col>
      <xdr:colOff>62865</xdr:colOff>
      <xdr:row>78</xdr:row>
      <xdr:rowOff>31114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02897"/>
          <a:ext cx="1270" cy="1401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34941</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0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31114</xdr:rowOff>
    </xdr:from>
    <xdr:to>
      <xdr:col>24</xdr:col>
      <xdr:colOff>152400</xdr:colOff>
      <xdr:row>78</xdr:row>
      <xdr:rowOff>31114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0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119524</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77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1397</xdr:rowOff>
    </xdr:from>
    <xdr:to>
      <xdr:col>24</xdr:col>
      <xdr:colOff>152400</xdr:colOff>
      <xdr:row>70</xdr:row>
      <xdr:rowOff>1397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0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39115</xdr:rowOff>
    </xdr:from>
    <xdr:to>
      <xdr:col>24</xdr:col>
      <xdr:colOff>63500</xdr:colOff>
      <xdr:row>77</xdr:row>
      <xdr:rowOff>167767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240765"/>
          <a:ext cx="838200" cy="12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101617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788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78740</xdr:rowOff>
    </xdr:from>
    <xdr:to>
      <xdr:col>24</xdr:col>
      <xdr:colOff>114300</xdr:colOff>
      <xdr:row>76</xdr:row>
      <xdr:rowOff>8889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29374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39115</xdr:rowOff>
    </xdr:from>
    <xdr:to>
      <xdr:col>19</xdr:col>
      <xdr:colOff>177800</xdr:colOff>
      <xdr:row>78</xdr:row>
      <xdr:rowOff>110362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240765"/>
          <a:ext cx="889000" cy="24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87376</xdr:rowOff>
    </xdr:from>
    <xdr:to>
      <xdr:col>20</xdr:col>
      <xdr:colOff>38100</xdr:colOff>
      <xdr:row>76</xdr:row>
      <xdr:rowOff>17526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946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34053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72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110362</xdr:rowOff>
    </xdr:from>
    <xdr:to>
      <xdr:col>15</xdr:col>
      <xdr:colOff>50800</xdr:colOff>
      <xdr:row>78</xdr:row>
      <xdr:rowOff>114808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83462"/>
          <a:ext cx="889000" cy="4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148717</xdr:rowOff>
    </xdr:from>
    <xdr:to>
      <xdr:col>15</xdr:col>
      <xdr:colOff>101600</xdr:colOff>
      <xdr:row>76</xdr:row>
      <xdr:rowOff>78867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00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95394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78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96647</xdr:rowOff>
    </xdr:from>
    <xdr:to>
      <xdr:col>10</xdr:col>
      <xdr:colOff>114300</xdr:colOff>
      <xdr:row>78</xdr:row>
      <xdr:rowOff>114808</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69747"/>
          <a:ext cx="889000" cy="1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156463</xdr:rowOff>
    </xdr:from>
    <xdr:to>
      <xdr:col>10</xdr:col>
      <xdr:colOff>165100</xdr:colOff>
      <xdr:row>76</xdr:row>
      <xdr:rowOff>86613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0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103141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79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139700</xdr:rowOff>
    </xdr:from>
    <xdr:to>
      <xdr:col>6</xdr:col>
      <xdr:colOff>38100</xdr:colOff>
      <xdr:row>76</xdr:row>
      <xdr:rowOff>69850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299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86377</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77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116967</xdr:rowOff>
    </xdr:from>
    <xdr:to>
      <xdr:col>24</xdr:col>
      <xdr:colOff>114300</xdr:colOff>
      <xdr:row>78</xdr:row>
      <xdr:rowOff>47117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1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31894</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3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159765</xdr:rowOff>
    </xdr:from>
    <xdr:to>
      <xdr:col>20</xdr:col>
      <xdr:colOff>38100</xdr:colOff>
      <xdr:row>77</xdr:row>
      <xdr:rowOff>89915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18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81042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28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59562</xdr:rowOff>
    </xdr:from>
    <xdr:to>
      <xdr:col>15</xdr:col>
      <xdr:colOff>101600</xdr:colOff>
      <xdr:row>78</xdr:row>
      <xdr:rowOff>161162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3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152289</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719017" y="13525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64008</xdr:rowOff>
    </xdr:from>
    <xdr:to>
      <xdr:col>10</xdr:col>
      <xdr:colOff>165100</xdr:colOff>
      <xdr:row>78</xdr:row>
      <xdr:rowOff>165608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3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156735</xdr:rowOff>
    </xdr:from>
    <xdr:ext cx="378565"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830017" y="13529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45847</xdr:rowOff>
    </xdr:from>
    <xdr:to>
      <xdr:col>6</xdr:col>
      <xdr:colOff>38100</xdr:colOff>
      <xdr:row>78</xdr:row>
      <xdr:rowOff>147447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1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138574</xdr:rowOff>
    </xdr:from>
    <xdr:ext cx="378565"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941017" y="13511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46431</xdr:rowOff>
    </xdr:from>
    <xdr:to>
      <xdr:col>24</xdr:col>
      <xdr:colOff>62865</xdr:colOff>
      <xdr:row>98</xdr:row>
      <xdr:rowOff>111277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76931"/>
          <a:ext cx="1270" cy="143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115104</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91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111277</xdr:rowOff>
    </xdr:from>
    <xdr:to>
      <xdr:col>24</xdr:col>
      <xdr:colOff>152400</xdr:colOff>
      <xdr:row>98</xdr:row>
      <xdr:rowOff>111277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913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164558</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5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46431</xdr:rowOff>
    </xdr:from>
    <xdr:to>
      <xdr:col>24</xdr:col>
      <xdr:colOff>152400</xdr:colOff>
      <xdr:row>90</xdr:row>
      <xdr:rowOff>46431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7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43878</xdr:rowOff>
    </xdr:from>
    <xdr:to>
      <xdr:col>24</xdr:col>
      <xdr:colOff>63500</xdr:colOff>
      <xdr:row>93</xdr:row>
      <xdr:rowOff>36601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5474378"/>
          <a:ext cx="838200" cy="50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51134</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674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72707</xdr:rowOff>
    </xdr:from>
    <xdr:to>
      <xdr:col>24</xdr:col>
      <xdr:colOff>114300</xdr:colOff>
      <xdr:row>95</xdr:row>
      <xdr:rowOff>2857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189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43878</xdr:rowOff>
    </xdr:from>
    <xdr:to>
      <xdr:col>19</xdr:col>
      <xdr:colOff>177800</xdr:colOff>
      <xdr:row>95</xdr:row>
      <xdr:rowOff>127966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5474378"/>
          <a:ext cx="889000" cy="94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91</xdr:row>
      <xdr:rowOff>122580</xdr:rowOff>
    </xdr:from>
    <xdr:to>
      <xdr:col>20</xdr:col>
      <xdr:colOff>38100</xdr:colOff>
      <xdr:row>92</xdr:row>
      <xdr:rowOff>52730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572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43857</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5817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127966</xdr:rowOff>
    </xdr:from>
    <xdr:to>
      <xdr:col>15</xdr:col>
      <xdr:colOff>50800</xdr:colOff>
      <xdr:row>96</xdr:row>
      <xdr:rowOff>30048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415716"/>
          <a:ext cx="889000" cy="7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163957</xdr:rowOff>
    </xdr:from>
    <xdr:to>
      <xdr:col>15</xdr:col>
      <xdr:colOff>101600</xdr:colOff>
      <xdr:row>97</xdr:row>
      <xdr:rowOff>94107</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62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85234</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7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30048</xdr:rowOff>
    </xdr:from>
    <xdr:to>
      <xdr:col>10</xdr:col>
      <xdr:colOff>114300</xdr:colOff>
      <xdr:row>96</xdr:row>
      <xdr:rowOff>131660</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489248"/>
          <a:ext cx="889000" cy="10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138545</xdr:rowOff>
    </xdr:from>
    <xdr:to>
      <xdr:col>10</xdr:col>
      <xdr:colOff>165100</xdr:colOff>
      <xdr:row>98</xdr:row>
      <xdr:rowOff>68695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59822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86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1918</xdr:rowOff>
    </xdr:from>
    <xdr:to>
      <xdr:col>6</xdr:col>
      <xdr:colOff>38100</xdr:colOff>
      <xdr:row>99</xdr:row>
      <xdr:rowOff>103518</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975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94645</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706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157251</xdr:rowOff>
    </xdr:from>
    <xdr:to>
      <xdr:col>24</xdr:col>
      <xdr:colOff>114300</xdr:colOff>
      <xdr:row>93</xdr:row>
      <xdr:rowOff>87401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593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8678</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782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89</xdr:row>
      <xdr:rowOff>164528</xdr:rowOff>
    </xdr:from>
    <xdr:to>
      <xdr:col>20</xdr:col>
      <xdr:colOff>38100</xdr:colOff>
      <xdr:row>90</xdr:row>
      <xdr:rowOff>94678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542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111205</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519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77166</xdr:rowOff>
    </xdr:from>
    <xdr:to>
      <xdr:col>15</xdr:col>
      <xdr:colOff>101600</xdr:colOff>
      <xdr:row>96</xdr:row>
      <xdr:rowOff>7316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3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23843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14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150698</xdr:rowOff>
    </xdr:from>
    <xdr:to>
      <xdr:col>10</xdr:col>
      <xdr:colOff>165100</xdr:colOff>
      <xdr:row>96</xdr:row>
      <xdr:rowOff>80848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43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97375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21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80860</xdr:rowOff>
    </xdr:from>
    <xdr:to>
      <xdr:col>6</xdr:col>
      <xdr:colOff>38100</xdr:colOff>
      <xdr:row>97</xdr:row>
      <xdr:rowOff>11010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5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27537</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3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67778</xdr:rowOff>
    </xdr:from>
    <xdr:to>
      <xdr:col>54</xdr:col>
      <xdr:colOff>189865</xdr:colOff>
      <xdr:row>38</xdr:row>
      <xdr:rowOff>25162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11278"/>
          <a:ext cx="1270" cy="132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28989</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4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25162</xdr:rowOff>
    </xdr:from>
    <xdr:to>
      <xdr:col>55</xdr:col>
      <xdr:colOff>88900</xdr:colOff>
      <xdr:row>38</xdr:row>
      <xdr:rowOff>25162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4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14455</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86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67778</xdr:rowOff>
    </xdr:from>
    <xdr:to>
      <xdr:col>55</xdr:col>
      <xdr:colOff>88900</xdr:colOff>
      <xdr:row>30</xdr:row>
      <xdr:rowOff>67778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1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91794</xdr:rowOff>
    </xdr:from>
    <xdr:to>
      <xdr:col>55</xdr:col>
      <xdr:colOff>0</xdr:colOff>
      <xdr:row>37</xdr:row>
      <xdr:rowOff>99325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435444"/>
          <a:ext cx="838200" cy="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38616</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210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15739</xdr:rowOff>
    </xdr:from>
    <xdr:to>
      <xdr:col>55</xdr:col>
      <xdr:colOff>50800</xdr:colOff>
      <xdr:row>37</xdr:row>
      <xdr:rowOff>117339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359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138717</xdr:rowOff>
    </xdr:from>
    <xdr:to>
      <xdr:col>50</xdr:col>
      <xdr:colOff>114300</xdr:colOff>
      <xdr:row>37</xdr:row>
      <xdr:rowOff>99325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968017"/>
          <a:ext cx="889000" cy="47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23721</xdr:rowOff>
    </xdr:from>
    <xdr:to>
      <xdr:col>50</xdr:col>
      <xdr:colOff>165100</xdr:colOff>
      <xdr:row>37</xdr:row>
      <xdr:rowOff>125321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36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141848</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14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138717</xdr:rowOff>
    </xdr:from>
    <xdr:to>
      <xdr:col>45</xdr:col>
      <xdr:colOff>177800</xdr:colOff>
      <xdr:row>38</xdr:row>
      <xdr:rowOff>42934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968017"/>
          <a:ext cx="889000" cy="59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86303</xdr:rowOff>
    </xdr:from>
    <xdr:to>
      <xdr:col>46</xdr:col>
      <xdr:colOff>38100</xdr:colOff>
      <xdr:row>35</xdr:row>
      <xdr:rowOff>16453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91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32980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56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35061</xdr:rowOff>
    </xdr:from>
    <xdr:to>
      <xdr:col>41</xdr:col>
      <xdr:colOff>50800</xdr:colOff>
      <xdr:row>38</xdr:row>
      <xdr:rowOff>42934</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550161"/>
          <a:ext cx="889000" cy="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74727</xdr:rowOff>
    </xdr:from>
    <xdr:to>
      <xdr:col>41</xdr:col>
      <xdr:colOff>101600</xdr:colOff>
      <xdr:row>38</xdr:row>
      <xdr:rowOff>4877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41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21404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19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87917</xdr:rowOff>
    </xdr:from>
    <xdr:to>
      <xdr:col>36</xdr:col>
      <xdr:colOff>165100</xdr:colOff>
      <xdr:row>38</xdr:row>
      <xdr:rowOff>18067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43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34594</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20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40994</xdr:rowOff>
    </xdr:from>
    <xdr:to>
      <xdr:col>55</xdr:col>
      <xdr:colOff>50800</xdr:colOff>
      <xdr:row>37</xdr:row>
      <xdr:rowOff>142594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38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165615</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33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48525</xdr:rowOff>
    </xdr:from>
    <xdr:to>
      <xdr:col>50</xdr:col>
      <xdr:colOff>165100</xdr:colOff>
      <xdr:row>37</xdr:row>
      <xdr:rowOff>150125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39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141252</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48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87917</xdr:rowOff>
    </xdr:from>
    <xdr:to>
      <xdr:col>46</xdr:col>
      <xdr:colOff>38100</xdr:colOff>
      <xdr:row>35</xdr:row>
      <xdr:rowOff>18067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91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9194</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6009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163584</xdr:rowOff>
    </xdr:from>
    <xdr:to>
      <xdr:col>41</xdr:col>
      <xdr:colOff>101600</xdr:colOff>
      <xdr:row>38</xdr:row>
      <xdr:rowOff>93734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50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84861</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59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155711</xdr:rowOff>
    </xdr:from>
    <xdr:to>
      <xdr:col>36</xdr:col>
      <xdr:colOff>165100</xdr:colOff>
      <xdr:row>38</xdr:row>
      <xdr:rowOff>85861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49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76988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59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90189</xdr:rowOff>
    </xdr:from>
    <xdr:to>
      <xdr:col>54</xdr:col>
      <xdr:colOff>189865</xdr:colOff>
      <xdr:row>59</xdr:row>
      <xdr:rowOff>83941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62689"/>
          <a:ext cx="1270" cy="15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87768</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20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83941</xdr:rowOff>
    </xdr:from>
    <xdr:to>
      <xdr:col>55</xdr:col>
      <xdr:colOff>88900</xdr:colOff>
      <xdr:row>59</xdr:row>
      <xdr:rowOff>83941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99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36866</xdr:rowOff>
    </xdr:from>
    <xdr:ext cx="534377"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3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90189</xdr:rowOff>
    </xdr:from>
    <xdr:to>
      <xdr:col>55</xdr:col>
      <xdr:colOff>88900</xdr:colOff>
      <xdr:row>50</xdr:row>
      <xdr:rowOff>90189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6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123984</xdr:rowOff>
    </xdr:from>
    <xdr:to>
      <xdr:col>55</xdr:col>
      <xdr:colOff>0</xdr:colOff>
      <xdr:row>53</xdr:row>
      <xdr:rowOff>158979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210834"/>
          <a:ext cx="838200" cy="3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101407</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531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122980</xdr:rowOff>
    </xdr:from>
    <xdr:to>
      <xdr:col>55</xdr:col>
      <xdr:colOff>50800</xdr:colOff>
      <xdr:row>56</xdr:row>
      <xdr:rowOff>53130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55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126288</xdr:rowOff>
    </xdr:from>
    <xdr:to>
      <xdr:col>50</xdr:col>
      <xdr:colOff>114300</xdr:colOff>
      <xdr:row>53</xdr:row>
      <xdr:rowOff>158979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8870238"/>
          <a:ext cx="889000" cy="37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122866</xdr:rowOff>
    </xdr:from>
    <xdr:to>
      <xdr:col>50</xdr:col>
      <xdr:colOff>165100</xdr:colOff>
      <xdr:row>56</xdr:row>
      <xdr:rowOff>53016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552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44143</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64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126288</xdr:rowOff>
    </xdr:from>
    <xdr:to>
      <xdr:col>45</xdr:col>
      <xdr:colOff>177800</xdr:colOff>
      <xdr:row>55</xdr:row>
      <xdr:rowOff>169266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8870238"/>
          <a:ext cx="889000" cy="72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157175</xdr:rowOff>
    </xdr:from>
    <xdr:to>
      <xdr:col>46</xdr:col>
      <xdr:colOff>38100</xdr:colOff>
      <xdr:row>55</xdr:row>
      <xdr:rowOff>87325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4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78452</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50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169266</xdr:rowOff>
    </xdr:from>
    <xdr:to>
      <xdr:col>41</xdr:col>
      <xdr:colOff>50800</xdr:colOff>
      <xdr:row>56</xdr:row>
      <xdr:rowOff>162236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599016"/>
          <a:ext cx="889000" cy="16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139516</xdr:rowOff>
    </xdr:from>
    <xdr:to>
      <xdr:col>41</xdr:col>
      <xdr:colOff>101600</xdr:colOff>
      <xdr:row>54</xdr:row>
      <xdr:rowOff>69666</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22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86193</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00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5042</xdr:rowOff>
    </xdr:from>
    <xdr:to>
      <xdr:col>36</xdr:col>
      <xdr:colOff>165100</xdr:colOff>
      <xdr:row>56</xdr:row>
      <xdr:rowOff>106642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60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123169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38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73184</xdr:rowOff>
    </xdr:from>
    <xdr:to>
      <xdr:col>55</xdr:col>
      <xdr:colOff>50800</xdr:colOff>
      <xdr:row>54</xdr:row>
      <xdr:rowOff>3334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16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96061</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01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108179</xdr:rowOff>
    </xdr:from>
    <xdr:to>
      <xdr:col>50</xdr:col>
      <xdr:colOff>165100</xdr:colOff>
      <xdr:row>54</xdr:row>
      <xdr:rowOff>38329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19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54856</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897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75488</xdr:rowOff>
    </xdr:from>
    <xdr:to>
      <xdr:col>46</xdr:col>
      <xdr:colOff>38100</xdr:colOff>
      <xdr:row>52</xdr:row>
      <xdr:rowOff>5638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881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22165</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859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118466</xdr:rowOff>
    </xdr:from>
    <xdr:to>
      <xdr:col>41</xdr:col>
      <xdr:colOff>101600</xdr:colOff>
      <xdr:row>56</xdr:row>
      <xdr:rowOff>48616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54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39743</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64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111436</xdr:rowOff>
    </xdr:from>
    <xdr:to>
      <xdr:col>36</xdr:col>
      <xdr:colOff>165100</xdr:colOff>
      <xdr:row>57</xdr:row>
      <xdr:rowOff>41586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71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32713</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80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72949</xdr:rowOff>
    </xdr:from>
    <xdr:to>
      <xdr:col>54</xdr:col>
      <xdr:colOff>189865</xdr:colOff>
      <xdr:row>79</xdr:row>
      <xdr:rowOff>43174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245899"/>
          <a:ext cx="1270" cy="1341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47001</xdr:rowOff>
    </xdr:from>
    <xdr:ext cx="313932"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15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43174</xdr:rowOff>
    </xdr:from>
    <xdr:to>
      <xdr:col>55</xdr:col>
      <xdr:colOff>88900</xdr:colOff>
      <xdr:row>79</xdr:row>
      <xdr:rowOff>43174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19626</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0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72949</xdr:rowOff>
    </xdr:from>
    <xdr:to>
      <xdr:col>55</xdr:col>
      <xdr:colOff>88900</xdr:colOff>
      <xdr:row>71</xdr:row>
      <xdr:rowOff>72949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24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22619</xdr:rowOff>
    </xdr:from>
    <xdr:to>
      <xdr:col>55</xdr:col>
      <xdr:colOff>0</xdr:colOff>
      <xdr:row>79</xdr:row>
      <xdr:rowOff>25324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567169"/>
          <a:ext cx="8382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162983</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93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140106</xdr:rowOff>
    </xdr:from>
    <xdr:to>
      <xdr:col>55</xdr:col>
      <xdr:colOff>50800</xdr:colOff>
      <xdr:row>78</xdr:row>
      <xdr:rowOff>70256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4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23437</xdr:rowOff>
    </xdr:from>
    <xdr:to>
      <xdr:col>50</xdr:col>
      <xdr:colOff>114300</xdr:colOff>
      <xdr:row>79</xdr:row>
      <xdr:rowOff>25324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567987"/>
          <a:ext cx="889000" cy="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113742</xdr:rowOff>
    </xdr:from>
    <xdr:to>
      <xdr:col>50</xdr:col>
      <xdr:colOff>165100</xdr:colOff>
      <xdr:row>78</xdr:row>
      <xdr:rowOff>43892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1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60419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09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105868</xdr:rowOff>
    </xdr:from>
    <xdr:to>
      <xdr:col>45</xdr:col>
      <xdr:colOff>177800</xdr:colOff>
      <xdr:row>79</xdr:row>
      <xdr:rowOff>23437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478968"/>
          <a:ext cx="889000" cy="8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36074</xdr:rowOff>
    </xdr:from>
    <xdr:to>
      <xdr:col>46</xdr:col>
      <xdr:colOff>38100</xdr:colOff>
      <xdr:row>77</xdr:row>
      <xdr:rowOff>137674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37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154201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1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45593</xdr:rowOff>
    </xdr:from>
    <xdr:to>
      <xdr:col>41</xdr:col>
      <xdr:colOff>50800</xdr:colOff>
      <xdr:row>78</xdr:row>
      <xdr:rowOff>105868</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418693"/>
          <a:ext cx="889000" cy="6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46323</xdr:rowOff>
    </xdr:from>
    <xdr:to>
      <xdr:col>41</xdr:col>
      <xdr:colOff>101600</xdr:colOff>
      <xdr:row>76</xdr:row>
      <xdr:rowOff>147923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07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164451</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285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92520</xdr:rowOff>
    </xdr:from>
    <xdr:to>
      <xdr:col>36</xdr:col>
      <xdr:colOff>165100</xdr:colOff>
      <xdr:row>78</xdr:row>
      <xdr:rowOff>22670</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29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39197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6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143269</xdr:rowOff>
    </xdr:from>
    <xdr:to>
      <xdr:col>55</xdr:col>
      <xdr:colOff>50800</xdr:colOff>
      <xdr:row>79</xdr:row>
      <xdr:rowOff>73419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51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58196</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3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145974</xdr:rowOff>
    </xdr:from>
    <xdr:to>
      <xdr:col>50</xdr:col>
      <xdr:colOff>165100</xdr:colOff>
      <xdr:row>79</xdr:row>
      <xdr:rowOff>76124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51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67251</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61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144087</xdr:rowOff>
    </xdr:from>
    <xdr:to>
      <xdr:col>46</xdr:col>
      <xdr:colOff>38100</xdr:colOff>
      <xdr:row>79</xdr:row>
      <xdr:rowOff>74237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51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65364</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609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55068</xdr:rowOff>
    </xdr:from>
    <xdr:to>
      <xdr:col>41</xdr:col>
      <xdr:colOff>101600</xdr:colOff>
      <xdr:row>78</xdr:row>
      <xdr:rowOff>156668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147795</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520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166243</xdr:rowOff>
    </xdr:from>
    <xdr:to>
      <xdr:col>36</xdr:col>
      <xdr:colOff>165100</xdr:colOff>
      <xdr:row>78</xdr:row>
      <xdr:rowOff>96393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36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87520</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46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151301</xdr:rowOff>
    </xdr:from>
    <xdr:to>
      <xdr:col>54</xdr:col>
      <xdr:colOff>189865</xdr:colOff>
      <xdr:row>98</xdr:row>
      <xdr:rowOff>106172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753251"/>
          <a:ext cx="1270" cy="1155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109999</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1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106172</xdr:rowOff>
    </xdr:from>
    <xdr:to>
      <xdr:col>55</xdr:col>
      <xdr:colOff>88900</xdr:colOff>
      <xdr:row>98</xdr:row>
      <xdr:rowOff>106172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0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97978</xdr:rowOff>
    </xdr:from>
    <xdr:ext cx="534377"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52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151301</xdr:rowOff>
    </xdr:from>
    <xdr:to>
      <xdr:col>55</xdr:col>
      <xdr:colOff>88900</xdr:colOff>
      <xdr:row>91</xdr:row>
      <xdr:rowOff>151301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75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2254</xdr:rowOff>
    </xdr:from>
    <xdr:to>
      <xdr:col>55</xdr:col>
      <xdr:colOff>0</xdr:colOff>
      <xdr:row>93</xdr:row>
      <xdr:rowOff>18466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9639300" y="15947104"/>
          <a:ext cx="838200" cy="1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92491</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380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114064</xdr:rowOff>
    </xdr:from>
    <xdr:to>
      <xdr:col>55</xdr:col>
      <xdr:colOff>50800</xdr:colOff>
      <xdr:row>96</xdr:row>
      <xdr:rowOff>44214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40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89046</xdr:rowOff>
    </xdr:from>
    <xdr:to>
      <xdr:col>50</xdr:col>
      <xdr:colOff>114300</xdr:colOff>
      <xdr:row>93</xdr:row>
      <xdr:rowOff>18466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8750300" y="15519546"/>
          <a:ext cx="889000" cy="44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168948</xdr:rowOff>
    </xdr:from>
    <xdr:to>
      <xdr:col>50</xdr:col>
      <xdr:colOff>165100</xdr:colOff>
      <xdr:row>96</xdr:row>
      <xdr:rowOff>99098</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45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90225</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54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89046</xdr:rowOff>
    </xdr:from>
    <xdr:to>
      <xdr:col>45</xdr:col>
      <xdr:colOff>177800</xdr:colOff>
      <xdr:row>95</xdr:row>
      <xdr:rowOff>59728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7861300" y="15519546"/>
          <a:ext cx="889000" cy="82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77451</xdr:rowOff>
    </xdr:from>
    <xdr:to>
      <xdr:col>46</xdr:col>
      <xdr:colOff>38100</xdr:colOff>
      <xdr:row>96</xdr:row>
      <xdr:rowOff>7601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365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170178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45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59728</xdr:rowOff>
    </xdr:from>
    <xdr:to>
      <xdr:col>41</xdr:col>
      <xdr:colOff>50800</xdr:colOff>
      <xdr:row>96</xdr:row>
      <xdr:rowOff>98419</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6972300" y="16347478"/>
          <a:ext cx="889000" cy="21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156851</xdr:rowOff>
    </xdr:from>
    <xdr:to>
      <xdr:col>41</xdr:col>
      <xdr:colOff>101600</xdr:colOff>
      <xdr:row>96</xdr:row>
      <xdr:rowOff>87001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44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78128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53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76079</xdr:rowOff>
    </xdr:from>
    <xdr:to>
      <xdr:col>36</xdr:col>
      <xdr:colOff>165100</xdr:colOff>
      <xdr:row>97</xdr:row>
      <xdr:rowOff>6229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53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168806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6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122904</xdr:rowOff>
    </xdr:from>
    <xdr:to>
      <xdr:col>55</xdr:col>
      <xdr:colOff>50800</xdr:colOff>
      <xdr:row>93</xdr:row>
      <xdr:rowOff>53054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589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145781</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574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139116</xdr:rowOff>
    </xdr:from>
    <xdr:to>
      <xdr:col>50</xdr:col>
      <xdr:colOff>165100</xdr:colOff>
      <xdr:row>93</xdr:row>
      <xdr:rowOff>69266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591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85793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568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38246</xdr:rowOff>
    </xdr:from>
    <xdr:to>
      <xdr:col>46</xdr:col>
      <xdr:colOff>38100</xdr:colOff>
      <xdr:row>90</xdr:row>
      <xdr:rowOff>139846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546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88</xdr:row>
      <xdr:rowOff>156373</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524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8928</xdr:rowOff>
    </xdr:from>
    <xdr:to>
      <xdr:col>41</xdr:col>
      <xdr:colOff>101600</xdr:colOff>
      <xdr:row>95</xdr:row>
      <xdr:rowOff>110528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29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127055</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07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47619</xdr:rowOff>
    </xdr:from>
    <xdr:to>
      <xdr:col>36</xdr:col>
      <xdr:colOff>165100</xdr:colOff>
      <xdr:row>96</xdr:row>
      <xdr:rowOff>149219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5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165746</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28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76378</xdr:rowOff>
    </xdr:from>
    <xdr:to>
      <xdr:col>85</xdr:col>
      <xdr:colOff>126364</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219878"/>
          <a:ext cx="1269" cy="15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23055</xdr:rowOff>
    </xdr:from>
    <xdr:ext cx="534377"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499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76378</xdr:rowOff>
    </xdr:from>
    <xdr:to>
      <xdr:col>86</xdr:col>
      <xdr:colOff>25400</xdr:colOff>
      <xdr:row>30</xdr:row>
      <xdr:rowOff>76378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219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59275</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4029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36399</xdr:rowOff>
    </xdr:from>
    <xdr:to>
      <xdr:col>85</xdr:col>
      <xdr:colOff>177800</xdr:colOff>
      <xdr:row>38</xdr:row>
      <xdr:rowOff>137999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55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41631</xdr:rowOff>
    </xdr:from>
    <xdr:to>
      <xdr:col>81</xdr:col>
      <xdr:colOff>50800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728181"/>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110617</xdr:rowOff>
    </xdr:from>
    <xdr:to>
      <xdr:col>81</xdr:col>
      <xdr:colOff>101600</xdr:colOff>
      <xdr:row>39</xdr:row>
      <xdr:rowOff>40767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6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57294</xdr:rowOff>
    </xdr:from>
    <xdr:ext cx="378565"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2017" y="6400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33096</xdr:rowOff>
    </xdr:from>
    <xdr:to>
      <xdr:col>76</xdr:col>
      <xdr:colOff>114300</xdr:colOff>
      <xdr:row>39</xdr:row>
      <xdr:rowOff>41631</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3703300" y="6719646"/>
          <a:ext cx="889000" cy="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30607</xdr:rowOff>
    </xdr:from>
    <xdr:to>
      <xdr:col>76</xdr:col>
      <xdr:colOff>165100</xdr:colOff>
      <xdr:row>38</xdr:row>
      <xdr:rowOff>132207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54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148734</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320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119279</xdr:rowOff>
    </xdr:from>
    <xdr:to>
      <xdr:col>71</xdr:col>
      <xdr:colOff>177800</xdr:colOff>
      <xdr:row>39</xdr:row>
      <xdr:rowOff>33096</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2814300" y="6634379"/>
          <a:ext cx="889000" cy="8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1956</xdr:rowOff>
    </xdr:from>
    <xdr:to>
      <xdr:col>72</xdr:col>
      <xdr:colOff>38100</xdr:colOff>
      <xdr:row>36</xdr:row>
      <xdr:rowOff>103556</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17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120083</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68428" y="594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66345</xdr:rowOff>
    </xdr:from>
    <xdr:to>
      <xdr:col>67</xdr:col>
      <xdr:colOff>101600</xdr:colOff>
      <xdr:row>38</xdr:row>
      <xdr:rowOff>167945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5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13022</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35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162281</xdr:rowOff>
    </xdr:from>
    <xdr:to>
      <xdr:col>76</xdr:col>
      <xdr:colOff>165100</xdr:colOff>
      <xdr:row>39</xdr:row>
      <xdr:rowOff>92431</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67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83558</xdr:rowOff>
    </xdr:from>
    <xdr:ext cx="313932"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35333" y="67701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153746</xdr:rowOff>
    </xdr:from>
    <xdr:to>
      <xdr:col>72</xdr:col>
      <xdr:colOff>38100</xdr:colOff>
      <xdr:row>39</xdr:row>
      <xdr:rowOff>83896</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66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75023</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4017" y="6761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68479</xdr:rowOff>
    </xdr:from>
    <xdr:to>
      <xdr:col>67</xdr:col>
      <xdr:colOff>101600</xdr:colOff>
      <xdr:row>38</xdr:row>
      <xdr:rowOff>170079</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58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161206</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579428" y="667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119621</xdr:rowOff>
    </xdr:from>
    <xdr:to>
      <xdr:col>85</xdr:col>
      <xdr:colOff>126364</xdr:colOff>
      <xdr:row>78</xdr:row>
      <xdr:rowOff>48718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292571"/>
          <a:ext cx="1269" cy="112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52545</xdr:rowOff>
    </xdr:from>
    <xdr:ext cx="469744"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42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48718</xdr:rowOff>
    </xdr:from>
    <xdr:to>
      <xdr:col>86</xdr:col>
      <xdr:colOff>25400</xdr:colOff>
      <xdr:row>78</xdr:row>
      <xdr:rowOff>48718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421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66298</xdr:rowOff>
    </xdr:from>
    <xdr:ext cx="534377"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206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119621</xdr:rowOff>
    </xdr:from>
    <xdr:to>
      <xdr:col>86</xdr:col>
      <xdr:colOff>25400</xdr:colOff>
      <xdr:row>71</xdr:row>
      <xdr:rowOff>119621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292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67787</xdr:rowOff>
    </xdr:from>
    <xdr:to>
      <xdr:col>85</xdr:col>
      <xdr:colOff>127000</xdr:colOff>
      <xdr:row>75</xdr:row>
      <xdr:rowOff>102095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2926537"/>
          <a:ext cx="838200" cy="3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135399</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651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112522</xdr:rowOff>
    </xdr:from>
    <xdr:to>
      <xdr:col>85</xdr:col>
      <xdr:colOff>177800</xdr:colOff>
      <xdr:row>75</xdr:row>
      <xdr:rowOff>42672</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279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102095</xdr:rowOff>
    </xdr:from>
    <xdr:to>
      <xdr:col>81</xdr:col>
      <xdr:colOff>50800</xdr:colOff>
      <xdr:row>75</xdr:row>
      <xdr:rowOff>138652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2960845"/>
          <a:ext cx="889000" cy="3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113455</xdr:rowOff>
    </xdr:from>
    <xdr:to>
      <xdr:col>81</xdr:col>
      <xdr:colOff>101600</xdr:colOff>
      <xdr:row>75</xdr:row>
      <xdr:rowOff>43605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28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60132</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57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84550</xdr:rowOff>
    </xdr:from>
    <xdr:to>
      <xdr:col>76</xdr:col>
      <xdr:colOff>114300</xdr:colOff>
      <xdr:row>75</xdr:row>
      <xdr:rowOff>138652</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3703300" y="12943300"/>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157328</xdr:rowOff>
    </xdr:from>
    <xdr:to>
      <xdr:col>76</xdr:col>
      <xdr:colOff>165100</xdr:colOff>
      <xdr:row>75</xdr:row>
      <xdr:rowOff>87478</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284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104005</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61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84550</xdr:rowOff>
    </xdr:from>
    <xdr:to>
      <xdr:col>71</xdr:col>
      <xdr:colOff>177800</xdr:colOff>
      <xdr:row>75</xdr:row>
      <xdr:rowOff>164960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2814300" y="12943300"/>
          <a:ext cx="889000" cy="8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168510</xdr:rowOff>
    </xdr:from>
    <xdr:to>
      <xdr:col>72</xdr:col>
      <xdr:colOff>38100</xdr:colOff>
      <xdr:row>75</xdr:row>
      <xdr:rowOff>98660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285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115187</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63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17043</xdr:rowOff>
    </xdr:from>
    <xdr:to>
      <xdr:col>67</xdr:col>
      <xdr:colOff>101600</xdr:colOff>
      <xdr:row>75</xdr:row>
      <xdr:rowOff>118643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287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135170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65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16987</xdr:rowOff>
    </xdr:from>
    <xdr:to>
      <xdr:col>85</xdr:col>
      <xdr:colOff>177800</xdr:colOff>
      <xdr:row>75</xdr:row>
      <xdr:rowOff>118587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287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166864</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285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51295</xdr:rowOff>
    </xdr:from>
    <xdr:to>
      <xdr:col>81</xdr:col>
      <xdr:colOff>101600</xdr:colOff>
      <xdr:row>75</xdr:row>
      <xdr:rowOff>152896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29100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144022</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300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87852</xdr:rowOff>
    </xdr:from>
    <xdr:to>
      <xdr:col>76</xdr:col>
      <xdr:colOff>165100</xdr:colOff>
      <xdr:row>76</xdr:row>
      <xdr:rowOff>18002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294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9129</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303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33750</xdr:rowOff>
    </xdr:from>
    <xdr:to>
      <xdr:col>72</xdr:col>
      <xdr:colOff>38100</xdr:colOff>
      <xdr:row>75</xdr:row>
      <xdr:rowOff>135350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289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126477</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298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114160</xdr:rowOff>
    </xdr:from>
    <xdr:to>
      <xdr:col>67</xdr:col>
      <xdr:colOff>101600</xdr:colOff>
      <xdr:row>76</xdr:row>
      <xdr:rowOff>44310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29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35437</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306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129908</xdr:rowOff>
    </xdr:from>
    <xdr:to>
      <xdr:col>85</xdr:col>
      <xdr:colOff>126364</xdr:colOff>
      <xdr:row>99</xdr:row>
      <xdr:rowOff>19286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388958"/>
          <a:ext cx="1269" cy="1603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23113</xdr:rowOff>
    </xdr:from>
    <xdr:ext cx="469744"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9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19286</xdr:rowOff>
    </xdr:from>
    <xdr:to>
      <xdr:col>86</xdr:col>
      <xdr:colOff>25400</xdr:colOff>
      <xdr:row>99</xdr:row>
      <xdr:rowOff>19286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9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76585</xdr:rowOff>
    </xdr:from>
    <xdr:ext cx="534377"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16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129908</xdr:rowOff>
    </xdr:from>
    <xdr:to>
      <xdr:col>86</xdr:col>
      <xdr:colOff>25400</xdr:colOff>
      <xdr:row>89</xdr:row>
      <xdr:rowOff>129908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38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154636</xdr:rowOff>
    </xdr:from>
    <xdr:to>
      <xdr:col>85</xdr:col>
      <xdr:colOff>127000</xdr:colOff>
      <xdr:row>97</xdr:row>
      <xdr:rowOff>86283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5481300" y="16442386"/>
          <a:ext cx="838200" cy="27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102328</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390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79451</xdr:rowOff>
    </xdr:from>
    <xdr:to>
      <xdr:col>85</xdr:col>
      <xdr:colOff>177800</xdr:colOff>
      <xdr:row>97</xdr:row>
      <xdr:rowOff>9601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53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154636</xdr:rowOff>
    </xdr:from>
    <xdr:to>
      <xdr:col>81</xdr:col>
      <xdr:colOff>50800</xdr:colOff>
      <xdr:row>97</xdr:row>
      <xdr:rowOff>50946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442386"/>
          <a:ext cx="889000" cy="23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63545</xdr:rowOff>
    </xdr:from>
    <xdr:to>
      <xdr:col>81</xdr:col>
      <xdr:colOff>101600</xdr:colOff>
      <xdr:row>96</xdr:row>
      <xdr:rowOff>165145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52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156272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61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50946</xdr:rowOff>
    </xdr:from>
    <xdr:to>
      <xdr:col>76</xdr:col>
      <xdr:colOff>114300</xdr:colOff>
      <xdr:row>97</xdr:row>
      <xdr:rowOff>160789</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681596"/>
          <a:ext cx="889000" cy="10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88348</xdr:rowOff>
    </xdr:from>
    <xdr:to>
      <xdr:col>76</xdr:col>
      <xdr:colOff>165100</xdr:colOff>
      <xdr:row>98</xdr:row>
      <xdr:rowOff>18498</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1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9625</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81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160179</xdr:rowOff>
    </xdr:from>
    <xdr:to>
      <xdr:col>71</xdr:col>
      <xdr:colOff>177800</xdr:colOff>
      <xdr:row>97</xdr:row>
      <xdr:rowOff>160789</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790829"/>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72689</xdr:rowOff>
    </xdr:from>
    <xdr:to>
      <xdr:col>72</xdr:col>
      <xdr:colOff>38100</xdr:colOff>
      <xdr:row>97</xdr:row>
      <xdr:rowOff>2839</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53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19366</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30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135973</xdr:rowOff>
    </xdr:from>
    <xdr:to>
      <xdr:col>67</xdr:col>
      <xdr:colOff>101600</xdr:colOff>
      <xdr:row>98</xdr:row>
      <xdr:rowOff>66123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57250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85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35483</xdr:rowOff>
    </xdr:from>
    <xdr:to>
      <xdr:col>85</xdr:col>
      <xdr:colOff>177800</xdr:colOff>
      <xdr:row>97</xdr:row>
      <xdr:rowOff>137083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66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13910</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64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103836</xdr:rowOff>
    </xdr:from>
    <xdr:to>
      <xdr:col>81</xdr:col>
      <xdr:colOff>101600</xdr:colOff>
      <xdr:row>96</xdr:row>
      <xdr:rowOff>33986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39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50513</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16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146</xdr:rowOff>
    </xdr:from>
    <xdr:to>
      <xdr:col>76</xdr:col>
      <xdr:colOff>165100</xdr:colOff>
      <xdr:row>97</xdr:row>
      <xdr:rowOff>101746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63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118273</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40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109989</xdr:rowOff>
    </xdr:from>
    <xdr:to>
      <xdr:col>72</xdr:col>
      <xdr:colOff>38100</xdr:colOff>
      <xdr:row>98</xdr:row>
      <xdr:rowOff>40139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74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31266</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83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109379</xdr:rowOff>
    </xdr:from>
    <xdr:to>
      <xdr:col>67</xdr:col>
      <xdr:colOff>101600</xdr:colOff>
      <xdr:row>98</xdr:row>
      <xdr:rowOff>39529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74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56056</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51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53975</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368925"/>
          <a:ext cx="1269"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652</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14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53975</xdr:rowOff>
    </xdr:from>
    <xdr:to>
      <xdr:col>116</xdr:col>
      <xdr:colOff>152400</xdr:colOff>
      <xdr:row>31</xdr:row>
      <xdr:rowOff>53975</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36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138049</xdr:rowOff>
    </xdr:from>
    <xdr:to>
      <xdr:col>116</xdr:col>
      <xdr:colOff>63500</xdr:colOff>
      <xdr:row>34</xdr:row>
      <xdr:rowOff>163957</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1323300" y="5967349"/>
          <a:ext cx="838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93870</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266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115443</xdr:rowOff>
    </xdr:from>
    <xdr:to>
      <xdr:col>116</xdr:col>
      <xdr:colOff>114300</xdr:colOff>
      <xdr:row>37</xdr:row>
      <xdr:rowOff>45593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2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163957</xdr:rowOff>
    </xdr:from>
    <xdr:to>
      <xdr:col>111</xdr:col>
      <xdr:colOff>177800</xdr:colOff>
      <xdr:row>35</xdr:row>
      <xdr:rowOff>34925</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0434300" y="5993257"/>
          <a:ext cx="889000" cy="4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160274</xdr:rowOff>
    </xdr:from>
    <xdr:to>
      <xdr:col>112</xdr:col>
      <xdr:colOff>38100</xdr:colOff>
      <xdr:row>37</xdr:row>
      <xdr:rowOff>90424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81551</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425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34925</xdr:rowOff>
    </xdr:from>
    <xdr:to>
      <xdr:col>107</xdr:col>
      <xdr:colOff>50800</xdr:colOff>
      <xdr:row>35</xdr:row>
      <xdr:rowOff>44323</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9545300" y="6035675"/>
          <a:ext cx="8890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5842</xdr:rowOff>
    </xdr:from>
    <xdr:to>
      <xdr:col>107</xdr:col>
      <xdr:colOff>101600</xdr:colOff>
      <xdr:row>37</xdr:row>
      <xdr:rowOff>107442</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98569</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44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148844</xdr:rowOff>
    </xdr:from>
    <xdr:to>
      <xdr:col>102</xdr:col>
      <xdr:colOff>114300</xdr:colOff>
      <xdr:row>35</xdr:row>
      <xdr:rowOff>44323</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5635244"/>
          <a:ext cx="889000" cy="40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35941</xdr:rowOff>
    </xdr:from>
    <xdr:to>
      <xdr:col>102</xdr:col>
      <xdr:colOff>165100</xdr:colOff>
      <xdr:row>37</xdr:row>
      <xdr:rowOff>137541</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128668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47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69977</xdr:rowOff>
    </xdr:from>
    <xdr:to>
      <xdr:col>98</xdr:col>
      <xdr:colOff>38100</xdr:colOff>
      <xdr:row>38</xdr:row>
      <xdr:rowOff>127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162704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50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87249</xdr:rowOff>
    </xdr:from>
    <xdr:to>
      <xdr:col>116</xdr:col>
      <xdr:colOff>114300</xdr:colOff>
      <xdr:row>35</xdr:row>
      <xdr:rowOff>17399</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591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110126</xdr:rowOff>
    </xdr:from>
    <xdr:ext cx="469744"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5767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113157</xdr:rowOff>
    </xdr:from>
    <xdr:to>
      <xdr:col>112</xdr:col>
      <xdr:colOff>38100</xdr:colOff>
      <xdr:row>35</xdr:row>
      <xdr:rowOff>43307</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594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59834</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088428" y="571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155575</xdr:rowOff>
    </xdr:from>
    <xdr:to>
      <xdr:col>107</xdr:col>
      <xdr:colOff>101600</xdr:colOff>
      <xdr:row>35</xdr:row>
      <xdr:rowOff>85725</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598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102252</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5760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164973</xdr:rowOff>
    </xdr:from>
    <xdr:to>
      <xdr:col>102</xdr:col>
      <xdr:colOff>165100</xdr:colOff>
      <xdr:row>35</xdr:row>
      <xdr:rowOff>95123</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599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111650</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10428" y="5769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98044</xdr:rowOff>
    </xdr:from>
    <xdr:to>
      <xdr:col>98</xdr:col>
      <xdr:colOff>38100</xdr:colOff>
      <xdr:row>33</xdr:row>
      <xdr:rowOff>28194</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558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31</xdr:row>
      <xdr:rowOff>44721</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21428" y="535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36430</xdr:rowOff>
    </xdr:from>
    <xdr:to>
      <xdr:col>116</xdr:col>
      <xdr:colOff>62864</xdr:colOff>
      <xdr:row>58</xdr:row>
      <xdr:rowOff>25057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780380"/>
          <a:ext cx="1269" cy="1188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28884</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99729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25057</xdr:rowOff>
    </xdr:from>
    <xdr:to>
      <xdr:col>116</xdr:col>
      <xdr:colOff>152400</xdr:colOff>
      <xdr:row>58</xdr:row>
      <xdr:rowOff>25057</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996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154557</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55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36430</xdr:rowOff>
    </xdr:from>
    <xdr:to>
      <xdr:col>116</xdr:col>
      <xdr:colOff>152400</xdr:colOff>
      <xdr:row>51</xdr:row>
      <xdr:rowOff>36430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78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25057</xdr:rowOff>
    </xdr:from>
    <xdr:to>
      <xdr:col>116</xdr:col>
      <xdr:colOff>63500</xdr:colOff>
      <xdr:row>58</xdr:row>
      <xdr:rowOff>25171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9969157"/>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53598</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483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30721</xdr:rowOff>
    </xdr:from>
    <xdr:to>
      <xdr:col>116</xdr:col>
      <xdr:colOff>114300</xdr:colOff>
      <xdr:row>56</xdr:row>
      <xdr:rowOff>132321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963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25171</xdr:rowOff>
    </xdr:from>
    <xdr:to>
      <xdr:col>111</xdr:col>
      <xdr:colOff>177800</xdr:colOff>
      <xdr:row>58</xdr:row>
      <xdr:rowOff>25171</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99692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29064</xdr:rowOff>
    </xdr:from>
    <xdr:to>
      <xdr:col>112</xdr:col>
      <xdr:colOff>38100</xdr:colOff>
      <xdr:row>56</xdr:row>
      <xdr:rowOff>130664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963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147191</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40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24885</xdr:rowOff>
    </xdr:from>
    <xdr:to>
      <xdr:col>107</xdr:col>
      <xdr:colOff>50800</xdr:colOff>
      <xdr:row>58</xdr:row>
      <xdr:rowOff>25171</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9968985"/>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31521</xdr:rowOff>
    </xdr:from>
    <xdr:to>
      <xdr:col>107</xdr:col>
      <xdr:colOff>101600</xdr:colOff>
      <xdr:row>56</xdr:row>
      <xdr:rowOff>133121</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149648</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40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2140</xdr:rowOff>
    </xdr:from>
    <xdr:to>
      <xdr:col>102</xdr:col>
      <xdr:colOff>114300</xdr:colOff>
      <xdr:row>58</xdr:row>
      <xdr:rowOff>24885</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9946240"/>
          <a:ext cx="889000" cy="2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47752</xdr:rowOff>
    </xdr:from>
    <xdr:to>
      <xdr:col>102</xdr:col>
      <xdr:colOff>165100</xdr:colOff>
      <xdr:row>56</xdr:row>
      <xdr:rowOff>149352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165879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4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89</xdr:rowOff>
    </xdr:from>
    <xdr:to>
      <xdr:col>98</xdr:col>
      <xdr:colOff>38100</xdr:colOff>
      <xdr:row>56</xdr:row>
      <xdr:rowOff>101689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118216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37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145707</xdr:rowOff>
    </xdr:from>
    <xdr:to>
      <xdr:col>116</xdr:col>
      <xdr:colOff>114300</xdr:colOff>
      <xdr:row>58</xdr:row>
      <xdr:rowOff>75857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991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60634</xdr:rowOff>
    </xdr:from>
    <xdr:ext cx="249299"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833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145821</xdr:rowOff>
    </xdr:from>
    <xdr:to>
      <xdr:col>112</xdr:col>
      <xdr:colOff>38100</xdr:colOff>
      <xdr:row>58</xdr:row>
      <xdr:rowOff>75971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991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67098</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98650" y="100111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145821</xdr:rowOff>
    </xdr:from>
    <xdr:to>
      <xdr:col>107</xdr:col>
      <xdr:colOff>101600</xdr:colOff>
      <xdr:row>58</xdr:row>
      <xdr:rowOff>75971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991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67098</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309650" y="100111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145535</xdr:rowOff>
    </xdr:from>
    <xdr:to>
      <xdr:col>102</xdr:col>
      <xdr:colOff>165100</xdr:colOff>
      <xdr:row>58</xdr:row>
      <xdr:rowOff>75685</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991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66812</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420650" y="10010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122790</xdr:rowOff>
    </xdr:from>
    <xdr:to>
      <xdr:col>98</xdr:col>
      <xdr:colOff>38100</xdr:colOff>
      <xdr:row>58</xdr:row>
      <xdr:rowOff>52940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989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44067</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7017" y="9988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65862</xdr:rowOff>
    </xdr:from>
    <xdr:to>
      <xdr:col>116</xdr:col>
      <xdr:colOff>62864</xdr:colOff>
      <xdr:row>79</xdr:row>
      <xdr:rowOff>73558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410262"/>
          <a:ext cx="1269" cy="1207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77385</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2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73558</xdr:rowOff>
    </xdr:from>
    <xdr:to>
      <xdr:col>116</xdr:col>
      <xdr:colOff>152400</xdr:colOff>
      <xdr:row>79</xdr:row>
      <xdr:rowOff>73558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18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12539</xdr:rowOff>
    </xdr:from>
    <xdr:ext cx="534377"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218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65862</xdr:rowOff>
    </xdr:from>
    <xdr:to>
      <xdr:col>116</xdr:col>
      <xdr:colOff>152400</xdr:colOff>
      <xdr:row>72</xdr:row>
      <xdr:rowOff>65862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41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56871</xdr:rowOff>
    </xdr:from>
    <xdr:to>
      <xdr:col>116</xdr:col>
      <xdr:colOff>63500</xdr:colOff>
      <xdr:row>76</xdr:row>
      <xdr:rowOff>81598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3087071"/>
          <a:ext cx="838200" cy="2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83659</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770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60782</xdr:rowOff>
    </xdr:from>
    <xdr:to>
      <xdr:col>116</xdr:col>
      <xdr:colOff>114300</xdr:colOff>
      <xdr:row>75</xdr:row>
      <xdr:rowOff>162382</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81598</xdr:rowOff>
    </xdr:from>
    <xdr:to>
      <xdr:col>111</xdr:col>
      <xdr:colOff>177800</xdr:colOff>
      <xdr:row>76</xdr:row>
      <xdr:rowOff>101828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3111798"/>
          <a:ext cx="889000" cy="2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86690</xdr:rowOff>
    </xdr:from>
    <xdr:to>
      <xdr:col>112</xdr:col>
      <xdr:colOff>38100</xdr:colOff>
      <xdr:row>76</xdr:row>
      <xdr:rowOff>16839</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454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33367</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72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140386</xdr:rowOff>
    </xdr:from>
    <xdr:to>
      <xdr:col>107</xdr:col>
      <xdr:colOff>50800</xdr:colOff>
      <xdr:row>76</xdr:row>
      <xdr:rowOff>101828</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2313336"/>
          <a:ext cx="889000" cy="81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136068</xdr:rowOff>
    </xdr:from>
    <xdr:to>
      <xdr:col>107</xdr:col>
      <xdr:colOff>101600</xdr:colOff>
      <xdr:row>76</xdr:row>
      <xdr:rowOff>66218</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994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82745</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77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140386</xdr:rowOff>
    </xdr:from>
    <xdr:to>
      <xdr:col>102</xdr:col>
      <xdr:colOff>114300</xdr:colOff>
      <xdr:row>71</xdr:row>
      <xdr:rowOff>143853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2313336"/>
          <a:ext cx="8890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1956</xdr:rowOff>
    </xdr:from>
    <xdr:to>
      <xdr:col>102</xdr:col>
      <xdr:colOff>165100</xdr:colOff>
      <xdr:row>73</xdr:row>
      <xdr:rowOff>103556</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5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94683</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61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146469</xdr:rowOff>
    </xdr:from>
    <xdr:to>
      <xdr:col>98</xdr:col>
      <xdr:colOff>38100</xdr:colOff>
      <xdr:row>75</xdr:row>
      <xdr:rowOff>76619</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833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67746</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92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6071</xdr:rowOff>
    </xdr:from>
    <xdr:to>
      <xdr:col>116</xdr:col>
      <xdr:colOff>114300</xdr:colOff>
      <xdr:row>76</xdr:row>
      <xdr:rowOff>107671</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03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155948</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01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30798</xdr:rowOff>
    </xdr:from>
    <xdr:to>
      <xdr:col>112</xdr:col>
      <xdr:colOff>38100</xdr:colOff>
      <xdr:row>76</xdr:row>
      <xdr:rowOff>132398</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06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123525</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15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51028</xdr:rowOff>
    </xdr:from>
    <xdr:to>
      <xdr:col>107</xdr:col>
      <xdr:colOff>101600</xdr:colOff>
      <xdr:row>76</xdr:row>
      <xdr:rowOff>152628</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08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143755</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17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89586</xdr:rowOff>
    </xdr:from>
    <xdr:to>
      <xdr:col>102</xdr:col>
      <xdr:colOff>165100</xdr:colOff>
      <xdr:row>72</xdr:row>
      <xdr:rowOff>19736</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26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36263</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03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93053</xdr:rowOff>
    </xdr:from>
    <xdr:to>
      <xdr:col>98</xdr:col>
      <xdr:colOff>38100</xdr:colOff>
      <xdr:row>72</xdr:row>
      <xdr:rowOff>23203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26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39730</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04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前年度に比べ希望退職者が減ったこと等による退職金の減少や期末手当等の減少により対前年度比で減となっている。消防業務とごみの収集・処理に関わる業務を直営で行っているため、直接の人件費は類似団体平均と比べ高くなる傾向にある。</a:t>
          </a:r>
        </a:p>
        <a:p>
          <a:r>
            <a:rPr kumimoji="1" lang="ja-JP" altLang="en-US" sz="1300">
              <a:latin typeface="ＭＳ Ｐゴシック" panose="020B0600070205080204" pitchFamily="50" charset="-128"/>
              <a:ea typeface="ＭＳ Ｐゴシック" panose="020B0600070205080204" pitchFamily="50" charset="-128"/>
            </a:rPr>
            <a:t>　物件費については、ふるさと納税額の増加に伴う返礼品等関連経費の増加や地域経済の活性化等を目的としたキャッシュレス決済ポイント還元事業の実施に伴う委託料の増加が主な要因。　</a:t>
          </a:r>
        </a:p>
        <a:p>
          <a:r>
            <a:rPr kumimoji="1" lang="ja-JP" altLang="en-US" sz="1300">
              <a:latin typeface="ＭＳ Ｐゴシック" panose="020B0600070205080204" pitchFamily="50" charset="-128"/>
              <a:ea typeface="ＭＳ Ｐゴシック" panose="020B0600070205080204" pitchFamily="50" charset="-128"/>
            </a:rPr>
            <a:t>　扶助費については、生活困窮者の自立支援事業や次世代対策を重点施策として推進していることで、類似団体平均と比較し高い水準で推移している。また、障害福祉サービス等給付事業等は増加したものの、新型コロナウイルス感染症に係る給付金の減少により、全体としても減少している。</a:t>
          </a:r>
        </a:p>
        <a:p>
          <a:r>
            <a:rPr kumimoji="1" lang="ja-JP" altLang="en-US" sz="1300">
              <a:latin typeface="ＭＳ Ｐゴシック" panose="020B0600070205080204" pitchFamily="50" charset="-128"/>
              <a:ea typeface="ＭＳ Ｐゴシック" panose="020B0600070205080204" pitchFamily="50" charset="-128"/>
            </a:rPr>
            <a:t>　補助費等については、国庫補助金の精算に伴う返還金の増加が主な要因。　</a:t>
          </a:r>
        </a:p>
        <a:p>
          <a:r>
            <a:rPr kumimoji="1" lang="ja-JP" altLang="en-US" sz="1300">
              <a:latin typeface="ＭＳ Ｐゴシック" panose="020B0600070205080204" pitchFamily="50" charset="-128"/>
              <a:ea typeface="ＭＳ Ｐゴシック" panose="020B0600070205080204" pitchFamily="50" charset="-128"/>
            </a:rPr>
            <a:t>　公債費については、近年実施した大型事業にかかる市債元金償還金により増加している。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滋賀県彦根市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111,648
108,502
196.87
55,179,232
52,658,201
2,351,087
25,831,868
53,707,806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161472</xdr:rowOff>
    </xdr:from>
    <xdr:to>
      <xdr:col>24</xdr:col>
      <xdr:colOff>62865</xdr:colOff>
      <xdr:row>39</xdr:row>
      <xdr:rowOff>66222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4972"/>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70049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5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66222</xdr:rowOff>
    </xdr:from>
    <xdr:to>
      <xdr:col>24</xdr:col>
      <xdr:colOff>152400</xdr:colOff>
      <xdr:row>39</xdr:row>
      <xdr:rowOff>66222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5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108149</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161472</xdr:rowOff>
    </xdr:from>
    <xdr:to>
      <xdr:col>24</xdr:col>
      <xdr:colOff>152400</xdr:colOff>
      <xdr:row>30</xdr:row>
      <xdr:rowOff>161472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78740</xdr:rowOff>
    </xdr:from>
    <xdr:to>
      <xdr:col>24</xdr:col>
      <xdr:colOff>63500</xdr:colOff>
      <xdr:row>34</xdr:row>
      <xdr:rowOff>105954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908040"/>
          <a:ext cx="83820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146793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760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168366</xdr:rowOff>
    </xdr:from>
    <xdr:to>
      <xdr:col>24</xdr:col>
      <xdr:colOff>114300</xdr:colOff>
      <xdr:row>35</xdr:row>
      <xdr:rowOff>98516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78740</xdr:rowOff>
    </xdr:from>
    <xdr:to>
      <xdr:col>19</xdr:col>
      <xdr:colOff>177800</xdr:colOff>
      <xdr:row>35</xdr:row>
      <xdr:rowOff>22678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908040"/>
          <a:ext cx="889000" cy="11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29573</xdr:rowOff>
    </xdr:from>
    <xdr:to>
      <xdr:col>20</xdr:col>
      <xdr:colOff>38100</xdr:colOff>
      <xdr:row>35</xdr:row>
      <xdr:rowOff>131173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3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122300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2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4173</xdr:rowOff>
    </xdr:from>
    <xdr:to>
      <xdr:col>15</xdr:col>
      <xdr:colOff>50800</xdr:colOff>
      <xdr:row>35</xdr:row>
      <xdr:rowOff>22678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004923"/>
          <a:ext cx="8890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81824</xdr:rowOff>
    </xdr:from>
    <xdr:to>
      <xdr:col>15</xdr:col>
      <xdr:colOff>101600</xdr:colOff>
      <xdr:row>36</xdr:row>
      <xdr:rowOff>11974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3101</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7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68943</xdr:rowOff>
    </xdr:from>
    <xdr:to>
      <xdr:col>10</xdr:col>
      <xdr:colOff>114300</xdr:colOff>
      <xdr:row>35</xdr:row>
      <xdr:rowOff>4173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898243"/>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78757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37193</xdr:rowOff>
    </xdr:from>
    <xdr:to>
      <xdr:col>6</xdr:col>
      <xdr:colOff>38100</xdr:colOff>
      <xdr:row>35</xdr:row>
      <xdr:rowOff>138793</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129920</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55154</xdr:rowOff>
    </xdr:from>
    <xdr:to>
      <xdr:col>24</xdr:col>
      <xdr:colOff>114300</xdr:colOff>
      <xdr:row>34</xdr:row>
      <xdr:rowOff>156754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88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78031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73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27940</xdr:rowOff>
    </xdr:from>
    <xdr:to>
      <xdr:col>20</xdr:col>
      <xdr:colOff>38100</xdr:colOff>
      <xdr:row>34</xdr:row>
      <xdr:rowOff>129540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5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146067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63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143328</xdr:rowOff>
    </xdr:from>
    <xdr:to>
      <xdr:col>15</xdr:col>
      <xdr:colOff>101600</xdr:colOff>
      <xdr:row>35</xdr:row>
      <xdr:rowOff>73478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97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90005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747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124823</xdr:rowOff>
    </xdr:from>
    <xdr:to>
      <xdr:col>10</xdr:col>
      <xdr:colOff>165100</xdr:colOff>
      <xdr:row>35</xdr:row>
      <xdr:rowOff>54973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95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71500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72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18143</xdr:rowOff>
    </xdr:from>
    <xdr:to>
      <xdr:col>6</xdr:col>
      <xdr:colOff>38100</xdr:colOff>
      <xdr:row>34</xdr:row>
      <xdr:rowOff>119743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84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136270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62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169320</xdr:rowOff>
    </xdr:from>
    <xdr:to>
      <xdr:col>24</xdr:col>
      <xdr:colOff>62865</xdr:colOff>
      <xdr:row>59</xdr:row>
      <xdr:rowOff>117754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9427620"/>
          <a:ext cx="1270" cy="805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121581</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23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117754</xdr:rowOff>
    </xdr:from>
    <xdr:to>
      <xdr:col>24</xdr:col>
      <xdr:colOff>152400</xdr:colOff>
      <xdr:row>59</xdr:row>
      <xdr:rowOff>117754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233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115997</xdr:rowOff>
    </xdr:from>
    <xdr:ext cx="599010"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920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102,279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169320</xdr:rowOff>
    </xdr:from>
    <xdr:to>
      <xdr:col>24</xdr:col>
      <xdr:colOff>152400</xdr:colOff>
      <xdr:row>54</xdr:row>
      <xdr:rowOff>169320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942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17682</xdr:rowOff>
    </xdr:from>
    <xdr:to>
      <xdr:col>24</xdr:col>
      <xdr:colOff>63500</xdr:colOff>
      <xdr:row>58</xdr:row>
      <xdr:rowOff>3683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3797300" y="9790332"/>
          <a:ext cx="838200" cy="157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82604</xdr:rowOff>
    </xdr:from>
    <xdr:ext cx="534377"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683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59727</xdr:rowOff>
    </xdr:from>
    <xdr:to>
      <xdr:col>24</xdr:col>
      <xdr:colOff>114300</xdr:colOff>
      <xdr:row>57</xdr:row>
      <xdr:rowOff>161327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83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103842</xdr:rowOff>
    </xdr:from>
    <xdr:to>
      <xdr:col>19</xdr:col>
      <xdr:colOff>177800</xdr:colOff>
      <xdr:row>57</xdr:row>
      <xdr:rowOff>17682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908300" y="8676342"/>
          <a:ext cx="889000" cy="111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40796</xdr:rowOff>
    </xdr:from>
    <xdr:to>
      <xdr:col>20</xdr:col>
      <xdr:colOff>38100</xdr:colOff>
      <xdr:row>57</xdr:row>
      <xdr:rowOff>142396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81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133523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530111" y="990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103842</xdr:rowOff>
    </xdr:from>
    <xdr:to>
      <xdr:col>15</xdr:col>
      <xdr:colOff>50800</xdr:colOff>
      <xdr:row>58</xdr:row>
      <xdr:rowOff>31638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8676342"/>
          <a:ext cx="889000" cy="129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74737</xdr:rowOff>
    </xdr:from>
    <xdr:to>
      <xdr:col>15</xdr:col>
      <xdr:colOff>101600</xdr:colOff>
      <xdr:row>52</xdr:row>
      <xdr:rowOff>4887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881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167464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08795" y="8911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31638</xdr:rowOff>
    </xdr:from>
    <xdr:to>
      <xdr:col>10</xdr:col>
      <xdr:colOff>114300</xdr:colOff>
      <xdr:row>58</xdr:row>
      <xdr:rowOff>60593</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flipV="1">
          <a:off x="1130300" y="9975738"/>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73540</xdr:rowOff>
    </xdr:from>
    <xdr:to>
      <xdr:col>10</xdr:col>
      <xdr:colOff>165100</xdr:colOff>
      <xdr:row>58</xdr:row>
      <xdr:rowOff>3690</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8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20217</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2111" y="962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76457</xdr:rowOff>
    </xdr:from>
    <xdr:to>
      <xdr:col>6</xdr:col>
      <xdr:colOff>38100</xdr:colOff>
      <xdr:row>59</xdr:row>
      <xdr:rowOff>6607</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1002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169184</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63111" y="1011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124333</xdr:rowOff>
    </xdr:from>
    <xdr:to>
      <xdr:col>24</xdr:col>
      <xdr:colOff>114300</xdr:colOff>
      <xdr:row>58</xdr:row>
      <xdr:rowOff>54483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89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102760</xdr:rowOff>
    </xdr:from>
    <xdr:ext cx="534377"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87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138332</xdr:rowOff>
    </xdr:from>
    <xdr:to>
      <xdr:col>20</xdr:col>
      <xdr:colOff>38100</xdr:colOff>
      <xdr:row>57</xdr:row>
      <xdr:rowOff>68482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973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85009</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530111" y="951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53042</xdr:rowOff>
    </xdr:from>
    <xdr:to>
      <xdr:col>15</xdr:col>
      <xdr:colOff>101600</xdr:colOff>
      <xdr:row>50</xdr:row>
      <xdr:rowOff>154642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862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171169</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08795" y="8400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152288</xdr:rowOff>
    </xdr:from>
    <xdr:to>
      <xdr:col>10</xdr:col>
      <xdr:colOff>165100</xdr:colOff>
      <xdr:row>58</xdr:row>
      <xdr:rowOff>82438</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992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73565</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2111" y="1001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9793</xdr:rowOff>
    </xdr:from>
    <xdr:to>
      <xdr:col>6</xdr:col>
      <xdr:colOff>38100</xdr:colOff>
      <xdr:row>58</xdr:row>
      <xdr:rowOff>111393</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95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127920</xdr:rowOff>
    </xdr:from>
    <xdr:ext cx="534377"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63111" y="972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30638</xdr:rowOff>
    </xdr:from>
    <xdr:to>
      <xdr:col>24</xdr:col>
      <xdr:colOff>62865</xdr:colOff>
      <xdr:row>78</xdr:row>
      <xdr:rowOff>10046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203588"/>
          <a:ext cx="1270" cy="1179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13873</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386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10046</xdr:rowOff>
    </xdr:from>
    <xdr:to>
      <xdr:col>24</xdr:col>
      <xdr:colOff>152400</xdr:colOff>
      <xdr:row>78</xdr:row>
      <xdr:rowOff>10046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383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148765</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978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30638</xdr:rowOff>
    </xdr:from>
    <xdr:to>
      <xdr:col>24</xdr:col>
      <xdr:colOff>152400</xdr:colOff>
      <xdr:row>71</xdr:row>
      <xdr:rowOff>30638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20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60681</xdr:rowOff>
    </xdr:from>
    <xdr:to>
      <xdr:col>24</xdr:col>
      <xdr:colOff>63500</xdr:colOff>
      <xdr:row>74</xdr:row>
      <xdr:rowOff>57004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3797300" y="12576531"/>
          <a:ext cx="838200" cy="16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47344</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7346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68917</xdr:rowOff>
    </xdr:from>
    <xdr:to>
      <xdr:col>24</xdr:col>
      <xdr:colOff>114300</xdr:colOff>
      <xdr:row>74</xdr:row>
      <xdr:rowOff>170517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275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60681</xdr:rowOff>
    </xdr:from>
    <xdr:to>
      <xdr:col>19</xdr:col>
      <xdr:colOff>177800</xdr:colOff>
      <xdr:row>76</xdr:row>
      <xdr:rowOff>34010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2576531"/>
          <a:ext cx="889000" cy="48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72174</xdr:rowOff>
    </xdr:from>
    <xdr:to>
      <xdr:col>20</xdr:col>
      <xdr:colOff>38100</xdr:colOff>
      <xdr:row>74</xdr:row>
      <xdr:rowOff>2324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258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164901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680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34010</xdr:rowOff>
    </xdr:from>
    <xdr:to>
      <xdr:col>15</xdr:col>
      <xdr:colOff>50800</xdr:colOff>
      <xdr:row>76</xdr:row>
      <xdr:rowOff>148025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3064210"/>
          <a:ext cx="889000" cy="11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19825</xdr:rowOff>
    </xdr:from>
    <xdr:to>
      <xdr:col>15</xdr:col>
      <xdr:colOff>101600</xdr:colOff>
      <xdr:row>76</xdr:row>
      <xdr:rowOff>121425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0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112552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3142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148025</xdr:rowOff>
    </xdr:from>
    <xdr:to>
      <xdr:col>10</xdr:col>
      <xdr:colOff>114300</xdr:colOff>
      <xdr:row>77</xdr:row>
      <xdr:rowOff>25209</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178225"/>
          <a:ext cx="889000" cy="4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115760</xdr:rowOff>
    </xdr:from>
    <xdr:to>
      <xdr:col>10</xdr:col>
      <xdr:colOff>165100</xdr:colOff>
      <xdr:row>77</xdr:row>
      <xdr:rowOff>45910</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14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37037</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323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97644</xdr:rowOff>
    </xdr:from>
    <xdr:to>
      <xdr:col>6</xdr:col>
      <xdr:colOff>38100</xdr:colOff>
      <xdr:row>78</xdr:row>
      <xdr:rowOff>27794</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29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18921</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392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6204</xdr:rowOff>
    </xdr:from>
    <xdr:to>
      <xdr:col>24</xdr:col>
      <xdr:colOff>114300</xdr:colOff>
      <xdr:row>74</xdr:row>
      <xdr:rowOff>107804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269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29081</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2544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9881</xdr:rowOff>
    </xdr:from>
    <xdr:to>
      <xdr:col>20</xdr:col>
      <xdr:colOff>38100</xdr:colOff>
      <xdr:row>73</xdr:row>
      <xdr:rowOff>111481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252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128008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2300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154660</xdr:rowOff>
    </xdr:from>
    <xdr:to>
      <xdr:col>15</xdr:col>
      <xdr:colOff>101600</xdr:colOff>
      <xdr:row>76</xdr:row>
      <xdr:rowOff>84810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01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101337</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2788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97225</xdr:rowOff>
    </xdr:from>
    <xdr:to>
      <xdr:col>10</xdr:col>
      <xdr:colOff>165100</xdr:colOff>
      <xdr:row>77</xdr:row>
      <xdr:rowOff>27375</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12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43902</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290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145859</xdr:rowOff>
    </xdr:from>
    <xdr:to>
      <xdr:col>6</xdr:col>
      <xdr:colOff>38100</xdr:colOff>
      <xdr:row>77</xdr:row>
      <xdr:rowOff>76009</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17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92536</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295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52307</xdr:rowOff>
    </xdr:from>
    <xdr:to>
      <xdr:col>24</xdr:col>
      <xdr:colOff>62865</xdr:colOff>
      <xdr:row>97</xdr:row>
      <xdr:rowOff>35139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482807"/>
          <a:ext cx="1270" cy="1182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38966</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6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35139</xdr:rowOff>
    </xdr:from>
    <xdr:to>
      <xdr:col>24</xdr:col>
      <xdr:colOff>152400</xdr:colOff>
      <xdr:row>97</xdr:row>
      <xdr:rowOff>35139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6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170434</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5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83,823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52307</xdr:rowOff>
    </xdr:from>
    <xdr:to>
      <xdr:col>24</xdr:col>
      <xdr:colOff>152400</xdr:colOff>
      <xdr:row>90</xdr:row>
      <xdr:rowOff>52307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48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71989</xdr:rowOff>
    </xdr:from>
    <xdr:to>
      <xdr:col>24</xdr:col>
      <xdr:colOff>63500</xdr:colOff>
      <xdr:row>95</xdr:row>
      <xdr:rowOff>60421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188289"/>
          <a:ext cx="838200" cy="15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16578</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304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38151</xdr:rowOff>
    </xdr:from>
    <xdr:to>
      <xdr:col>24</xdr:col>
      <xdr:colOff>114300</xdr:colOff>
      <xdr:row>95</xdr:row>
      <xdr:rowOff>139751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325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60421</xdr:rowOff>
    </xdr:from>
    <xdr:to>
      <xdr:col>19</xdr:col>
      <xdr:colOff>177800</xdr:colOff>
      <xdr:row>96</xdr:row>
      <xdr:rowOff>102324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348171"/>
          <a:ext cx="889000" cy="21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32252</xdr:rowOff>
    </xdr:from>
    <xdr:to>
      <xdr:col>20</xdr:col>
      <xdr:colOff>38100</xdr:colOff>
      <xdr:row>95</xdr:row>
      <xdr:rowOff>133852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3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124979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41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102324</xdr:rowOff>
    </xdr:from>
    <xdr:to>
      <xdr:col>15</xdr:col>
      <xdr:colOff>50800</xdr:colOff>
      <xdr:row>96</xdr:row>
      <xdr:rowOff>136111</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561524"/>
          <a:ext cx="889000" cy="3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53649</xdr:rowOff>
    </xdr:from>
    <xdr:to>
      <xdr:col>15</xdr:col>
      <xdr:colOff>101600</xdr:colOff>
      <xdr:row>96</xdr:row>
      <xdr:rowOff>155249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51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146376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60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41036</xdr:rowOff>
    </xdr:from>
    <xdr:to>
      <xdr:col>10</xdr:col>
      <xdr:colOff>114300</xdr:colOff>
      <xdr:row>96</xdr:row>
      <xdr:rowOff>136111</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6500236"/>
          <a:ext cx="889000" cy="9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87506</xdr:rowOff>
    </xdr:from>
    <xdr:to>
      <xdr:col>10</xdr:col>
      <xdr:colOff>165100</xdr:colOff>
      <xdr:row>97</xdr:row>
      <xdr:rowOff>17656</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54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8783</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63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77608</xdr:rowOff>
    </xdr:from>
    <xdr:to>
      <xdr:col>6</xdr:col>
      <xdr:colOff>38100</xdr:colOff>
      <xdr:row>97</xdr:row>
      <xdr:rowOff>7758</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53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170335</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62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21189</xdr:rowOff>
    </xdr:from>
    <xdr:to>
      <xdr:col>24</xdr:col>
      <xdr:colOff>114300</xdr:colOff>
      <xdr:row>94</xdr:row>
      <xdr:rowOff>122789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13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44066</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598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9621</xdr:rowOff>
    </xdr:from>
    <xdr:to>
      <xdr:col>20</xdr:col>
      <xdr:colOff>38100</xdr:colOff>
      <xdr:row>95</xdr:row>
      <xdr:rowOff>111221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29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127748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07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51524</xdr:rowOff>
    </xdr:from>
    <xdr:to>
      <xdr:col>15</xdr:col>
      <xdr:colOff>101600</xdr:colOff>
      <xdr:row>96</xdr:row>
      <xdr:rowOff>153124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51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169651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28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85311</xdr:rowOff>
    </xdr:from>
    <xdr:to>
      <xdr:col>10</xdr:col>
      <xdr:colOff>165100</xdr:colOff>
      <xdr:row>97</xdr:row>
      <xdr:rowOff>15461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54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31988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31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161686</xdr:rowOff>
    </xdr:from>
    <xdr:to>
      <xdr:col>6</xdr:col>
      <xdr:colOff>38100</xdr:colOff>
      <xdr:row>96</xdr:row>
      <xdr:rowOff>91836</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44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108363</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22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78344</xdr:rowOff>
    </xdr:from>
    <xdr:to>
      <xdr:col>54</xdr:col>
      <xdr:colOff>189865</xdr:colOff>
      <xdr:row>38</xdr:row>
      <xdr:rowOff>131287</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21844"/>
          <a:ext cx="1270" cy="142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135114</xdr:rowOff>
    </xdr:from>
    <xdr:ext cx="313932"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502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131287</xdr:rowOff>
    </xdr:from>
    <xdr:to>
      <xdr:col>55</xdr:col>
      <xdr:colOff>88900</xdr:colOff>
      <xdr:row>38</xdr:row>
      <xdr:rowOff>131287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25021</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9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78344</xdr:rowOff>
    </xdr:from>
    <xdr:to>
      <xdr:col>55</xdr:col>
      <xdr:colOff>88900</xdr:colOff>
      <xdr:row>30</xdr:row>
      <xdr:rowOff>78344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2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89408</xdr:rowOff>
    </xdr:from>
    <xdr:to>
      <xdr:col>55</xdr:col>
      <xdr:colOff>0</xdr:colOff>
      <xdr:row>38</xdr:row>
      <xdr:rowOff>122144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604508"/>
          <a:ext cx="838200" cy="3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92209</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64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69332</xdr:rowOff>
    </xdr:from>
    <xdr:to>
      <xdr:col>55</xdr:col>
      <xdr:colOff>50800</xdr:colOff>
      <xdr:row>37</xdr:row>
      <xdr:rowOff>170932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89408</xdr:rowOff>
    </xdr:from>
    <xdr:to>
      <xdr:col>50</xdr:col>
      <xdr:colOff>114300</xdr:colOff>
      <xdr:row>38</xdr:row>
      <xdr:rowOff>89682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604508"/>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65034</xdr:rowOff>
    </xdr:from>
    <xdr:to>
      <xdr:col>50</xdr:col>
      <xdr:colOff>165100</xdr:colOff>
      <xdr:row>37</xdr:row>
      <xdr:rowOff>166634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0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11711</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18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89682</xdr:rowOff>
    </xdr:from>
    <xdr:to>
      <xdr:col>45</xdr:col>
      <xdr:colOff>177800</xdr:colOff>
      <xdr:row>38</xdr:row>
      <xdr:rowOff>90963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604782"/>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61651</xdr:rowOff>
    </xdr:from>
    <xdr:to>
      <xdr:col>46</xdr:col>
      <xdr:colOff>38100</xdr:colOff>
      <xdr:row>37</xdr:row>
      <xdr:rowOff>163251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8328</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18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90231</xdr:rowOff>
    </xdr:from>
    <xdr:to>
      <xdr:col>41</xdr:col>
      <xdr:colOff>50800</xdr:colOff>
      <xdr:row>38</xdr:row>
      <xdr:rowOff>90963</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605331"/>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43271</xdr:rowOff>
    </xdr:from>
    <xdr:to>
      <xdr:col>41</xdr:col>
      <xdr:colOff>101600</xdr:colOff>
      <xdr:row>37</xdr:row>
      <xdr:rowOff>144871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161398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16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43729</xdr:rowOff>
    </xdr:from>
    <xdr:to>
      <xdr:col>36</xdr:col>
      <xdr:colOff>165100</xdr:colOff>
      <xdr:row>37</xdr:row>
      <xdr:rowOff>145329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161856</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1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71344</xdr:rowOff>
    </xdr:from>
    <xdr:to>
      <xdr:col>55</xdr:col>
      <xdr:colOff>50800</xdr:colOff>
      <xdr:row>39</xdr:row>
      <xdr:rowOff>1494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8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157721</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01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38608</xdr:rowOff>
    </xdr:from>
    <xdr:to>
      <xdr:col>50</xdr:col>
      <xdr:colOff>165100</xdr:colOff>
      <xdr:row>38</xdr:row>
      <xdr:rowOff>140208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5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131335</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646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38882</xdr:rowOff>
    </xdr:from>
    <xdr:to>
      <xdr:col>46</xdr:col>
      <xdr:colOff>38100</xdr:colOff>
      <xdr:row>38</xdr:row>
      <xdr:rowOff>140482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5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131609</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646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40163</xdr:rowOff>
    </xdr:from>
    <xdr:to>
      <xdr:col>41</xdr:col>
      <xdr:colOff>101600</xdr:colOff>
      <xdr:row>38</xdr:row>
      <xdr:rowOff>141763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5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132890</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64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39431</xdr:rowOff>
    </xdr:from>
    <xdr:to>
      <xdr:col>36</xdr:col>
      <xdr:colOff>165100</xdr:colOff>
      <xdr:row>38</xdr:row>
      <xdr:rowOff>141031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5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132158</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647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107376</xdr:rowOff>
    </xdr:from>
    <xdr:to>
      <xdr:col>54</xdr:col>
      <xdr:colOff>189865</xdr:colOff>
      <xdr:row>58</xdr:row>
      <xdr:rowOff>73909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9022776"/>
          <a:ext cx="1270" cy="995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77736</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2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73909</xdr:rowOff>
    </xdr:from>
    <xdr:to>
      <xdr:col>55</xdr:col>
      <xdr:colOff>88900</xdr:colOff>
      <xdr:row>58</xdr:row>
      <xdr:rowOff>73909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1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54053</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79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107376</xdr:rowOff>
    </xdr:from>
    <xdr:to>
      <xdr:col>55</xdr:col>
      <xdr:colOff>88900</xdr:colOff>
      <xdr:row>52</xdr:row>
      <xdr:rowOff>107376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902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151039</xdr:rowOff>
    </xdr:from>
    <xdr:to>
      <xdr:col>55</xdr:col>
      <xdr:colOff>0</xdr:colOff>
      <xdr:row>57</xdr:row>
      <xdr:rowOff>16667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752239"/>
          <a:ext cx="838200" cy="3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36430</xdr:rowOff>
    </xdr:from>
    <xdr:ext cx="469744"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466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13553</xdr:rowOff>
    </xdr:from>
    <xdr:to>
      <xdr:col>55</xdr:col>
      <xdr:colOff>50800</xdr:colOff>
      <xdr:row>56</xdr:row>
      <xdr:rowOff>115153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614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151039</xdr:rowOff>
    </xdr:from>
    <xdr:to>
      <xdr:col>50</xdr:col>
      <xdr:colOff>114300</xdr:colOff>
      <xdr:row>57</xdr:row>
      <xdr:rowOff>5786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752239"/>
          <a:ext cx="889000" cy="2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25578</xdr:rowOff>
    </xdr:from>
    <xdr:to>
      <xdr:col>50</xdr:col>
      <xdr:colOff>165100</xdr:colOff>
      <xdr:row>56</xdr:row>
      <xdr:rowOff>127178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62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143705</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04428" y="940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5786</xdr:rowOff>
    </xdr:from>
    <xdr:to>
      <xdr:col>45</xdr:col>
      <xdr:colOff>177800</xdr:colOff>
      <xdr:row>57</xdr:row>
      <xdr:rowOff>6975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778436"/>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73401</xdr:rowOff>
    </xdr:from>
    <xdr:to>
      <xdr:col>46</xdr:col>
      <xdr:colOff>38100</xdr:colOff>
      <xdr:row>57</xdr:row>
      <xdr:rowOff>3551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67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20078</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15428" y="944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145141</xdr:rowOff>
    </xdr:from>
    <xdr:to>
      <xdr:col>41</xdr:col>
      <xdr:colOff>50800</xdr:colOff>
      <xdr:row>57</xdr:row>
      <xdr:rowOff>6975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746341"/>
          <a:ext cx="889000" cy="3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136723</xdr:rowOff>
    </xdr:from>
    <xdr:to>
      <xdr:col>41</xdr:col>
      <xdr:colOff>101600</xdr:colOff>
      <xdr:row>56</xdr:row>
      <xdr:rowOff>66873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56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83400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34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89998</xdr:rowOff>
    </xdr:from>
    <xdr:to>
      <xdr:col>36</xdr:col>
      <xdr:colOff>165100</xdr:colOff>
      <xdr:row>57</xdr:row>
      <xdr:rowOff>20148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6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36675</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428" y="94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137317</xdr:rowOff>
    </xdr:from>
    <xdr:to>
      <xdr:col>55</xdr:col>
      <xdr:colOff>50800</xdr:colOff>
      <xdr:row>57</xdr:row>
      <xdr:rowOff>67467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73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115744</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71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100239</xdr:rowOff>
    </xdr:from>
    <xdr:to>
      <xdr:col>50</xdr:col>
      <xdr:colOff>165100</xdr:colOff>
      <xdr:row>57</xdr:row>
      <xdr:rowOff>30389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70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21516</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979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126436</xdr:rowOff>
    </xdr:from>
    <xdr:to>
      <xdr:col>46</xdr:col>
      <xdr:colOff>38100</xdr:colOff>
      <xdr:row>57</xdr:row>
      <xdr:rowOff>56586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72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47713</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982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127625</xdr:rowOff>
    </xdr:from>
    <xdr:to>
      <xdr:col>41</xdr:col>
      <xdr:colOff>101600</xdr:colOff>
      <xdr:row>57</xdr:row>
      <xdr:rowOff>57775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72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48902</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982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94341</xdr:rowOff>
    </xdr:from>
    <xdr:to>
      <xdr:col>36</xdr:col>
      <xdr:colOff>165100</xdr:colOff>
      <xdr:row>57</xdr:row>
      <xdr:rowOff>24491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69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15618</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9788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31877</xdr:rowOff>
    </xdr:from>
    <xdr:to>
      <xdr:col>54</xdr:col>
      <xdr:colOff>189865</xdr:colOff>
      <xdr:row>78</xdr:row>
      <xdr:rowOff>121983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204827"/>
          <a:ext cx="1270" cy="1290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125810</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9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121983</xdr:rowOff>
    </xdr:from>
    <xdr:to>
      <xdr:col>55</xdr:col>
      <xdr:colOff>88900</xdr:colOff>
      <xdr:row>78</xdr:row>
      <xdr:rowOff>121983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95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150004</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8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31877</xdr:rowOff>
    </xdr:from>
    <xdr:to>
      <xdr:col>55</xdr:col>
      <xdr:colOff>88900</xdr:colOff>
      <xdr:row>71</xdr:row>
      <xdr:rowOff>31877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204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156274</xdr:rowOff>
    </xdr:from>
    <xdr:to>
      <xdr:col>55</xdr:col>
      <xdr:colOff>0</xdr:colOff>
      <xdr:row>76</xdr:row>
      <xdr:rowOff>161874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186474"/>
          <a:ext cx="838200" cy="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140466</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2827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117589</xdr:rowOff>
    </xdr:from>
    <xdr:to>
      <xdr:col>55</xdr:col>
      <xdr:colOff>50800</xdr:colOff>
      <xdr:row>76</xdr:row>
      <xdr:rowOff>47740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29763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156274</xdr:rowOff>
    </xdr:from>
    <xdr:to>
      <xdr:col>50</xdr:col>
      <xdr:colOff>114300</xdr:colOff>
      <xdr:row>77</xdr:row>
      <xdr:rowOff>35801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186474"/>
          <a:ext cx="889000" cy="5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36017</xdr:rowOff>
    </xdr:from>
    <xdr:to>
      <xdr:col>50</xdr:col>
      <xdr:colOff>165100</xdr:colOff>
      <xdr:row>75</xdr:row>
      <xdr:rowOff>137617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289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154144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266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35801</xdr:rowOff>
    </xdr:from>
    <xdr:to>
      <xdr:col>45</xdr:col>
      <xdr:colOff>177800</xdr:colOff>
      <xdr:row>78</xdr:row>
      <xdr:rowOff>17704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237451"/>
          <a:ext cx="889000" cy="15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127876</xdr:rowOff>
    </xdr:from>
    <xdr:to>
      <xdr:col>46</xdr:col>
      <xdr:colOff>38100</xdr:colOff>
      <xdr:row>76</xdr:row>
      <xdr:rowOff>58026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29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74553</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276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5778</xdr:rowOff>
    </xdr:from>
    <xdr:to>
      <xdr:col>41</xdr:col>
      <xdr:colOff>50800</xdr:colOff>
      <xdr:row>78</xdr:row>
      <xdr:rowOff>17704</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378878"/>
          <a:ext cx="889000" cy="1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97740</xdr:rowOff>
    </xdr:from>
    <xdr:to>
      <xdr:col>41</xdr:col>
      <xdr:colOff>101600</xdr:colOff>
      <xdr:row>77</xdr:row>
      <xdr:rowOff>27890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12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44416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290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118771</xdr:rowOff>
    </xdr:from>
    <xdr:to>
      <xdr:col>36</xdr:col>
      <xdr:colOff>165100</xdr:colOff>
      <xdr:row>77</xdr:row>
      <xdr:rowOff>48921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14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65447</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292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111074</xdr:rowOff>
    </xdr:from>
    <xdr:to>
      <xdr:col>55</xdr:col>
      <xdr:colOff>50800</xdr:colOff>
      <xdr:row>77</xdr:row>
      <xdr:rowOff>41224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14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89501</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11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105474</xdr:rowOff>
    </xdr:from>
    <xdr:to>
      <xdr:col>50</xdr:col>
      <xdr:colOff>165100</xdr:colOff>
      <xdr:row>77</xdr:row>
      <xdr:rowOff>35624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13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26751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22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156451</xdr:rowOff>
    </xdr:from>
    <xdr:to>
      <xdr:col>46</xdr:col>
      <xdr:colOff>38100</xdr:colOff>
      <xdr:row>77</xdr:row>
      <xdr:rowOff>86601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18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77728</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27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138354</xdr:rowOff>
    </xdr:from>
    <xdr:to>
      <xdr:col>41</xdr:col>
      <xdr:colOff>101600</xdr:colOff>
      <xdr:row>78</xdr:row>
      <xdr:rowOff>68504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4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59631</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43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126428</xdr:rowOff>
    </xdr:from>
    <xdr:to>
      <xdr:col>36</xdr:col>
      <xdr:colOff>165100</xdr:colOff>
      <xdr:row>78</xdr:row>
      <xdr:rowOff>56578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2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47705</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420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61099</xdr:rowOff>
    </xdr:from>
    <xdr:to>
      <xdr:col>54</xdr:col>
      <xdr:colOff>189865</xdr:colOff>
      <xdr:row>98</xdr:row>
      <xdr:rowOff>25208</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491599"/>
          <a:ext cx="1270" cy="1335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29035</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3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25208</xdr:rowOff>
    </xdr:from>
    <xdr:to>
      <xdr:col>55</xdr:col>
      <xdr:colOff>88900</xdr:colOff>
      <xdr:row>98</xdr:row>
      <xdr:rowOff>25208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2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7776</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26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317,192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61099</xdr:rowOff>
    </xdr:from>
    <xdr:to>
      <xdr:col>55</xdr:col>
      <xdr:colOff>88900</xdr:colOff>
      <xdr:row>90</xdr:row>
      <xdr:rowOff>61099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4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56984</xdr:rowOff>
    </xdr:from>
    <xdr:to>
      <xdr:col>55</xdr:col>
      <xdr:colOff>0</xdr:colOff>
      <xdr:row>97</xdr:row>
      <xdr:rowOff>66508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687634"/>
          <a:ext cx="838200" cy="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35620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666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57193</xdr:rowOff>
    </xdr:from>
    <xdr:to>
      <xdr:col>55</xdr:col>
      <xdr:colOff>50800</xdr:colOff>
      <xdr:row>97</xdr:row>
      <xdr:rowOff>158793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6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66508</xdr:rowOff>
    </xdr:from>
    <xdr:to>
      <xdr:col>50</xdr:col>
      <xdr:colOff>114300</xdr:colOff>
      <xdr:row>97</xdr:row>
      <xdr:rowOff>77101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697158"/>
          <a:ext cx="889000" cy="1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60370</xdr:rowOff>
    </xdr:from>
    <xdr:to>
      <xdr:col>50</xdr:col>
      <xdr:colOff>165100</xdr:colOff>
      <xdr:row>97</xdr:row>
      <xdr:rowOff>161970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6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153097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78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77101</xdr:rowOff>
    </xdr:from>
    <xdr:to>
      <xdr:col>45</xdr:col>
      <xdr:colOff>177800</xdr:colOff>
      <xdr:row>97</xdr:row>
      <xdr:rowOff>80479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707751"/>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64001</xdr:rowOff>
    </xdr:from>
    <xdr:to>
      <xdr:col>46</xdr:col>
      <xdr:colOff>38100</xdr:colOff>
      <xdr:row>97</xdr:row>
      <xdr:rowOff>165601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69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156728</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78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74439</xdr:rowOff>
    </xdr:from>
    <xdr:to>
      <xdr:col>41</xdr:col>
      <xdr:colOff>50800</xdr:colOff>
      <xdr:row>97</xdr:row>
      <xdr:rowOff>80479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705089"/>
          <a:ext cx="889000" cy="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158769</xdr:rowOff>
    </xdr:from>
    <xdr:to>
      <xdr:col>41</xdr:col>
      <xdr:colOff>101600</xdr:colOff>
      <xdr:row>97</xdr:row>
      <xdr:rowOff>88919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61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105446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39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60389</xdr:rowOff>
    </xdr:from>
    <xdr:to>
      <xdr:col>36</xdr:col>
      <xdr:colOff>165100</xdr:colOff>
      <xdr:row>97</xdr:row>
      <xdr:rowOff>161989</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69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153116</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78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6184</xdr:rowOff>
    </xdr:from>
    <xdr:to>
      <xdr:col>55</xdr:col>
      <xdr:colOff>50800</xdr:colOff>
      <xdr:row>97</xdr:row>
      <xdr:rowOff>107784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63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29061</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48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15708</xdr:rowOff>
    </xdr:from>
    <xdr:to>
      <xdr:col>50</xdr:col>
      <xdr:colOff>165100</xdr:colOff>
      <xdr:row>97</xdr:row>
      <xdr:rowOff>117308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64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133835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42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26301</xdr:rowOff>
    </xdr:from>
    <xdr:to>
      <xdr:col>46</xdr:col>
      <xdr:colOff>38100</xdr:colOff>
      <xdr:row>97</xdr:row>
      <xdr:rowOff>127901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65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144428</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43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29679</xdr:rowOff>
    </xdr:from>
    <xdr:to>
      <xdr:col>41</xdr:col>
      <xdr:colOff>101600</xdr:colOff>
      <xdr:row>97</xdr:row>
      <xdr:rowOff>131279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66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122406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75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23639</xdr:rowOff>
    </xdr:from>
    <xdr:to>
      <xdr:col>36</xdr:col>
      <xdr:colOff>165100</xdr:colOff>
      <xdr:row>97</xdr:row>
      <xdr:rowOff>125239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65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141766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42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145986</xdr:rowOff>
    </xdr:from>
    <xdr:to>
      <xdr:col>85</xdr:col>
      <xdr:colOff>126364</xdr:colOff>
      <xdr:row>38</xdr:row>
      <xdr:rowOff>148749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89486"/>
          <a:ext cx="1269" cy="1374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152576</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6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148749</xdr:rowOff>
    </xdr:from>
    <xdr:to>
      <xdr:col>86</xdr:col>
      <xdr:colOff>25400</xdr:colOff>
      <xdr:row>38</xdr:row>
      <xdr:rowOff>148749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63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92663</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6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145986</xdr:rowOff>
    </xdr:from>
    <xdr:to>
      <xdr:col>86</xdr:col>
      <xdr:colOff>25400</xdr:colOff>
      <xdr:row>30</xdr:row>
      <xdr:rowOff>145986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8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119793</xdr:rowOff>
    </xdr:from>
    <xdr:to>
      <xdr:col>85</xdr:col>
      <xdr:colOff>127000</xdr:colOff>
      <xdr:row>36</xdr:row>
      <xdr:rowOff>25591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120543"/>
          <a:ext cx="838200" cy="7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32942</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205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54515</xdr:rowOff>
    </xdr:from>
    <xdr:to>
      <xdr:col>85</xdr:col>
      <xdr:colOff>177800</xdr:colOff>
      <xdr:row>36</xdr:row>
      <xdr:rowOff>156115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22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19209</xdr:rowOff>
    </xdr:from>
    <xdr:to>
      <xdr:col>81</xdr:col>
      <xdr:colOff>50800</xdr:colOff>
      <xdr:row>36</xdr:row>
      <xdr:rowOff>25591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191409"/>
          <a:ext cx="889000" cy="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53848</xdr:rowOff>
    </xdr:from>
    <xdr:to>
      <xdr:col>81</xdr:col>
      <xdr:colOff>101600</xdr:colOff>
      <xdr:row>36</xdr:row>
      <xdr:rowOff>155448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22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146575</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31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19209</xdr:rowOff>
    </xdr:from>
    <xdr:to>
      <xdr:col>76</xdr:col>
      <xdr:colOff>114300</xdr:colOff>
      <xdr:row>36</xdr:row>
      <xdr:rowOff>60547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191409"/>
          <a:ext cx="889000" cy="4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131763</xdr:rowOff>
    </xdr:from>
    <xdr:to>
      <xdr:col>76</xdr:col>
      <xdr:colOff>165100</xdr:colOff>
      <xdr:row>36</xdr:row>
      <xdr:rowOff>61913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13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78440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90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60547</xdr:rowOff>
    </xdr:from>
    <xdr:to>
      <xdr:col>71</xdr:col>
      <xdr:colOff>177800</xdr:colOff>
      <xdr:row>37</xdr:row>
      <xdr:rowOff>8065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232747"/>
          <a:ext cx="889000" cy="11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167386</xdr:rowOff>
    </xdr:from>
    <xdr:to>
      <xdr:col>72</xdr:col>
      <xdr:colOff>38100</xdr:colOff>
      <xdr:row>36</xdr:row>
      <xdr:rowOff>97536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16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114063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94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82709</xdr:rowOff>
    </xdr:from>
    <xdr:to>
      <xdr:col>67</xdr:col>
      <xdr:colOff>101600</xdr:colOff>
      <xdr:row>37</xdr:row>
      <xdr:rowOff>12859</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25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29386</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03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68993</xdr:rowOff>
    </xdr:from>
    <xdr:to>
      <xdr:col>85</xdr:col>
      <xdr:colOff>177800</xdr:colOff>
      <xdr:row>35</xdr:row>
      <xdr:rowOff>170593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06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91870</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92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146241</xdr:rowOff>
    </xdr:from>
    <xdr:to>
      <xdr:col>81</xdr:col>
      <xdr:colOff>101600</xdr:colOff>
      <xdr:row>36</xdr:row>
      <xdr:rowOff>76391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14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92918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92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139859</xdr:rowOff>
    </xdr:from>
    <xdr:to>
      <xdr:col>76</xdr:col>
      <xdr:colOff>165100</xdr:colOff>
      <xdr:row>36</xdr:row>
      <xdr:rowOff>70009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14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61136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23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9747</xdr:rowOff>
    </xdr:from>
    <xdr:to>
      <xdr:col>72</xdr:col>
      <xdr:colOff>38100</xdr:colOff>
      <xdr:row>36</xdr:row>
      <xdr:rowOff>111347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18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102474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27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128715</xdr:rowOff>
    </xdr:from>
    <xdr:to>
      <xdr:col>67</xdr:col>
      <xdr:colOff>101600</xdr:colOff>
      <xdr:row>37</xdr:row>
      <xdr:rowOff>58865</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30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49992</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39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1577</xdr:rowOff>
    </xdr:from>
    <xdr:to>
      <xdr:col>85</xdr:col>
      <xdr:colOff>126364</xdr:colOff>
      <xdr:row>58</xdr:row>
      <xdr:rowOff>61551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45527"/>
          <a:ext cx="1269" cy="126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65378</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0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61551</xdr:rowOff>
    </xdr:from>
    <xdr:to>
      <xdr:col>86</xdr:col>
      <xdr:colOff>25400</xdr:colOff>
      <xdr:row>58</xdr:row>
      <xdr:rowOff>61551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0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119704</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52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109,959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1577</xdr:rowOff>
    </xdr:from>
    <xdr:to>
      <xdr:col>86</xdr:col>
      <xdr:colOff>25400</xdr:colOff>
      <xdr:row>51</xdr:row>
      <xdr:rowOff>1577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45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2458</xdr:rowOff>
    </xdr:from>
    <xdr:to>
      <xdr:col>85</xdr:col>
      <xdr:colOff>127000</xdr:colOff>
      <xdr:row>54</xdr:row>
      <xdr:rowOff>83562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260758"/>
          <a:ext cx="838200" cy="8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153378</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583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3501</xdr:rowOff>
    </xdr:from>
    <xdr:to>
      <xdr:col>85</xdr:col>
      <xdr:colOff>177800</xdr:colOff>
      <xdr:row>56</xdr:row>
      <xdr:rowOff>105101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60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3830</xdr:rowOff>
    </xdr:from>
    <xdr:to>
      <xdr:col>81</xdr:col>
      <xdr:colOff>50800</xdr:colOff>
      <xdr:row>54</xdr:row>
      <xdr:rowOff>2458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090680"/>
          <a:ext cx="889000" cy="17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91480</xdr:rowOff>
    </xdr:from>
    <xdr:to>
      <xdr:col>81</xdr:col>
      <xdr:colOff>101600</xdr:colOff>
      <xdr:row>57</xdr:row>
      <xdr:rowOff>21630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69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12757</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78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3830</xdr:rowOff>
    </xdr:from>
    <xdr:to>
      <xdr:col>76</xdr:col>
      <xdr:colOff>114300</xdr:colOff>
      <xdr:row>56</xdr:row>
      <xdr:rowOff>102749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090680"/>
          <a:ext cx="889000" cy="61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143715</xdr:rowOff>
    </xdr:from>
    <xdr:to>
      <xdr:col>76</xdr:col>
      <xdr:colOff>165100</xdr:colOff>
      <xdr:row>56</xdr:row>
      <xdr:rowOff>73865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57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64992</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66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102749</xdr:rowOff>
    </xdr:from>
    <xdr:to>
      <xdr:col>71</xdr:col>
      <xdr:colOff>177800</xdr:colOff>
      <xdr:row>57</xdr:row>
      <xdr:rowOff>26</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703949"/>
          <a:ext cx="889000" cy="6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28321</xdr:rowOff>
    </xdr:from>
    <xdr:to>
      <xdr:col>72</xdr:col>
      <xdr:colOff>38100</xdr:colOff>
      <xdr:row>56</xdr:row>
      <xdr:rowOff>129921</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62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146448</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40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154525</xdr:rowOff>
    </xdr:from>
    <xdr:to>
      <xdr:col>67</xdr:col>
      <xdr:colOff>101600</xdr:colOff>
      <xdr:row>57</xdr:row>
      <xdr:rowOff>84675</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7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75802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84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32762</xdr:rowOff>
    </xdr:from>
    <xdr:to>
      <xdr:col>85</xdr:col>
      <xdr:colOff>177800</xdr:colOff>
      <xdr:row>54</xdr:row>
      <xdr:rowOff>134362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29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55639</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14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123108</xdr:rowOff>
    </xdr:from>
    <xdr:to>
      <xdr:col>81</xdr:col>
      <xdr:colOff>101600</xdr:colOff>
      <xdr:row>54</xdr:row>
      <xdr:rowOff>53258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20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69785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89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124480</xdr:rowOff>
    </xdr:from>
    <xdr:to>
      <xdr:col>76</xdr:col>
      <xdr:colOff>165100</xdr:colOff>
      <xdr:row>53</xdr:row>
      <xdr:rowOff>54630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03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71157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881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51949</xdr:rowOff>
    </xdr:from>
    <xdr:to>
      <xdr:col>72</xdr:col>
      <xdr:colOff>38100</xdr:colOff>
      <xdr:row>56</xdr:row>
      <xdr:rowOff>153549</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65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144676</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74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120676</xdr:rowOff>
    </xdr:from>
    <xdr:to>
      <xdr:col>67</xdr:col>
      <xdr:colOff>101600</xdr:colOff>
      <xdr:row>57</xdr:row>
      <xdr:rowOff>50826</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72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67353</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49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76378</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77878"/>
          <a:ext cx="1269" cy="15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23055</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5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76378</xdr:rowOff>
    </xdr:from>
    <xdr:to>
      <xdr:col>86</xdr:col>
      <xdr:colOff>25400</xdr:colOff>
      <xdr:row>70</xdr:row>
      <xdr:rowOff>76378</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7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59275</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609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36398</xdr:rowOff>
    </xdr:from>
    <xdr:to>
      <xdr:col>85</xdr:col>
      <xdr:colOff>177800</xdr:colOff>
      <xdr:row>78</xdr:row>
      <xdr:rowOff>137998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0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41630</xdr:rowOff>
    </xdr:from>
    <xdr:to>
      <xdr:col>81</xdr:col>
      <xdr:colOff>50800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586180"/>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110617</xdr:rowOff>
    </xdr:from>
    <xdr:to>
      <xdr:col>81</xdr:col>
      <xdr:colOff>101600</xdr:colOff>
      <xdr:row>79</xdr:row>
      <xdr:rowOff>40767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83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57294</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2017" y="13258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33096</xdr:rowOff>
    </xdr:from>
    <xdr:to>
      <xdr:col>76</xdr:col>
      <xdr:colOff>114300</xdr:colOff>
      <xdr:row>79</xdr:row>
      <xdr:rowOff>41630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577646"/>
          <a:ext cx="889000" cy="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30607</xdr:rowOff>
    </xdr:from>
    <xdr:to>
      <xdr:col>76</xdr:col>
      <xdr:colOff>165100</xdr:colOff>
      <xdr:row>78</xdr:row>
      <xdr:rowOff>132207</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40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148734</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17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119278</xdr:rowOff>
    </xdr:from>
    <xdr:to>
      <xdr:col>71</xdr:col>
      <xdr:colOff>177800</xdr:colOff>
      <xdr:row>79</xdr:row>
      <xdr:rowOff>33096</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492378"/>
          <a:ext cx="889000" cy="8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1956</xdr:rowOff>
    </xdr:from>
    <xdr:to>
      <xdr:col>72</xdr:col>
      <xdr:colOff>38100</xdr:colOff>
      <xdr:row>76</xdr:row>
      <xdr:rowOff>103556</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0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120083</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280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66345</xdr:rowOff>
    </xdr:from>
    <xdr:to>
      <xdr:col>67</xdr:col>
      <xdr:colOff>101600</xdr:colOff>
      <xdr:row>78</xdr:row>
      <xdr:rowOff>167945</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4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13022</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21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162280</xdr:rowOff>
    </xdr:from>
    <xdr:to>
      <xdr:col>76</xdr:col>
      <xdr:colOff>165100</xdr:colOff>
      <xdr:row>79</xdr:row>
      <xdr:rowOff>92430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3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83557</xdr:rowOff>
    </xdr:from>
    <xdr:ext cx="313932"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35333" y="136281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153746</xdr:rowOff>
    </xdr:from>
    <xdr:to>
      <xdr:col>72</xdr:col>
      <xdr:colOff>38100</xdr:colOff>
      <xdr:row>79</xdr:row>
      <xdr:rowOff>83896</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2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75023</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4017" y="13619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68478</xdr:rowOff>
    </xdr:from>
    <xdr:to>
      <xdr:col>67</xdr:col>
      <xdr:colOff>101600</xdr:colOff>
      <xdr:row>78</xdr:row>
      <xdr:rowOff>170078</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44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161205</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79428" y="13534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119621</xdr:rowOff>
    </xdr:from>
    <xdr:to>
      <xdr:col>85</xdr:col>
      <xdr:colOff>126364</xdr:colOff>
      <xdr:row>98</xdr:row>
      <xdr:rowOff>48718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721571"/>
          <a:ext cx="1269" cy="112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52545</xdr:rowOff>
    </xdr:from>
    <xdr:ext cx="469744"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854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48718</xdr:rowOff>
    </xdr:from>
    <xdr:to>
      <xdr:col>86</xdr:col>
      <xdr:colOff>25400</xdr:colOff>
      <xdr:row>98</xdr:row>
      <xdr:rowOff>48718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850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66298</xdr:rowOff>
    </xdr:from>
    <xdr:ext cx="534377"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49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68,054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119621</xdr:rowOff>
    </xdr:from>
    <xdr:to>
      <xdr:col>86</xdr:col>
      <xdr:colOff>25400</xdr:colOff>
      <xdr:row>91</xdr:row>
      <xdr:rowOff>119621</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72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67787</xdr:rowOff>
    </xdr:from>
    <xdr:to>
      <xdr:col>85</xdr:col>
      <xdr:colOff>127000</xdr:colOff>
      <xdr:row>95</xdr:row>
      <xdr:rowOff>102095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355537"/>
          <a:ext cx="838200" cy="3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135399</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080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112522</xdr:rowOff>
    </xdr:from>
    <xdr:to>
      <xdr:col>85</xdr:col>
      <xdr:colOff>177800</xdr:colOff>
      <xdr:row>95</xdr:row>
      <xdr:rowOff>42672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22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102095</xdr:rowOff>
    </xdr:from>
    <xdr:to>
      <xdr:col>81</xdr:col>
      <xdr:colOff>50800</xdr:colOff>
      <xdr:row>95</xdr:row>
      <xdr:rowOff>138652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389845"/>
          <a:ext cx="889000" cy="3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113436</xdr:rowOff>
    </xdr:from>
    <xdr:to>
      <xdr:col>81</xdr:col>
      <xdr:colOff>101600</xdr:colOff>
      <xdr:row>95</xdr:row>
      <xdr:rowOff>43586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22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60113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00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84550</xdr:rowOff>
    </xdr:from>
    <xdr:to>
      <xdr:col>76</xdr:col>
      <xdr:colOff>114300</xdr:colOff>
      <xdr:row>95</xdr:row>
      <xdr:rowOff>138652</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372300"/>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157327</xdr:rowOff>
    </xdr:from>
    <xdr:to>
      <xdr:col>76</xdr:col>
      <xdr:colOff>165100</xdr:colOff>
      <xdr:row>95</xdr:row>
      <xdr:rowOff>87477</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104004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04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84550</xdr:rowOff>
    </xdr:from>
    <xdr:to>
      <xdr:col>71</xdr:col>
      <xdr:colOff>177800</xdr:colOff>
      <xdr:row>95</xdr:row>
      <xdr:rowOff>164960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372300"/>
          <a:ext cx="889000" cy="8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168396</xdr:rowOff>
    </xdr:from>
    <xdr:to>
      <xdr:col>72</xdr:col>
      <xdr:colOff>38100</xdr:colOff>
      <xdr:row>95</xdr:row>
      <xdr:rowOff>98546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28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115073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05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16833</xdr:rowOff>
    </xdr:from>
    <xdr:to>
      <xdr:col>67</xdr:col>
      <xdr:colOff>101600</xdr:colOff>
      <xdr:row>95</xdr:row>
      <xdr:rowOff>118433</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304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134960</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07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16987</xdr:rowOff>
    </xdr:from>
    <xdr:to>
      <xdr:col>85</xdr:col>
      <xdr:colOff>177800</xdr:colOff>
      <xdr:row>95</xdr:row>
      <xdr:rowOff>118587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30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166864</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28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51295</xdr:rowOff>
    </xdr:from>
    <xdr:to>
      <xdr:col>81</xdr:col>
      <xdr:colOff>101600</xdr:colOff>
      <xdr:row>95</xdr:row>
      <xdr:rowOff>152895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3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144022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43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87852</xdr:rowOff>
    </xdr:from>
    <xdr:to>
      <xdr:col>76</xdr:col>
      <xdr:colOff>165100</xdr:colOff>
      <xdr:row>96</xdr:row>
      <xdr:rowOff>18002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37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9129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46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33750</xdr:rowOff>
    </xdr:from>
    <xdr:to>
      <xdr:col>72</xdr:col>
      <xdr:colOff>38100</xdr:colOff>
      <xdr:row>95</xdr:row>
      <xdr:rowOff>135350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3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126477</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41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114160</xdr:rowOff>
    </xdr:from>
    <xdr:to>
      <xdr:col>67</xdr:col>
      <xdr:colOff>101600</xdr:colOff>
      <xdr:row>96</xdr:row>
      <xdr:rowOff>44310</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4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35437</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49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27686</xdr:rowOff>
    </xdr:from>
    <xdr:to>
      <xdr:col>116</xdr:col>
      <xdr:colOff>62864</xdr:colOff>
      <xdr:row>38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42636"/>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145813</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11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27686</xdr:rowOff>
    </xdr:from>
    <xdr:to>
      <xdr:col>116</xdr:col>
      <xdr:colOff>152400</xdr:colOff>
      <xdr:row>31</xdr:row>
      <xdr:rowOff>27686</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4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112349</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28454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89472</xdr:rowOff>
    </xdr:from>
    <xdr:to>
      <xdr:col>116</xdr:col>
      <xdr:colOff>114300</xdr:colOff>
      <xdr:row>38</xdr:row>
      <xdr:rowOff>19622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4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51753</xdr:rowOff>
    </xdr:from>
    <xdr:to>
      <xdr:col>112</xdr:col>
      <xdr:colOff>38100</xdr:colOff>
      <xdr:row>37</xdr:row>
      <xdr:rowOff>153353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39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169880</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170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110046</xdr:rowOff>
    </xdr:from>
    <xdr:to>
      <xdr:col>107</xdr:col>
      <xdr:colOff>101600</xdr:colOff>
      <xdr:row>38</xdr:row>
      <xdr:rowOff>40196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45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56723</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77333" y="62289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6033</xdr:rowOff>
    </xdr:from>
    <xdr:to>
      <xdr:col>102</xdr:col>
      <xdr:colOff>165100</xdr:colOff>
      <xdr:row>37</xdr:row>
      <xdr:rowOff>107633</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34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124160</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124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91758</xdr:rowOff>
    </xdr:from>
    <xdr:to>
      <xdr:col>98</xdr:col>
      <xdr:colOff>38100</xdr:colOff>
      <xdr:row>38</xdr:row>
      <xdr:rowOff>21907</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4354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38435</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333" y="62106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67899</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411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総務費については、ふるさと納税額の増加に伴う返礼品等関連経費が増加したものの、財政調整基金や減債基金への積立金が減少したことにより、前年度よりも減少している。</a:t>
          </a:r>
        </a:p>
        <a:p>
          <a:r>
            <a:rPr kumimoji="1" lang="ja-JP" altLang="en-US" sz="1300">
              <a:latin typeface="ＭＳ Ｐゴシック" panose="020B0600070205080204" pitchFamily="50" charset="-128"/>
              <a:ea typeface="ＭＳ Ｐゴシック" panose="020B0600070205080204" pitchFamily="50" charset="-128"/>
            </a:rPr>
            <a:t>　民生費については、電力・ガス・食料品等価格高騰緊急支援給付金や、ひこねっこ応援臨時給付金が増加したものの、子育て世帯への臨時特別給付金や住民税非課税世帯等臨時特別給付金の減少により、前年度よりも減少している。</a:t>
          </a:r>
        </a:p>
        <a:p>
          <a:r>
            <a:rPr kumimoji="1" lang="ja-JP" altLang="en-US" sz="1300">
              <a:latin typeface="ＭＳ Ｐゴシック" panose="020B0600070205080204" pitchFamily="50" charset="-128"/>
              <a:ea typeface="ＭＳ Ｐゴシック" panose="020B0600070205080204" pitchFamily="50" charset="-128"/>
            </a:rPr>
            <a:t>　衛生費については、新型コロナウイルスワクチン接種事業の予防接種委託料が減少したものの、ごみ焼却場整備事業に係る工事請負費の増加により、大きく増加している。</a:t>
          </a:r>
        </a:p>
        <a:p>
          <a:r>
            <a:rPr kumimoji="1" lang="ja-JP" altLang="en-US" sz="1300">
              <a:latin typeface="ＭＳ Ｐゴシック" panose="020B0600070205080204" pitchFamily="50" charset="-128"/>
              <a:ea typeface="ＭＳ Ｐゴシック" panose="020B0600070205080204" pitchFamily="50" charset="-128"/>
            </a:rPr>
            <a:t>　教育費については、彦根中学校校舎増築に係る工事請負費や彦根市立図書館大規模改修に係る工事請負費が増加したものの、彦根市スポーツ・文化交流センターの整備に係る工事請負費の減少により、前年度よりも減少している。</a:t>
          </a:r>
        </a:p>
        <a:p>
          <a:r>
            <a:rPr kumimoji="1" lang="ja-JP" altLang="en-US" sz="1300">
              <a:latin typeface="ＭＳ Ｐゴシック" panose="020B0600070205080204" pitchFamily="50" charset="-128"/>
              <a:ea typeface="ＭＳ Ｐゴシック" panose="020B0600070205080204" pitchFamily="50" charset="-128"/>
            </a:rPr>
            <a:t>　公債費については、近年実施した大型の投資事業の財源とした公債費の償還が開始されたことに伴い、前年度よりも増加している。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滋賀県彦根市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財政調整基金残高は、令和</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年度に引き続き、前年度と同程度で推移した。</a:t>
          </a:r>
        </a:p>
        <a:p>
          <a:r>
            <a:rPr kumimoji="1" lang="ja-JP" altLang="en-US" sz="1100">
              <a:latin typeface="ＭＳ ゴシック" pitchFamily="49" charset="-128"/>
              <a:ea typeface="ＭＳ ゴシック" pitchFamily="49" charset="-128"/>
            </a:rPr>
            <a:t>　実質収支額は、市税や寄附金などが増加する一方で、国庫支出金や市債の減などにより、歳入全体としては減少したものの、歳出について、彦根市スポーツ・文化交流センター整備事業の進捗に伴う工事請負費の減少により、歳入の減少以上に歳出が大きく減少したため、前年度より</a:t>
          </a:r>
          <a:r>
            <a:rPr kumimoji="1" lang="en-US" altLang="ja-JP" sz="1100">
              <a:latin typeface="ＭＳ ゴシック" pitchFamily="49" charset="-128"/>
              <a:ea typeface="ＭＳ ゴシック" pitchFamily="49" charset="-128"/>
            </a:rPr>
            <a:t>0.65</a:t>
          </a:r>
          <a:r>
            <a:rPr kumimoji="1" lang="ja-JP" altLang="en-US" sz="1100">
              <a:latin typeface="ＭＳ ゴシック" pitchFamily="49" charset="-128"/>
              <a:ea typeface="ＭＳ ゴシック" pitchFamily="49" charset="-128"/>
            </a:rPr>
            <a:t>ポイント増加し、実質単年度収支についても黒字となった。</a:t>
          </a:r>
        </a:p>
        <a:p>
          <a:r>
            <a:rPr kumimoji="1" lang="ja-JP" altLang="en-US" sz="1100">
              <a:latin typeface="ＭＳ ゴシック" pitchFamily="49" charset="-128"/>
              <a:ea typeface="ＭＳ ゴシック" pitchFamily="49" charset="-128"/>
            </a:rPr>
            <a:t>　今後については、既に着手している投資的経費等を含め、事業の廃止、中止、延伸をしつつ、後年度負担に留意しながら、新たな財源の確保についても取組を進め、財政の健全化に努める。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滋賀県彦根市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年度に引き続き、全会計において赤字は発生しておらず、良好な状態である。</a:t>
          </a:r>
        </a:p>
        <a:p>
          <a:r>
            <a:rPr kumimoji="1" lang="ja-JP" altLang="en-US" sz="1400">
              <a:latin typeface="ＭＳ ゴシック" pitchFamily="49" charset="-128"/>
              <a:ea typeface="ＭＳ ゴシック" pitchFamily="49" charset="-128"/>
            </a:rPr>
            <a:t>　病院事業会計においては、新型コロナウイルス感染症対応に係る空床補償等の補助金は減少したものの、診療単価の上昇等により、医業収益が増加したことで実質収支も増となり、標準財政規模比についても前年度比増となった。　</a:t>
          </a:r>
        </a:p>
        <a:p>
          <a:r>
            <a:rPr kumimoji="1" lang="ja-JP" altLang="en-US" sz="1400">
              <a:latin typeface="ＭＳ ゴシック" pitchFamily="49" charset="-128"/>
              <a:ea typeface="ＭＳ ゴシック" pitchFamily="49" charset="-128"/>
            </a:rPr>
            <a:t>　水道事業会計においては、前年度と比較して総配水量は微増したものの、有収率が</a:t>
          </a:r>
          <a:r>
            <a:rPr kumimoji="1" lang="en-US" altLang="ja-JP" sz="1400">
              <a:latin typeface="ＭＳ ゴシック" pitchFamily="49" charset="-128"/>
              <a:ea typeface="ＭＳ ゴシック" pitchFamily="49" charset="-128"/>
            </a:rPr>
            <a:t>0.92</a:t>
          </a:r>
          <a:r>
            <a:rPr kumimoji="1" lang="ja-JP" altLang="en-US" sz="1400">
              <a:latin typeface="ＭＳ ゴシック" pitchFamily="49" charset="-128"/>
              <a:ea typeface="ＭＳ ゴシック" pitchFamily="49" charset="-128"/>
            </a:rPr>
            <a:t>ポイント減少したことで総収益が減となったが、標準財政規模が減となったことから、標準財政規模比については全年度比増となった。</a:t>
          </a:r>
        </a:p>
        <a:p>
          <a:r>
            <a:rPr kumimoji="1" lang="ja-JP" altLang="en-US" sz="1400">
              <a:latin typeface="ＭＳ ゴシック" pitchFamily="49" charset="-128"/>
              <a:ea typeface="ＭＳ ゴシック" pitchFamily="49" charset="-128"/>
            </a:rPr>
            <a:t>　下水道事業会計においては、総収支では黒字を保っているものの、経営の本体である営業収支では</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億円超の損失を計上しており、営業外収支の黒字により全体収支の均衡を保っている状況である。令和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年度に策定した「彦根市公共下水道事業・第</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期経営計画」に基づき、中長期的な視点から運営を図っていく必要がある。</a:t>
          </a:r>
        </a:p>
        <a:p>
          <a:r>
            <a:rPr kumimoji="1" lang="ja-JP" altLang="en-US" sz="1400">
              <a:latin typeface="ＭＳ ゴシック" pitchFamily="49" charset="-128"/>
              <a:ea typeface="ＭＳ ゴシック" pitchFamily="49" charset="-128"/>
            </a:rPr>
            <a:t>　その他の事業会計も含めて、平成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年連続で全会計で黒字となったが、今後も経営状態に注意していく必要がある。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0" zoomScaleNormal="70"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55179232</v>
      </c>
      <c r="BO4" s="371"/>
      <c r="BP4" s="371"/>
      <c r="BQ4" s="371"/>
      <c r="BR4" s="371"/>
      <c r="BS4" s="371"/>
      <c r="BT4" s="371"/>
      <c r="BU4" s="372"/>
      <c r="BV4" s="370">
        <v>57096887</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9.1</v>
      </c>
      <c r="CU4" s="377"/>
      <c r="CV4" s="377"/>
      <c r="CW4" s="377"/>
      <c r="CX4" s="377"/>
      <c r="CY4" s="377"/>
      <c r="CZ4" s="377"/>
      <c r="DA4" s="378"/>
      <c r="DB4" s="376">
        <v>8.4</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52658201</v>
      </c>
      <c r="BO5" s="408"/>
      <c r="BP5" s="408"/>
      <c r="BQ5" s="408"/>
      <c r="BR5" s="408"/>
      <c r="BS5" s="408"/>
      <c r="BT5" s="408"/>
      <c r="BU5" s="409"/>
      <c r="BV5" s="407">
        <v>54733356</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94.4</v>
      </c>
      <c r="CU5" s="405"/>
      <c r="CV5" s="405"/>
      <c r="CW5" s="405"/>
      <c r="CX5" s="405"/>
      <c r="CY5" s="405"/>
      <c r="CZ5" s="405"/>
      <c r="DA5" s="406"/>
      <c r="DB5" s="404">
        <v>86.9</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2521031</v>
      </c>
      <c r="BO6" s="408"/>
      <c r="BP6" s="408"/>
      <c r="BQ6" s="408"/>
      <c r="BR6" s="408"/>
      <c r="BS6" s="408"/>
      <c r="BT6" s="408"/>
      <c r="BU6" s="409"/>
      <c r="BV6" s="407">
        <v>2363531</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96.8</v>
      </c>
      <c r="CU6" s="445"/>
      <c r="CV6" s="445"/>
      <c r="CW6" s="445"/>
      <c r="CX6" s="445"/>
      <c r="CY6" s="445"/>
      <c r="CZ6" s="445"/>
      <c r="DA6" s="446"/>
      <c r="DB6" s="444">
        <v>95.6</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169944</v>
      </c>
      <c r="BO7" s="408"/>
      <c r="BP7" s="408"/>
      <c r="BQ7" s="408"/>
      <c r="BR7" s="408"/>
      <c r="BS7" s="408"/>
      <c r="BT7" s="408"/>
      <c r="BU7" s="409"/>
      <c r="BV7" s="407">
        <v>111190</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25831868</v>
      </c>
      <c r="CU7" s="408"/>
      <c r="CV7" s="408"/>
      <c r="CW7" s="408"/>
      <c r="CX7" s="408"/>
      <c r="CY7" s="408"/>
      <c r="CZ7" s="408"/>
      <c r="DA7" s="409"/>
      <c r="DB7" s="407">
        <v>26658768</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2351087</v>
      </c>
      <c r="BO8" s="408"/>
      <c r="BP8" s="408"/>
      <c r="BQ8" s="408"/>
      <c r="BR8" s="408"/>
      <c r="BS8" s="408"/>
      <c r="BT8" s="408"/>
      <c r="BU8" s="409"/>
      <c r="BV8" s="407">
        <v>2252341</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0.76</v>
      </c>
      <c r="CU8" s="448"/>
      <c r="CV8" s="448"/>
      <c r="CW8" s="448"/>
      <c r="CX8" s="448"/>
      <c r="CY8" s="448"/>
      <c r="CZ8" s="448"/>
      <c r="DA8" s="449"/>
      <c r="DB8" s="447">
        <v>0.79</v>
      </c>
      <c r="DC8" s="448"/>
      <c r="DD8" s="448"/>
      <c r="DE8" s="448"/>
      <c r="DF8" s="448"/>
      <c r="DG8" s="448"/>
      <c r="DH8" s="448"/>
      <c r="DI8" s="449"/>
    </row>
    <row r="9" spans="1:119" ht="18.75" customHeight="1" thickBot="1" x14ac:dyDescent="0.25">
      <c r="A9" s="181"/>
      <c r="B9" s="401" t="s">
        <v>114</v>
      </c>
      <c r="C9" s="402"/>
      <c r="D9" s="402"/>
      <c r="E9" s="402"/>
      <c r="F9" s="402"/>
      <c r="G9" s="402"/>
      <c r="H9" s="402"/>
      <c r="I9" s="402"/>
      <c r="J9" s="402"/>
      <c r="K9" s="450"/>
      <c r="L9" s="451" t="s">
        <v>115</v>
      </c>
      <c r="M9" s="452"/>
      <c r="N9" s="452"/>
      <c r="O9" s="452"/>
      <c r="P9" s="452"/>
      <c r="Q9" s="453"/>
      <c r="R9" s="454">
        <v>113647</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111</v>
      </c>
      <c r="AV9" s="440"/>
      <c r="AW9" s="440"/>
      <c r="AX9" s="440"/>
      <c r="AY9" s="441" t="s">
        <v>118</v>
      </c>
      <c r="AZ9" s="442"/>
      <c r="BA9" s="442"/>
      <c r="BB9" s="442"/>
      <c r="BC9" s="442"/>
      <c r="BD9" s="442"/>
      <c r="BE9" s="442"/>
      <c r="BF9" s="442"/>
      <c r="BG9" s="442"/>
      <c r="BH9" s="442"/>
      <c r="BI9" s="442"/>
      <c r="BJ9" s="442"/>
      <c r="BK9" s="442"/>
      <c r="BL9" s="442"/>
      <c r="BM9" s="443"/>
      <c r="BN9" s="407">
        <v>98746</v>
      </c>
      <c r="BO9" s="408"/>
      <c r="BP9" s="408"/>
      <c r="BQ9" s="408"/>
      <c r="BR9" s="408"/>
      <c r="BS9" s="408"/>
      <c r="BT9" s="408"/>
      <c r="BU9" s="409"/>
      <c r="BV9" s="407">
        <v>1586362</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11.3</v>
      </c>
      <c r="CU9" s="405"/>
      <c r="CV9" s="405"/>
      <c r="CW9" s="405"/>
      <c r="CX9" s="405"/>
      <c r="CY9" s="405"/>
      <c r="CZ9" s="405"/>
      <c r="DA9" s="406"/>
      <c r="DB9" s="404">
        <v>10.5</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120</v>
      </c>
      <c r="M10" s="437"/>
      <c r="N10" s="437"/>
      <c r="O10" s="437"/>
      <c r="P10" s="437"/>
      <c r="Q10" s="438"/>
      <c r="R10" s="458">
        <v>113679</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1200054</v>
      </c>
      <c r="BO10" s="408"/>
      <c r="BP10" s="408"/>
      <c r="BQ10" s="408"/>
      <c r="BR10" s="408"/>
      <c r="BS10" s="408"/>
      <c r="BT10" s="408"/>
      <c r="BU10" s="409"/>
      <c r="BV10" s="407">
        <v>2350636</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122</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131</v>
      </c>
      <c r="DC11" s="448"/>
      <c r="DD11" s="448"/>
      <c r="DE11" s="448"/>
      <c r="DF11" s="448"/>
      <c r="DG11" s="448"/>
      <c r="DH11" s="448"/>
      <c r="DI11" s="449"/>
    </row>
    <row r="12" spans="1:119" ht="18.75" customHeight="1" x14ac:dyDescent="0.2">
      <c r="A12" s="181"/>
      <c r="B12" s="467" t="s">
        <v>132</v>
      </c>
      <c r="C12" s="468"/>
      <c r="D12" s="468"/>
      <c r="E12" s="468"/>
      <c r="F12" s="468"/>
      <c r="G12" s="468"/>
      <c r="H12" s="468"/>
      <c r="I12" s="468"/>
      <c r="J12" s="468"/>
      <c r="K12" s="469"/>
      <c r="L12" s="476" t="s">
        <v>133</v>
      </c>
      <c r="M12" s="477"/>
      <c r="N12" s="477"/>
      <c r="O12" s="477"/>
      <c r="P12" s="477"/>
      <c r="Q12" s="478"/>
      <c r="R12" s="479">
        <v>111648</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137</v>
      </c>
      <c r="AV12" s="440"/>
      <c r="AW12" s="440"/>
      <c r="AX12" s="440"/>
      <c r="AY12" s="441" t="s">
        <v>138</v>
      </c>
      <c r="AZ12" s="442"/>
      <c r="BA12" s="442"/>
      <c r="BB12" s="442"/>
      <c r="BC12" s="442"/>
      <c r="BD12" s="442"/>
      <c r="BE12" s="442"/>
      <c r="BF12" s="442"/>
      <c r="BG12" s="442"/>
      <c r="BH12" s="442"/>
      <c r="BI12" s="442"/>
      <c r="BJ12" s="442"/>
      <c r="BK12" s="442"/>
      <c r="BL12" s="442"/>
      <c r="BM12" s="443"/>
      <c r="BN12" s="407">
        <v>755907</v>
      </c>
      <c r="BO12" s="408"/>
      <c r="BP12" s="408"/>
      <c r="BQ12" s="408"/>
      <c r="BR12" s="408"/>
      <c r="BS12" s="408"/>
      <c r="BT12" s="408"/>
      <c r="BU12" s="409"/>
      <c r="BV12" s="407">
        <v>2309165</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140</v>
      </c>
      <c r="CU12" s="448"/>
      <c r="CV12" s="448"/>
      <c r="CW12" s="448"/>
      <c r="CX12" s="448"/>
      <c r="CY12" s="448"/>
      <c r="CZ12" s="448"/>
      <c r="DA12" s="449"/>
      <c r="DB12" s="447" t="s">
        <v>130</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141</v>
      </c>
      <c r="N13" s="499"/>
      <c r="O13" s="499"/>
      <c r="P13" s="499"/>
      <c r="Q13" s="500"/>
      <c r="R13" s="491">
        <v>108502</v>
      </c>
      <c r="S13" s="492"/>
      <c r="T13" s="492"/>
      <c r="U13" s="492"/>
      <c r="V13" s="493"/>
      <c r="W13" s="423" t="s">
        <v>142</v>
      </c>
      <c r="X13" s="424"/>
      <c r="Y13" s="424"/>
      <c r="Z13" s="424"/>
      <c r="AA13" s="424"/>
      <c r="AB13" s="414"/>
      <c r="AC13" s="458">
        <v>882</v>
      </c>
      <c r="AD13" s="459"/>
      <c r="AE13" s="459"/>
      <c r="AF13" s="459"/>
      <c r="AG13" s="501"/>
      <c r="AH13" s="458">
        <v>988</v>
      </c>
      <c r="AI13" s="459"/>
      <c r="AJ13" s="459"/>
      <c r="AK13" s="459"/>
      <c r="AL13" s="460"/>
      <c r="AM13" s="436" t="s">
        <v>143</v>
      </c>
      <c r="AN13" s="437"/>
      <c r="AO13" s="437"/>
      <c r="AP13" s="437"/>
      <c r="AQ13" s="437"/>
      <c r="AR13" s="437"/>
      <c r="AS13" s="437"/>
      <c r="AT13" s="438"/>
      <c r="AU13" s="439" t="s">
        <v>144</v>
      </c>
      <c r="AV13" s="440"/>
      <c r="AW13" s="440"/>
      <c r="AX13" s="440"/>
      <c r="AY13" s="441" t="s">
        <v>145</v>
      </c>
      <c r="AZ13" s="442"/>
      <c r="BA13" s="442"/>
      <c r="BB13" s="442"/>
      <c r="BC13" s="442"/>
      <c r="BD13" s="442"/>
      <c r="BE13" s="442"/>
      <c r="BF13" s="442"/>
      <c r="BG13" s="442"/>
      <c r="BH13" s="442"/>
      <c r="BI13" s="442"/>
      <c r="BJ13" s="442"/>
      <c r="BK13" s="442"/>
      <c r="BL13" s="442"/>
      <c r="BM13" s="443"/>
      <c r="BN13" s="407">
        <v>542893</v>
      </c>
      <c r="BO13" s="408"/>
      <c r="BP13" s="408"/>
      <c r="BQ13" s="408"/>
      <c r="BR13" s="408"/>
      <c r="BS13" s="408"/>
      <c r="BT13" s="408"/>
      <c r="BU13" s="409"/>
      <c r="BV13" s="407">
        <v>1627833</v>
      </c>
      <c r="BW13" s="408"/>
      <c r="BX13" s="408"/>
      <c r="BY13" s="408"/>
      <c r="BZ13" s="408"/>
      <c r="CA13" s="408"/>
      <c r="CB13" s="408"/>
      <c r="CC13" s="409"/>
      <c r="CD13" s="410" t="s">
        <v>146</v>
      </c>
      <c r="CE13" s="411"/>
      <c r="CF13" s="411"/>
      <c r="CG13" s="411"/>
      <c r="CH13" s="411"/>
      <c r="CI13" s="411"/>
      <c r="CJ13" s="411"/>
      <c r="CK13" s="411"/>
      <c r="CL13" s="411"/>
      <c r="CM13" s="411"/>
      <c r="CN13" s="411"/>
      <c r="CO13" s="411"/>
      <c r="CP13" s="411"/>
      <c r="CQ13" s="411"/>
      <c r="CR13" s="411"/>
      <c r="CS13" s="412"/>
      <c r="CT13" s="404">
        <v>6.9</v>
      </c>
      <c r="CU13" s="405"/>
      <c r="CV13" s="405"/>
      <c r="CW13" s="405"/>
      <c r="CX13" s="405"/>
      <c r="CY13" s="405"/>
      <c r="CZ13" s="405"/>
      <c r="DA13" s="406"/>
      <c r="DB13" s="404">
        <v>6</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147</v>
      </c>
      <c r="M14" s="489"/>
      <c r="N14" s="489"/>
      <c r="O14" s="489"/>
      <c r="P14" s="489"/>
      <c r="Q14" s="490"/>
      <c r="R14" s="491">
        <v>111807</v>
      </c>
      <c r="S14" s="492"/>
      <c r="T14" s="492"/>
      <c r="U14" s="492"/>
      <c r="V14" s="493"/>
      <c r="W14" s="397"/>
      <c r="X14" s="398"/>
      <c r="Y14" s="398"/>
      <c r="Z14" s="398"/>
      <c r="AA14" s="398"/>
      <c r="AB14" s="387"/>
      <c r="AC14" s="494">
        <v>1.6</v>
      </c>
      <c r="AD14" s="495"/>
      <c r="AE14" s="495"/>
      <c r="AF14" s="495"/>
      <c r="AG14" s="496"/>
      <c r="AH14" s="494">
        <v>1.9</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148</v>
      </c>
      <c r="CE14" s="503"/>
      <c r="CF14" s="503"/>
      <c r="CG14" s="503"/>
      <c r="CH14" s="503"/>
      <c r="CI14" s="503"/>
      <c r="CJ14" s="503"/>
      <c r="CK14" s="503"/>
      <c r="CL14" s="503"/>
      <c r="CM14" s="503"/>
      <c r="CN14" s="503"/>
      <c r="CO14" s="503"/>
      <c r="CP14" s="503"/>
      <c r="CQ14" s="503"/>
      <c r="CR14" s="503"/>
      <c r="CS14" s="504"/>
      <c r="CT14" s="505">
        <v>56.1</v>
      </c>
      <c r="CU14" s="506"/>
      <c r="CV14" s="506"/>
      <c r="CW14" s="506"/>
      <c r="CX14" s="506"/>
      <c r="CY14" s="506"/>
      <c r="CZ14" s="506"/>
      <c r="DA14" s="507"/>
      <c r="DB14" s="505">
        <v>47.3</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149</v>
      </c>
      <c r="N15" s="499"/>
      <c r="O15" s="499"/>
      <c r="P15" s="499"/>
      <c r="Q15" s="500"/>
      <c r="R15" s="491">
        <v>109151</v>
      </c>
      <c r="S15" s="492"/>
      <c r="T15" s="492"/>
      <c r="U15" s="492"/>
      <c r="V15" s="493"/>
      <c r="W15" s="423" t="s">
        <v>150</v>
      </c>
      <c r="X15" s="424"/>
      <c r="Y15" s="424"/>
      <c r="Z15" s="424"/>
      <c r="AA15" s="424"/>
      <c r="AB15" s="414"/>
      <c r="AC15" s="458">
        <v>18526</v>
      </c>
      <c r="AD15" s="459"/>
      <c r="AE15" s="459"/>
      <c r="AF15" s="459"/>
      <c r="AG15" s="501"/>
      <c r="AH15" s="458">
        <v>18802</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15622833</v>
      </c>
      <c r="BO15" s="371"/>
      <c r="BP15" s="371"/>
      <c r="BQ15" s="371"/>
      <c r="BR15" s="371"/>
      <c r="BS15" s="371"/>
      <c r="BT15" s="371"/>
      <c r="BU15" s="372"/>
      <c r="BV15" s="370">
        <v>14842326</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34.5</v>
      </c>
      <c r="AD16" s="495"/>
      <c r="AE16" s="495"/>
      <c r="AF16" s="495"/>
      <c r="AG16" s="496"/>
      <c r="AH16" s="494">
        <v>35.200000000000003</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21011507</v>
      </c>
      <c r="BO16" s="408"/>
      <c r="BP16" s="408"/>
      <c r="BQ16" s="408"/>
      <c r="BR16" s="408"/>
      <c r="BS16" s="408"/>
      <c r="BT16" s="408"/>
      <c r="BU16" s="409"/>
      <c r="BV16" s="407">
        <v>20045116</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156</v>
      </c>
      <c r="N17" s="519"/>
      <c r="O17" s="519"/>
      <c r="P17" s="519"/>
      <c r="Q17" s="520"/>
      <c r="R17" s="513" t="s">
        <v>157</v>
      </c>
      <c r="S17" s="514"/>
      <c r="T17" s="514"/>
      <c r="U17" s="514"/>
      <c r="V17" s="515"/>
      <c r="W17" s="423" t="s">
        <v>158</v>
      </c>
      <c r="X17" s="424"/>
      <c r="Y17" s="424"/>
      <c r="Z17" s="424"/>
      <c r="AA17" s="424"/>
      <c r="AB17" s="414"/>
      <c r="AC17" s="458">
        <v>34325</v>
      </c>
      <c r="AD17" s="459"/>
      <c r="AE17" s="459"/>
      <c r="AF17" s="459"/>
      <c r="AG17" s="501"/>
      <c r="AH17" s="458">
        <v>33569</v>
      </c>
      <c r="AI17" s="459"/>
      <c r="AJ17" s="459"/>
      <c r="AK17" s="459"/>
      <c r="AL17" s="460"/>
      <c r="AM17" s="436"/>
      <c r="AN17" s="437"/>
      <c r="AO17" s="437"/>
      <c r="AP17" s="437"/>
      <c r="AQ17" s="437"/>
      <c r="AR17" s="437"/>
      <c r="AS17" s="437"/>
      <c r="AT17" s="438"/>
      <c r="AU17" s="439"/>
      <c r="AV17" s="440"/>
      <c r="AW17" s="440"/>
      <c r="AX17" s="440"/>
      <c r="AY17" s="441" t="s">
        <v>159</v>
      </c>
      <c r="AZ17" s="442"/>
      <c r="BA17" s="442"/>
      <c r="BB17" s="442"/>
      <c r="BC17" s="442"/>
      <c r="BD17" s="442"/>
      <c r="BE17" s="442"/>
      <c r="BF17" s="442"/>
      <c r="BG17" s="442"/>
      <c r="BH17" s="442"/>
      <c r="BI17" s="442"/>
      <c r="BJ17" s="442"/>
      <c r="BK17" s="442"/>
      <c r="BL17" s="442"/>
      <c r="BM17" s="443"/>
      <c r="BN17" s="407">
        <v>19857910</v>
      </c>
      <c r="BO17" s="408"/>
      <c r="BP17" s="408"/>
      <c r="BQ17" s="408"/>
      <c r="BR17" s="408"/>
      <c r="BS17" s="408"/>
      <c r="BT17" s="408"/>
      <c r="BU17" s="409"/>
      <c r="BV17" s="407">
        <v>18866981</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160</v>
      </c>
      <c r="C18" s="450"/>
      <c r="D18" s="450"/>
      <c r="E18" s="530"/>
      <c r="F18" s="530"/>
      <c r="G18" s="530"/>
      <c r="H18" s="530"/>
      <c r="I18" s="530"/>
      <c r="J18" s="530"/>
      <c r="K18" s="530"/>
      <c r="L18" s="531">
        <v>196.87</v>
      </c>
      <c r="M18" s="531"/>
      <c r="N18" s="531"/>
      <c r="O18" s="531"/>
      <c r="P18" s="531"/>
      <c r="Q18" s="531"/>
      <c r="R18" s="532"/>
      <c r="S18" s="532"/>
      <c r="T18" s="532"/>
      <c r="U18" s="532"/>
      <c r="V18" s="533"/>
      <c r="W18" s="425"/>
      <c r="X18" s="426"/>
      <c r="Y18" s="426"/>
      <c r="Z18" s="426"/>
      <c r="AA18" s="426"/>
      <c r="AB18" s="417"/>
      <c r="AC18" s="534">
        <v>63.9</v>
      </c>
      <c r="AD18" s="535"/>
      <c r="AE18" s="535"/>
      <c r="AF18" s="535"/>
      <c r="AG18" s="536"/>
      <c r="AH18" s="534">
        <v>62.9</v>
      </c>
      <c r="AI18" s="535"/>
      <c r="AJ18" s="535"/>
      <c r="AK18" s="535"/>
      <c r="AL18" s="537"/>
      <c r="AM18" s="436"/>
      <c r="AN18" s="437"/>
      <c r="AO18" s="437"/>
      <c r="AP18" s="437"/>
      <c r="AQ18" s="437"/>
      <c r="AR18" s="437"/>
      <c r="AS18" s="437"/>
      <c r="AT18" s="438"/>
      <c r="AU18" s="439"/>
      <c r="AV18" s="440"/>
      <c r="AW18" s="440"/>
      <c r="AX18" s="440"/>
      <c r="AY18" s="441" t="s">
        <v>161</v>
      </c>
      <c r="AZ18" s="442"/>
      <c r="BA18" s="442"/>
      <c r="BB18" s="442"/>
      <c r="BC18" s="442"/>
      <c r="BD18" s="442"/>
      <c r="BE18" s="442"/>
      <c r="BF18" s="442"/>
      <c r="BG18" s="442"/>
      <c r="BH18" s="442"/>
      <c r="BI18" s="442"/>
      <c r="BJ18" s="442"/>
      <c r="BK18" s="442"/>
      <c r="BL18" s="442"/>
      <c r="BM18" s="443"/>
      <c r="BN18" s="407">
        <v>25610959</v>
      </c>
      <c r="BO18" s="408"/>
      <c r="BP18" s="408"/>
      <c r="BQ18" s="408"/>
      <c r="BR18" s="408"/>
      <c r="BS18" s="408"/>
      <c r="BT18" s="408"/>
      <c r="BU18" s="409"/>
      <c r="BV18" s="407">
        <v>24405350</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162</v>
      </c>
      <c r="C19" s="450"/>
      <c r="D19" s="450"/>
      <c r="E19" s="530"/>
      <c r="F19" s="530"/>
      <c r="G19" s="530"/>
      <c r="H19" s="530"/>
      <c r="I19" s="530"/>
      <c r="J19" s="530"/>
      <c r="K19" s="530"/>
      <c r="L19" s="538">
        <v>577</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163</v>
      </c>
      <c r="AZ19" s="442"/>
      <c r="BA19" s="442"/>
      <c r="BB19" s="442"/>
      <c r="BC19" s="442"/>
      <c r="BD19" s="442"/>
      <c r="BE19" s="442"/>
      <c r="BF19" s="442"/>
      <c r="BG19" s="442"/>
      <c r="BH19" s="442"/>
      <c r="BI19" s="442"/>
      <c r="BJ19" s="442"/>
      <c r="BK19" s="442"/>
      <c r="BL19" s="442"/>
      <c r="BM19" s="443"/>
      <c r="BN19" s="407">
        <v>33968618</v>
      </c>
      <c r="BO19" s="408"/>
      <c r="BP19" s="408"/>
      <c r="BQ19" s="408"/>
      <c r="BR19" s="408"/>
      <c r="BS19" s="408"/>
      <c r="BT19" s="408"/>
      <c r="BU19" s="409"/>
      <c r="BV19" s="407">
        <v>34441276</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164</v>
      </c>
      <c r="C20" s="450"/>
      <c r="D20" s="450"/>
      <c r="E20" s="530"/>
      <c r="F20" s="530"/>
      <c r="G20" s="530"/>
      <c r="H20" s="530"/>
      <c r="I20" s="530"/>
      <c r="J20" s="530"/>
      <c r="K20" s="530"/>
      <c r="L20" s="538">
        <v>48212</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165</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166</v>
      </c>
      <c r="C22" s="551"/>
      <c r="D22" s="552"/>
      <c r="E22" s="419" t="s">
        <v>1</v>
      </c>
      <c r="F22" s="424"/>
      <c r="G22" s="424"/>
      <c r="H22" s="424"/>
      <c r="I22" s="424"/>
      <c r="J22" s="424"/>
      <c r="K22" s="414"/>
      <c r="L22" s="419" t="s">
        <v>167</v>
      </c>
      <c r="M22" s="424"/>
      <c r="N22" s="424"/>
      <c r="O22" s="424"/>
      <c r="P22" s="414"/>
      <c r="Q22" s="582" t="s">
        <v>168</v>
      </c>
      <c r="R22" s="583"/>
      <c r="S22" s="583"/>
      <c r="T22" s="583"/>
      <c r="U22" s="583"/>
      <c r="V22" s="584"/>
      <c r="W22" s="550" t="s">
        <v>169</v>
      </c>
      <c r="X22" s="551"/>
      <c r="Y22" s="552"/>
      <c r="Z22" s="419" t="s">
        <v>1</v>
      </c>
      <c r="AA22" s="424"/>
      <c r="AB22" s="424"/>
      <c r="AC22" s="424"/>
      <c r="AD22" s="424"/>
      <c r="AE22" s="424"/>
      <c r="AF22" s="424"/>
      <c r="AG22" s="414"/>
      <c r="AH22" s="588" t="s">
        <v>170</v>
      </c>
      <c r="AI22" s="424"/>
      <c r="AJ22" s="424"/>
      <c r="AK22" s="424"/>
      <c r="AL22" s="414"/>
      <c r="AM22" s="588" t="s">
        <v>171</v>
      </c>
      <c r="AN22" s="589"/>
      <c r="AO22" s="589"/>
      <c r="AP22" s="589"/>
      <c r="AQ22" s="589"/>
      <c r="AR22" s="590"/>
      <c r="AS22" s="582" t="s">
        <v>168</v>
      </c>
      <c r="AT22" s="583"/>
      <c r="AU22" s="583"/>
      <c r="AV22" s="583"/>
      <c r="AW22" s="583"/>
      <c r="AX22" s="594"/>
      <c r="AY22" s="367" t="s">
        <v>172</v>
      </c>
      <c r="AZ22" s="368"/>
      <c r="BA22" s="368"/>
      <c r="BB22" s="368"/>
      <c r="BC22" s="368"/>
      <c r="BD22" s="368"/>
      <c r="BE22" s="368"/>
      <c r="BF22" s="368"/>
      <c r="BG22" s="368"/>
      <c r="BH22" s="368"/>
      <c r="BI22" s="368"/>
      <c r="BJ22" s="368"/>
      <c r="BK22" s="368"/>
      <c r="BL22" s="368"/>
      <c r="BM22" s="369"/>
      <c r="BN22" s="370">
        <v>53707806</v>
      </c>
      <c r="BO22" s="371"/>
      <c r="BP22" s="371"/>
      <c r="BQ22" s="371"/>
      <c r="BR22" s="371"/>
      <c r="BS22" s="371"/>
      <c r="BT22" s="371"/>
      <c r="BU22" s="372"/>
      <c r="BV22" s="370">
        <v>51504279</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173</v>
      </c>
      <c r="AZ23" s="442"/>
      <c r="BA23" s="442"/>
      <c r="BB23" s="442"/>
      <c r="BC23" s="442"/>
      <c r="BD23" s="442"/>
      <c r="BE23" s="442"/>
      <c r="BF23" s="442"/>
      <c r="BG23" s="442"/>
      <c r="BH23" s="442"/>
      <c r="BI23" s="442"/>
      <c r="BJ23" s="442"/>
      <c r="BK23" s="442"/>
      <c r="BL23" s="442"/>
      <c r="BM23" s="443"/>
      <c r="BN23" s="407">
        <v>18744482</v>
      </c>
      <c r="BO23" s="408"/>
      <c r="BP23" s="408"/>
      <c r="BQ23" s="408"/>
      <c r="BR23" s="408"/>
      <c r="BS23" s="408"/>
      <c r="BT23" s="408"/>
      <c r="BU23" s="409"/>
      <c r="BV23" s="407">
        <v>18554088</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174</v>
      </c>
      <c r="F24" s="437"/>
      <c r="G24" s="437"/>
      <c r="H24" s="437"/>
      <c r="I24" s="437"/>
      <c r="J24" s="437"/>
      <c r="K24" s="438"/>
      <c r="L24" s="458">
        <v>1</v>
      </c>
      <c r="M24" s="459"/>
      <c r="N24" s="459"/>
      <c r="O24" s="459"/>
      <c r="P24" s="501"/>
      <c r="Q24" s="458">
        <v>9250</v>
      </c>
      <c r="R24" s="459"/>
      <c r="S24" s="459"/>
      <c r="T24" s="459"/>
      <c r="U24" s="459"/>
      <c r="V24" s="501"/>
      <c r="W24" s="553"/>
      <c r="X24" s="554"/>
      <c r="Y24" s="555"/>
      <c r="Z24" s="457" t="s">
        <v>175</v>
      </c>
      <c r="AA24" s="437"/>
      <c r="AB24" s="437"/>
      <c r="AC24" s="437"/>
      <c r="AD24" s="437"/>
      <c r="AE24" s="437"/>
      <c r="AF24" s="437"/>
      <c r="AG24" s="438"/>
      <c r="AH24" s="458">
        <v>803</v>
      </c>
      <c r="AI24" s="459"/>
      <c r="AJ24" s="459"/>
      <c r="AK24" s="459"/>
      <c r="AL24" s="501"/>
      <c r="AM24" s="458">
        <v>2379289</v>
      </c>
      <c r="AN24" s="459"/>
      <c r="AO24" s="459"/>
      <c r="AP24" s="459"/>
      <c r="AQ24" s="459"/>
      <c r="AR24" s="501"/>
      <c r="AS24" s="458">
        <v>2963</v>
      </c>
      <c r="AT24" s="459"/>
      <c r="AU24" s="459"/>
      <c r="AV24" s="459"/>
      <c r="AW24" s="459"/>
      <c r="AX24" s="460"/>
      <c r="AY24" s="523" t="s">
        <v>176</v>
      </c>
      <c r="AZ24" s="524"/>
      <c r="BA24" s="524"/>
      <c r="BB24" s="524"/>
      <c r="BC24" s="524"/>
      <c r="BD24" s="524"/>
      <c r="BE24" s="524"/>
      <c r="BF24" s="524"/>
      <c r="BG24" s="524"/>
      <c r="BH24" s="524"/>
      <c r="BI24" s="524"/>
      <c r="BJ24" s="524"/>
      <c r="BK24" s="524"/>
      <c r="BL24" s="524"/>
      <c r="BM24" s="525"/>
      <c r="BN24" s="407">
        <v>33522765</v>
      </c>
      <c r="BO24" s="408"/>
      <c r="BP24" s="408"/>
      <c r="BQ24" s="408"/>
      <c r="BR24" s="408"/>
      <c r="BS24" s="408"/>
      <c r="BT24" s="408"/>
      <c r="BU24" s="409"/>
      <c r="BV24" s="407">
        <v>30335589</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177</v>
      </c>
      <c r="F25" s="437"/>
      <c r="G25" s="437"/>
      <c r="H25" s="437"/>
      <c r="I25" s="437"/>
      <c r="J25" s="437"/>
      <c r="K25" s="438"/>
      <c r="L25" s="458">
        <v>1</v>
      </c>
      <c r="M25" s="459"/>
      <c r="N25" s="459"/>
      <c r="O25" s="459"/>
      <c r="P25" s="501"/>
      <c r="Q25" s="458">
        <v>7700</v>
      </c>
      <c r="R25" s="459"/>
      <c r="S25" s="459"/>
      <c r="T25" s="459"/>
      <c r="U25" s="459"/>
      <c r="V25" s="501"/>
      <c r="W25" s="553"/>
      <c r="X25" s="554"/>
      <c r="Y25" s="555"/>
      <c r="Z25" s="457" t="s">
        <v>178</v>
      </c>
      <c r="AA25" s="437"/>
      <c r="AB25" s="437"/>
      <c r="AC25" s="437"/>
      <c r="AD25" s="437"/>
      <c r="AE25" s="437"/>
      <c r="AF25" s="437"/>
      <c r="AG25" s="438"/>
      <c r="AH25" s="458">
        <v>163</v>
      </c>
      <c r="AI25" s="459"/>
      <c r="AJ25" s="459"/>
      <c r="AK25" s="459"/>
      <c r="AL25" s="501"/>
      <c r="AM25" s="458">
        <v>466995</v>
      </c>
      <c r="AN25" s="459"/>
      <c r="AO25" s="459"/>
      <c r="AP25" s="459"/>
      <c r="AQ25" s="459"/>
      <c r="AR25" s="501"/>
      <c r="AS25" s="458">
        <v>2865</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11699242</v>
      </c>
      <c r="BO25" s="371"/>
      <c r="BP25" s="371"/>
      <c r="BQ25" s="371"/>
      <c r="BR25" s="371"/>
      <c r="BS25" s="371"/>
      <c r="BT25" s="371"/>
      <c r="BU25" s="372"/>
      <c r="BV25" s="370">
        <v>13114450</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180</v>
      </c>
      <c r="F26" s="437"/>
      <c r="G26" s="437"/>
      <c r="H26" s="437"/>
      <c r="I26" s="437"/>
      <c r="J26" s="437"/>
      <c r="K26" s="438"/>
      <c r="L26" s="458">
        <v>1</v>
      </c>
      <c r="M26" s="459"/>
      <c r="N26" s="459"/>
      <c r="O26" s="459"/>
      <c r="P26" s="501"/>
      <c r="Q26" s="458">
        <v>7050</v>
      </c>
      <c r="R26" s="459"/>
      <c r="S26" s="459"/>
      <c r="T26" s="459"/>
      <c r="U26" s="459"/>
      <c r="V26" s="501"/>
      <c r="W26" s="553"/>
      <c r="X26" s="554"/>
      <c r="Y26" s="555"/>
      <c r="Z26" s="457" t="s">
        <v>181</v>
      </c>
      <c r="AA26" s="559"/>
      <c r="AB26" s="559"/>
      <c r="AC26" s="559"/>
      <c r="AD26" s="559"/>
      <c r="AE26" s="559"/>
      <c r="AF26" s="559"/>
      <c r="AG26" s="560"/>
      <c r="AH26" s="458">
        <v>20</v>
      </c>
      <c r="AI26" s="459"/>
      <c r="AJ26" s="459"/>
      <c r="AK26" s="459"/>
      <c r="AL26" s="501"/>
      <c r="AM26" s="458">
        <v>67220</v>
      </c>
      <c r="AN26" s="459"/>
      <c r="AO26" s="459"/>
      <c r="AP26" s="459"/>
      <c r="AQ26" s="459"/>
      <c r="AR26" s="501"/>
      <c r="AS26" s="458">
        <v>3361</v>
      </c>
      <c r="AT26" s="459"/>
      <c r="AU26" s="459"/>
      <c r="AV26" s="459"/>
      <c r="AW26" s="459"/>
      <c r="AX26" s="460"/>
      <c r="AY26" s="410" t="s">
        <v>182</v>
      </c>
      <c r="AZ26" s="411"/>
      <c r="BA26" s="411"/>
      <c r="BB26" s="411"/>
      <c r="BC26" s="411"/>
      <c r="BD26" s="411"/>
      <c r="BE26" s="411"/>
      <c r="BF26" s="411"/>
      <c r="BG26" s="411"/>
      <c r="BH26" s="411"/>
      <c r="BI26" s="411"/>
      <c r="BJ26" s="411"/>
      <c r="BK26" s="411"/>
      <c r="BL26" s="411"/>
      <c r="BM26" s="412"/>
      <c r="BN26" s="407" t="s">
        <v>140</v>
      </c>
      <c r="BO26" s="408"/>
      <c r="BP26" s="408"/>
      <c r="BQ26" s="408"/>
      <c r="BR26" s="408"/>
      <c r="BS26" s="408"/>
      <c r="BT26" s="408"/>
      <c r="BU26" s="409"/>
      <c r="BV26" s="407" t="s">
        <v>140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183</v>
      </c>
      <c r="F27" s="437"/>
      <c r="G27" s="437"/>
      <c r="H27" s="437"/>
      <c r="I27" s="437"/>
      <c r="J27" s="437"/>
      <c r="K27" s="438"/>
      <c r="L27" s="458">
        <v>1</v>
      </c>
      <c r="M27" s="459"/>
      <c r="N27" s="459"/>
      <c r="O27" s="459"/>
      <c r="P27" s="501"/>
      <c r="Q27" s="458">
        <v>5340</v>
      </c>
      <c r="R27" s="459"/>
      <c r="S27" s="459"/>
      <c r="T27" s="459"/>
      <c r="U27" s="459"/>
      <c r="V27" s="501"/>
      <c r="W27" s="553"/>
      <c r="X27" s="554"/>
      <c r="Y27" s="555"/>
      <c r="Z27" s="457" t="s">
        <v>184</v>
      </c>
      <c r="AA27" s="437"/>
      <c r="AB27" s="437"/>
      <c r="AC27" s="437"/>
      <c r="AD27" s="437"/>
      <c r="AE27" s="437"/>
      <c r="AF27" s="437"/>
      <c r="AG27" s="438"/>
      <c r="AH27" s="458">
        <v>91</v>
      </c>
      <c r="AI27" s="459"/>
      <c r="AJ27" s="459"/>
      <c r="AK27" s="459"/>
      <c r="AL27" s="501"/>
      <c r="AM27" s="458">
        <v>288617</v>
      </c>
      <c r="AN27" s="459"/>
      <c r="AO27" s="459"/>
      <c r="AP27" s="459"/>
      <c r="AQ27" s="459"/>
      <c r="AR27" s="501"/>
      <c r="AS27" s="458">
        <v>3172</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26">
        <v>1163943</v>
      </c>
      <c r="BO27" s="527"/>
      <c r="BP27" s="527"/>
      <c r="BQ27" s="527"/>
      <c r="BR27" s="527"/>
      <c r="BS27" s="527"/>
      <c r="BT27" s="527"/>
      <c r="BU27" s="528"/>
      <c r="BV27" s="526">
        <v>1163943</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186</v>
      </c>
      <c r="F28" s="437"/>
      <c r="G28" s="437"/>
      <c r="H28" s="437"/>
      <c r="I28" s="437"/>
      <c r="J28" s="437"/>
      <c r="K28" s="438"/>
      <c r="L28" s="458">
        <v>1</v>
      </c>
      <c r="M28" s="459"/>
      <c r="N28" s="459"/>
      <c r="O28" s="459"/>
      <c r="P28" s="501"/>
      <c r="Q28" s="458">
        <v>4540</v>
      </c>
      <c r="R28" s="459"/>
      <c r="S28" s="459"/>
      <c r="T28" s="459"/>
      <c r="U28" s="459"/>
      <c r="V28" s="501"/>
      <c r="W28" s="553"/>
      <c r="X28" s="554"/>
      <c r="Y28" s="555"/>
      <c r="Z28" s="457" t="s">
        <v>187</v>
      </c>
      <c r="AA28" s="437"/>
      <c r="AB28" s="437"/>
      <c r="AC28" s="437"/>
      <c r="AD28" s="437"/>
      <c r="AE28" s="437"/>
      <c r="AF28" s="437"/>
      <c r="AG28" s="438"/>
      <c r="AH28" s="458" t="s">
        <v>130</v>
      </c>
      <c r="AI28" s="459"/>
      <c r="AJ28" s="459"/>
      <c r="AK28" s="459"/>
      <c r="AL28" s="501"/>
      <c r="AM28" s="458" t="s">
        <v>188</v>
      </c>
      <c r="AN28" s="459"/>
      <c r="AO28" s="459"/>
      <c r="AP28" s="459"/>
      <c r="AQ28" s="459"/>
      <c r="AR28" s="501"/>
      <c r="AS28" s="458" t="s">
        <v>188</v>
      </c>
      <c r="AT28" s="459"/>
      <c r="AU28" s="459"/>
      <c r="AV28" s="459"/>
      <c r="AW28" s="459"/>
      <c r="AX28" s="460"/>
      <c r="AY28" s="561" t="s">
        <v>189</v>
      </c>
      <c r="AZ28" s="562"/>
      <c r="BA28" s="562"/>
      <c r="BB28" s="563"/>
      <c r="BC28" s="367" t="s">
        <v>50</v>
      </c>
      <c r="BD28" s="368"/>
      <c r="BE28" s="368"/>
      <c r="BF28" s="368"/>
      <c r="BG28" s="368"/>
      <c r="BH28" s="368"/>
      <c r="BI28" s="368"/>
      <c r="BJ28" s="368"/>
      <c r="BK28" s="368"/>
      <c r="BL28" s="368"/>
      <c r="BM28" s="369"/>
      <c r="BN28" s="370">
        <v>3160577</v>
      </c>
      <c r="BO28" s="371"/>
      <c r="BP28" s="371"/>
      <c r="BQ28" s="371"/>
      <c r="BR28" s="371"/>
      <c r="BS28" s="371"/>
      <c r="BT28" s="371"/>
      <c r="BU28" s="372"/>
      <c r="BV28" s="370">
        <v>2716430</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190</v>
      </c>
      <c r="F29" s="437"/>
      <c r="G29" s="437"/>
      <c r="H29" s="437"/>
      <c r="I29" s="437"/>
      <c r="J29" s="437"/>
      <c r="K29" s="438"/>
      <c r="L29" s="458">
        <v>22</v>
      </c>
      <c r="M29" s="459"/>
      <c r="N29" s="459"/>
      <c r="O29" s="459"/>
      <c r="P29" s="501"/>
      <c r="Q29" s="458">
        <v>4050</v>
      </c>
      <c r="R29" s="459"/>
      <c r="S29" s="459"/>
      <c r="T29" s="459"/>
      <c r="U29" s="459"/>
      <c r="V29" s="501"/>
      <c r="W29" s="556"/>
      <c r="X29" s="557"/>
      <c r="Y29" s="558"/>
      <c r="Z29" s="457" t="s">
        <v>191</v>
      </c>
      <c r="AA29" s="437"/>
      <c r="AB29" s="437"/>
      <c r="AC29" s="437"/>
      <c r="AD29" s="437"/>
      <c r="AE29" s="437"/>
      <c r="AF29" s="437"/>
      <c r="AG29" s="438"/>
      <c r="AH29" s="458">
        <v>894</v>
      </c>
      <c r="AI29" s="459"/>
      <c r="AJ29" s="459"/>
      <c r="AK29" s="459"/>
      <c r="AL29" s="501"/>
      <c r="AM29" s="458">
        <v>2667906</v>
      </c>
      <c r="AN29" s="459"/>
      <c r="AO29" s="459"/>
      <c r="AP29" s="459"/>
      <c r="AQ29" s="459"/>
      <c r="AR29" s="501"/>
      <c r="AS29" s="458">
        <v>2984</v>
      </c>
      <c r="AT29" s="459"/>
      <c r="AU29" s="459"/>
      <c r="AV29" s="459"/>
      <c r="AW29" s="459"/>
      <c r="AX29" s="460"/>
      <c r="AY29" s="564"/>
      <c r="AZ29" s="565"/>
      <c r="BA29" s="565"/>
      <c r="BB29" s="566"/>
      <c r="BC29" s="441" t="s">
        <v>192</v>
      </c>
      <c r="BD29" s="442"/>
      <c r="BE29" s="442"/>
      <c r="BF29" s="442"/>
      <c r="BG29" s="442"/>
      <c r="BH29" s="442"/>
      <c r="BI29" s="442"/>
      <c r="BJ29" s="442"/>
      <c r="BK29" s="442"/>
      <c r="BL29" s="442"/>
      <c r="BM29" s="443"/>
      <c r="BN29" s="407">
        <v>487968</v>
      </c>
      <c r="BO29" s="408"/>
      <c r="BP29" s="408"/>
      <c r="BQ29" s="408"/>
      <c r="BR29" s="408"/>
      <c r="BS29" s="408"/>
      <c r="BT29" s="408"/>
      <c r="BU29" s="409"/>
      <c r="BV29" s="407">
        <v>487959</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193</v>
      </c>
      <c r="X30" s="575"/>
      <c r="Y30" s="575"/>
      <c r="Z30" s="575"/>
      <c r="AA30" s="575"/>
      <c r="AB30" s="575"/>
      <c r="AC30" s="575"/>
      <c r="AD30" s="575"/>
      <c r="AE30" s="575"/>
      <c r="AF30" s="575"/>
      <c r="AG30" s="576"/>
      <c r="AH30" s="534">
        <v>98.1</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3869270</v>
      </c>
      <c r="BO30" s="527"/>
      <c r="BP30" s="527"/>
      <c r="BQ30" s="527"/>
      <c r="BR30" s="527"/>
      <c r="BS30" s="527"/>
      <c r="BT30" s="527"/>
      <c r="BU30" s="528"/>
      <c r="BV30" s="526">
        <v>3858838</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194</v>
      </c>
      <c r="D32" s="570"/>
      <c r="E32" s="570"/>
      <c r="F32" s="570"/>
      <c r="G32" s="570"/>
      <c r="H32" s="570"/>
      <c r="I32" s="570"/>
      <c r="J32" s="570"/>
      <c r="K32" s="570"/>
      <c r="L32" s="570"/>
      <c r="M32" s="570"/>
      <c r="N32" s="570"/>
      <c r="O32" s="570"/>
      <c r="P32" s="570"/>
      <c r="Q32" s="570"/>
      <c r="R32" s="570"/>
      <c r="S32" s="570"/>
      <c r="U32" s="411" t="s">
        <v>195</v>
      </c>
      <c r="V32" s="411"/>
      <c r="W32" s="411"/>
      <c r="X32" s="411"/>
      <c r="Y32" s="411"/>
      <c r="Z32" s="411"/>
      <c r="AA32" s="411"/>
      <c r="AB32" s="411"/>
      <c r="AC32" s="411"/>
      <c r="AD32" s="411"/>
      <c r="AE32" s="411"/>
      <c r="AF32" s="411"/>
      <c r="AG32" s="411"/>
      <c r="AH32" s="411"/>
      <c r="AI32" s="411"/>
      <c r="AJ32" s="411"/>
      <c r="AK32" s="411"/>
      <c r="AM32" s="411" t="s">
        <v>196</v>
      </c>
      <c r="AN32" s="411"/>
      <c r="AO32" s="411"/>
      <c r="AP32" s="411"/>
      <c r="AQ32" s="411"/>
      <c r="AR32" s="411"/>
      <c r="AS32" s="411"/>
      <c r="AT32" s="411"/>
      <c r="AU32" s="411"/>
      <c r="AV32" s="411"/>
      <c r="AW32" s="411"/>
      <c r="AX32" s="411"/>
      <c r="AY32" s="411"/>
      <c r="AZ32" s="411"/>
      <c r="BA32" s="411"/>
      <c r="BB32" s="411"/>
      <c r="BC32" s="411"/>
      <c r="BE32" s="411" t="s">
        <v>197</v>
      </c>
      <c r="BF32" s="411"/>
      <c r="BG32" s="411"/>
      <c r="BH32" s="411"/>
      <c r="BI32" s="411"/>
      <c r="BJ32" s="411"/>
      <c r="BK32" s="411"/>
      <c r="BL32" s="411"/>
      <c r="BM32" s="411"/>
      <c r="BN32" s="411"/>
      <c r="BO32" s="411"/>
      <c r="BP32" s="411"/>
      <c r="BQ32" s="411"/>
      <c r="BR32" s="411"/>
      <c r="BS32" s="411"/>
      <c r="BT32" s="411"/>
      <c r="BU32" s="411"/>
      <c r="BW32" s="411" t="s">
        <v>198</v>
      </c>
      <c r="BX32" s="411"/>
      <c r="BY32" s="411"/>
      <c r="BZ32" s="411"/>
      <c r="CA32" s="411"/>
      <c r="CB32" s="411"/>
      <c r="CC32" s="411"/>
      <c r="CD32" s="411"/>
      <c r="CE32" s="411"/>
      <c r="CF32" s="411"/>
      <c r="CG32" s="411"/>
      <c r="CH32" s="411"/>
      <c r="CI32" s="411"/>
      <c r="CJ32" s="411"/>
      <c r="CK32" s="411"/>
      <c r="CL32" s="411"/>
      <c r="CM32" s="411"/>
      <c r="CO32" s="411" t="s">
        <v>199</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200</v>
      </c>
      <c r="D33" s="431"/>
      <c r="E33" s="396" t="s">
        <v>201</v>
      </c>
      <c r="F33" s="396"/>
      <c r="G33" s="396"/>
      <c r="H33" s="396"/>
      <c r="I33" s="396"/>
      <c r="J33" s="396"/>
      <c r="K33" s="396"/>
      <c r="L33" s="396"/>
      <c r="M33" s="396"/>
      <c r="N33" s="396"/>
      <c r="O33" s="396"/>
      <c r="P33" s="396"/>
      <c r="Q33" s="396"/>
      <c r="R33" s="396"/>
      <c r="S33" s="396"/>
      <c r="T33" s="206"/>
      <c r="U33" s="431" t="s">
        <v>200</v>
      </c>
      <c r="V33" s="431"/>
      <c r="W33" s="396" t="s">
        <v>201</v>
      </c>
      <c r="X33" s="396"/>
      <c r="Y33" s="396"/>
      <c r="Z33" s="396"/>
      <c r="AA33" s="396"/>
      <c r="AB33" s="396"/>
      <c r="AC33" s="396"/>
      <c r="AD33" s="396"/>
      <c r="AE33" s="396"/>
      <c r="AF33" s="396"/>
      <c r="AG33" s="396"/>
      <c r="AH33" s="396"/>
      <c r="AI33" s="396"/>
      <c r="AJ33" s="396"/>
      <c r="AK33" s="396"/>
      <c r="AL33" s="206"/>
      <c r="AM33" s="431" t="s">
        <v>200</v>
      </c>
      <c r="AN33" s="431"/>
      <c r="AO33" s="396" t="s">
        <v>202</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31" t="s">
        <v>203</v>
      </c>
      <c r="BX33" s="431"/>
      <c r="BY33" s="396" t="s">
        <v>205</v>
      </c>
      <c r="BZ33" s="396"/>
      <c r="CA33" s="396"/>
      <c r="CB33" s="396"/>
      <c r="CC33" s="396"/>
      <c r="CD33" s="396"/>
      <c r="CE33" s="396"/>
      <c r="CF33" s="396"/>
      <c r="CG33" s="396"/>
      <c r="CH33" s="396"/>
      <c r="CI33" s="396"/>
      <c r="CJ33" s="396"/>
      <c r="CK33" s="396"/>
      <c r="CL33" s="396"/>
      <c r="CM33" s="396"/>
      <c r="CN33" s="206"/>
      <c r="CO33" s="431" t="s">
        <v>206</v>
      </c>
      <c r="CP33" s="431"/>
      <c r="CQ33" s="396" t="s">
        <v>207</v>
      </c>
      <c r="CR33" s="396"/>
      <c r="CS33" s="396"/>
      <c r="CT33" s="396"/>
      <c r="CU33" s="396"/>
      <c r="CV33" s="396"/>
      <c r="CW33" s="396"/>
      <c r="CX33" s="396"/>
      <c r="CY33" s="396"/>
      <c r="CZ33" s="396"/>
      <c r="DA33" s="396"/>
      <c r="DB33" s="396"/>
      <c r="DC33" s="396"/>
      <c r="DD33" s="396"/>
      <c r="DE33" s="396"/>
      <c r="DF33" s="206"/>
      <c r="DG33" s="596" t="s">
        <v>208</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病院事業会計</v>
      </c>
      <c r="AP34" s="598"/>
      <c r="AQ34" s="598"/>
      <c r="AR34" s="598"/>
      <c r="AS34" s="598"/>
      <c r="AT34" s="598"/>
      <c r="AU34" s="598"/>
      <c r="AV34" s="598"/>
      <c r="AW34" s="598"/>
      <c r="AX34" s="598"/>
      <c r="AY34" s="598"/>
      <c r="AZ34" s="598"/>
      <c r="BA34" s="598"/>
      <c r="BB34" s="598"/>
      <c r="BC34" s="598"/>
      <c r="BD34" s="181"/>
      <c r="BE34" s="597">
        <f>IF(BG34="","",MAX(C34:D43,U34:V43,AM34:AN43)+1)</f>
        <v>9</v>
      </c>
      <c r="BF34" s="597"/>
      <c r="BG34" s="598" t="str">
        <f>IF('各会計、関係団体の財政状況及び健全化判断比率'!B34="","",'各会計、関係団体の財政状況及び健全化判断比率'!B34)</f>
        <v>農業集落排水事業特別会計</v>
      </c>
      <c r="BH34" s="598"/>
      <c r="BI34" s="598"/>
      <c r="BJ34" s="598"/>
      <c r="BK34" s="598"/>
      <c r="BL34" s="598"/>
      <c r="BM34" s="598"/>
      <c r="BN34" s="598"/>
      <c r="BO34" s="598"/>
      <c r="BP34" s="598"/>
      <c r="BQ34" s="598"/>
      <c r="BR34" s="598"/>
      <c r="BS34" s="598"/>
      <c r="BT34" s="598"/>
      <c r="BU34" s="598"/>
      <c r="BV34" s="181"/>
      <c r="BW34" s="597">
        <f>IF(BY34="","",MAX(C34:D43,U34:V43,AM34:AN43,BE34:BF43)+1)</f>
        <v>10</v>
      </c>
      <c r="BX34" s="597"/>
      <c r="BY34" s="598" t="str">
        <f>IF('各会計、関係団体の財政状況及び健全化判断比率'!B68="","",'各会計、関係団体の財政状況及び健全化判断比率'!B68)</f>
        <v>彦根愛知犬上広域行政組合（一般会計）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19</v>
      </c>
      <c r="CP34" s="597"/>
      <c r="CQ34" s="598" t="str">
        <f>IF('各会計、関係団体の財政状況及び健全化判断比率'!BS7="","",'各会計、関係団体の財政状況及び健全化判断比率'!BS7)</f>
        <v>夢京橋</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休日急病診療所事業特別会計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IF('各会計、関係団体の財政状況及び健全化判断比率'!B32="","",'各会計、関係団体の財政状況及び健全化判断比率'!B32)</f>
        <v>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11</v>
      </c>
      <c r="BX35" s="597"/>
      <c r="BY35" s="598" t="str">
        <f>IF('各会計、関係団体の財政状況及び健全化判断比率'!B69="","",'各会計、関係団体の財政状況及び健全化判断比率'!B69)</f>
        <v>彦根市犬上郡営林組合（一般会計）</v>
      </c>
      <c r="BZ35" s="598"/>
      <c r="CA35" s="598"/>
      <c r="CB35" s="598"/>
      <c r="CC35" s="598"/>
      <c r="CD35" s="598"/>
      <c r="CE35" s="598"/>
      <c r="CF35" s="598"/>
      <c r="CG35" s="598"/>
      <c r="CH35" s="598"/>
      <c r="CI35" s="598"/>
      <c r="CJ35" s="598"/>
      <c r="CK35" s="598"/>
      <c r="CL35" s="598"/>
      <c r="CM35" s="598"/>
      <c r="CN35" s="181"/>
      <c r="CO35" s="597">
        <f t="shared" ref="CO35:CO43" si="3">IF(CQ35="","",CO34+1)</f>
        <v>20</v>
      </c>
      <c r="CP35" s="597"/>
      <c r="CQ35" s="598" t="str">
        <f>IF('各会計、関係団体の財政状況及び健全化判断比率'!BS8="","",'各会計、関係団体の財政状況及び健全化判断比率'!BS8)</f>
        <v>彦根総合地方卸売市場</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後期高齢者医療事業特別会計</v>
      </c>
      <c r="X36" s="598"/>
      <c r="Y36" s="598"/>
      <c r="Z36" s="598"/>
      <c r="AA36" s="598"/>
      <c r="AB36" s="598"/>
      <c r="AC36" s="598"/>
      <c r="AD36" s="598"/>
      <c r="AE36" s="598"/>
      <c r="AF36" s="598"/>
      <c r="AG36" s="598"/>
      <c r="AH36" s="598"/>
      <c r="AI36" s="598"/>
      <c r="AJ36" s="598"/>
      <c r="AK36" s="598"/>
      <c r="AL36" s="181"/>
      <c r="AM36" s="597">
        <f t="shared" si="0"/>
        <v>8</v>
      </c>
      <c r="AN36" s="597"/>
      <c r="AO36" s="598" t="str">
        <f>IF('各会計、関係団体の財政状況及び健全化判断比率'!B33="","",'各会計、関係団体の財政状況及び健全化判断比率'!B33)</f>
        <v>下水道事業会計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12</v>
      </c>
      <c r="BX36" s="597"/>
      <c r="BY36" s="598" t="str">
        <f>IF('各会計、関係団体の財政状況及び健全化判断比率'!B70="","",'各会計、関係団体の財政状況及び健全化判断比率'!B70)</f>
        <v>彦根市米原市山林組合（一般会計）</v>
      </c>
      <c r="BZ36" s="598"/>
      <c r="CA36" s="598"/>
      <c r="CB36" s="598"/>
      <c r="CC36" s="598"/>
      <c r="CD36" s="598"/>
      <c r="CE36" s="598"/>
      <c r="CF36" s="598"/>
      <c r="CG36" s="598"/>
      <c r="CH36" s="598"/>
      <c r="CI36" s="598"/>
      <c r="CJ36" s="598"/>
      <c r="CK36" s="598"/>
      <c r="CL36" s="598"/>
      <c r="CM36" s="598"/>
      <c r="CN36" s="181"/>
      <c r="CO36" s="597">
        <f t="shared" si="3"/>
        <v>21</v>
      </c>
      <c r="CP36" s="597"/>
      <c r="CQ36" s="598" t="str">
        <f>IF('各会計、関係団体の財政状況及び健全化判断比率'!BS9="","",'各会計、関係団体の財政状況及び健全化判断比率'!BS9)</f>
        <v>四番町スクエア</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13</v>
      </c>
      <c r="BX37" s="597"/>
      <c r="BY37" s="598" t="str">
        <f>IF('各会計、関係団体の財政状況及び健全化判断比率'!B71="","",'各会計、関係団体の財政状況及び健全化判断比率'!B71)</f>
        <v>滋賀県市町村職員研修センター（一般会計）</v>
      </c>
      <c r="BZ37" s="598"/>
      <c r="CA37" s="598"/>
      <c r="CB37" s="598"/>
      <c r="CC37" s="598"/>
      <c r="CD37" s="598"/>
      <c r="CE37" s="598"/>
      <c r="CF37" s="598"/>
      <c r="CG37" s="598"/>
      <c r="CH37" s="598"/>
      <c r="CI37" s="598"/>
      <c r="CJ37" s="598"/>
      <c r="CK37" s="598"/>
      <c r="CL37" s="598"/>
      <c r="CM37" s="598"/>
      <c r="CN37" s="181"/>
      <c r="CO37" s="597">
        <f t="shared" si="3"/>
        <v>22</v>
      </c>
      <c r="CP37" s="597"/>
      <c r="CQ37" s="598" t="str">
        <f>IF('各会計、関係団体の財政状況及び健全化判断比率'!BS10="","",'各会計、関係団体の財政状況及び健全化判断比率'!BS10)</f>
        <v>彦根市事業公社</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14</v>
      </c>
      <c r="BX38" s="597"/>
      <c r="BY38" s="598" t="str">
        <f>IF('各会計、関係団体の財政状況及び健全化判断比率'!B72="","",'各会計、関係団体の財政状況及び健全化判断比率'!B72)</f>
        <v>滋賀県後期高齢者医療広域連合（一般会計）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15</v>
      </c>
      <c r="BX39" s="597"/>
      <c r="BY39" s="598" t="str">
        <f>IF('各会計、関係団体の財政状況及び健全化判断比率'!B73="","",'各会計、関係団体の財政状況及び健全化判断比率'!B73)</f>
        <v>滋賀県後期高齢者医療広域連合（後期高齢者医療特別会計）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16</v>
      </c>
      <c r="BX40" s="597"/>
      <c r="BY40" s="598" t="str">
        <f>IF('各会計、関係団体の財政状況及び健全化判断比率'!B74="","",'各会計、関係団体の財政状況及び健全化判断比率'!B74)</f>
        <v>大滝山林組合（一般会計）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17</v>
      </c>
      <c r="BX41" s="597"/>
      <c r="BY41" s="598" t="str">
        <f>IF('各会計、関係団体の財政状況及び健全化判断比率'!B75="","",'各会計、関係団体の財政状況及び健全化判断比率'!B75)</f>
        <v>大滝山林組合（林産物栽培特別会計）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18</v>
      </c>
      <c r="BX42" s="597"/>
      <c r="BY42" s="598" t="str">
        <f>IF('各会計、関係団体の財政状況及び健全化判断比率'!B76="","",'各会計、関係団体の財政状況及び健全化判断比率'!B76)</f>
        <v>大滝山林組合（高取山森林空間利活用特別会計）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209</v>
      </c>
      <c r="E46" s="600" t="s">
        <v>210</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211</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212</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213</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214</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215</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216</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217</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hQU4lchKek0K0zoPB1ZIySQ14wB70lzsHrJ+VBbMjV7L0X73UuEgazDUIK1vrw9itX0jHN7k8AJoJL9NAZoOHQ==" saltValue="DkG030ZgW7MNhrHMthaNA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577</v>
      </c>
      <c r="G33" s="29" t="s">
        <v>578</v>
      </c>
      <c r="H33" s="29" t="s">
        <v>579</v>
      </c>
      <c r="I33" s="29" t="s">
        <v>580</v>
      </c>
      <c r="J33" s="30" t="s">
        <v>581</v>
      </c>
      <c r="K33" s="22"/>
      <c r="L33" s="22"/>
      <c r="M33" s="22"/>
      <c r="N33" s="22"/>
      <c r="O33" s="22"/>
      <c r="P33" s="22"/>
    </row>
    <row r="34" spans="1:16" ht="39" customHeight="1" x14ac:dyDescent="0.2">
      <c r="A34" s="22"/>
      <c r="B34" s="31"/>
      <c r="C34" s="1151" t="s">
        <v>584</v>
      </c>
      <c r="D34" s="1151"/>
      <c r="E34" s="1152"/>
      <c r="F34" s="32">
        <v>4.5</v>
      </c>
      <c r="G34" s="33">
        <v>5.48</v>
      </c>
      <c r="H34" s="33">
        <v>11.61</v>
      </c>
      <c r="I34" s="33">
        <v>17.03</v>
      </c>
      <c r="J34" s="34">
        <v>22.66</v>
      </c>
      <c r="K34" s="22"/>
      <c r="L34" s="22"/>
      <c r="M34" s="22"/>
      <c r="N34" s="22"/>
      <c r="O34" s="22"/>
      <c r="P34" s="22"/>
    </row>
    <row r="35" spans="1:16" ht="39" customHeight="1" x14ac:dyDescent="0.2">
      <c r="A35" s="22"/>
      <c r="B35" s="35"/>
      <c r="C35" s="1145" t="s">
        <v>585</v>
      </c>
      <c r="D35" s="1146"/>
      <c r="E35" s="1147"/>
      <c r="F35" s="36">
        <v>16.75</v>
      </c>
      <c r="G35" s="37">
        <v>17.21</v>
      </c>
      <c r="H35" s="37">
        <v>15.29</v>
      </c>
      <c r="I35" s="37">
        <v>14.19</v>
      </c>
      <c r="J35" s="38">
        <v>14.4</v>
      </c>
      <c r="K35" s="22"/>
      <c r="L35" s="22"/>
      <c r="M35" s="22"/>
      <c r="N35" s="22"/>
      <c r="O35" s="22"/>
      <c r="P35" s="22"/>
    </row>
    <row r="36" spans="1:16" ht="39" customHeight="1" x14ac:dyDescent="0.2">
      <c r="A36" s="22"/>
      <c r="B36" s="35"/>
      <c r="C36" s="1145" t="s">
        <v>586</v>
      </c>
      <c r="D36" s="1146"/>
      <c r="E36" s="1147"/>
      <c r="F36" s="36">
        <v>3.72</v>
      </c>
      <c r="G36" s="37">
        <v>4.4800000000000004</v>
      </c>
      <c r="H36" s="37">
        <v>2.62</v>
      </c>
      <c r="I36" s="37">
        <v>8.44</v>
      </c>
      <c r="J36" s="38">
        <v>8.9600000000000009</v>
      </c>
      <c r="K36" s="22"/>
      <c r="L36" s="22"/>
      <c r="M36" s="22"/>
      <c r="N36" s="22"/>
      <c r="O36" s="22"/>
      <c r="P36" s="22"/>
    </row>
    <row r="37" spans="1:16" ht="39" customHeight="1" x14ac:dyDescent="0.2">
      <c r="A37" s="22"/>
      <c r="B37" s="35"/>
      <c r="C37" s="1145" t="s">
        <v>587</v>
      </c>
      <c r="D37" s="1146"/>
      <c r="E37" s="1147"/>
      <c r="F37" s="36" t="s">
        <v>536</v>
      </c>
      <c r="G37" s="37" t="s">
        <v>536</v>
      </c>
      <c r="H37" s="37">
        <v>2.5</v>
      </c>
      <c r="I37" s="37">
        <v>3.24</v>
      </c>
      <c r="J37" s="38">
        <v>3.99</v>
      </c>
      <c r="K37" s="22"/>
      <c r="L37" s="22"/>
      <c r="M37" s="22"/>
      <c r="N37" s="22"/>
      <c r="O37" s="22"/>
      <c r="P37" s="22"/>
    </row>
    <row r="38" spans="1:16" ht="39" customHeight="1" x14ac:dyDescent="0.2">
      <c r="A38" s="22"/>
      <c r="B38" s="35"/>
      <c r="C38" s="1145" t="s">
        <v>588</v>
      </c>
      <c r="D38" s="1146"/>
      <c r="E38" s="1147"/>
      <c r="F38" s="36">
        <v>0.32</v>
      </c>
      <c r="G38" s="37">
        <v>0.02</v>
      </c>
      <c r="H38" s="37">
        <v>0</v>
      </c>
      <c r="I38" s="37">
        <v>0.28000000000000003</v>
      </c>
      <c r="J38" s="38">
        <v>0.41</v>
      </c>
      <c r="K38" s="22"/>
      <c r="L38" s="22"/>
      <c r="M38" s="22"/>
      <c r="N38" s="22"/>
      <c r="O38" s="22"/>
      <c r="P38" s="22"/>
    </row>
    <row r="39" spans="1:16" ht="39" customHeight="1" x14ac:dyDescent="0.2">
      <c r="A39" s="22"/>
      <c r="B39" s="35"/>
      <c r="C39" s="1145" t="s">
        <v>589</v>
      </c>
      <c r="D39" s="1146"/>
      <c r="E39" s="1147"/>
      <c r="F39" s="36">
        <v>0.14000000000000001</v>
      </c>
      <c r="G39" s="37">
        <v>0.18</v>
      </c>
      <c r="H39" s="37">
        <v>0.12</v>
      </c>
      <c r="I39" s="37">
        <v>0.43</v>
      </c>
      <c r="J39" s="38">
        <v>0.18</v>
      </c>
      <c r="K39" s="22"/>
      <c r="L39" s="22"/>
      <c r="M39" s="22"/>
      <c r="N39" s="22"/>
      <c r="O39" s="22"/>
      <c r="P39" s="22"/>
    </row>
    <row r="40" spans="1:16" ht="39" customHeight="1" x14ac:dyDescent="0.2">
      <c r="A40" s="22"/>
      <c r="B40" s="35"/>
      <c r="C40" s="1145" t="s">
        <v>590</v>
      </c>
      <c r="D40" s="1146"/>
      <c r="E40" s="1147"/>
      <c r="F40" s="36">
        <v>7.0000000000000007E-2</v>
      </c>
      <c r="G40" s="37">
        <v>0.06</v>
      </c>
      <c r="H40" s="37">
        <v>0</v>
      </c>
      <c r="I40" s="37">
        <v>0</v>
      </c>
      <c r="J40" s="38">
        <v>0.13</v>
      </c>
      <c r="K40" s="22"/>
      <c r="L40" s="22"/>
      <c r="M40" s="22"/>
      <c r="N40" s="22"/>
      <c r="O40" s="22"/>
      <c r="P40" s="22"/>
    </row>
    <row r="41" spans="1:16" ht="39" customHeight="1" x14ac:dyDescent="0.2">
      <c r="A41" s="22"/>
      <c r="B41" s="35"/>
      <c r="C41" s="1145" t="s">
        <v>591</v>
      </c>
      <c r="D41" s="1146"/>
      <c r="E41" s="1147"/>
      <c r="F41" s="36">
        <v>0.08</v>
      </c>
      <c r="G41" s="37">
        <v>7.0000000000000007E-2</v>
      </c>
      <c r="H41" s="37">
        <v>0.08</v>
      </c>
      <c r="I41" s="37">
        <v>7.0000000000000007E-2</v>
      </c>
      <c r="J41" s="38">
        <v>0.09</v>
      </c>
      <c r="K41" s="22"/>
      <c r="L41" s="22"/>
      <c r="M41" s="22"/>
      <c r="N41" s="22"/>
      <c r="O41" s="22"/>
      <c r="P41" s="22"/>
    </row>
    <row r="42" spans="1:16" ht="39" customHeight="1" x14ac:dyDescent="0.2">
      <c r="A42" s="22"/>
      <c r="B42" s="39"/>
      <c r="C42" s="1145" t="s">
        <v>592</v>
      </c>
      <c r="D42" s="1146"/>
      <c r="E42" s="1147"/>
      <c r="F42" s="36" t="s">
        <v>536</v>
      </c>
      <c r="G42" s="37" t="s">
        <v>536</v>
      </c>
      <c r="H42" s="37" t="s">
        <v>536</v>
      </c>
      <c r="I42" s="37" t="s">
        <v>536</v>
      </c>
      <c r="J42" s="38" t="s">
        <v>536</v>
      </c>
      <c r="K42" s="22"/>
      <c r="L42" s="22"/>
      <c r="M42" s="22"/>
      <c r="N42" s="22"/>
      <c r="O42" s="22"/>
      <c r="P42" s="22"/>
    </row>
    <row r="43" spans="1:16" ht="39" customHeight="1" thickBot="1" x14ac:dyDescent="0.25">
      <c r="A43" s="22"/>
      <c r="B43" s="40"/>
      <c r="C43" s="1148" t="s">
        <v>593</v>
      </c>
      <c r="D43" s="1149"/>
      <c r="E43" s="1150"/>
      <c r="F43" s="41">
        <v>1.17</v>
      </c>
      <c r="G43" s="42">
        <v>0.42</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MMcWUbjCG+DKRBYe3qCkNrxWXgKZQPHwh3Fmc5TVZDXP1gHSgbX/9wOmem0cfQvJM9OugEsyUFwgjJwpB+rlXg==" saltValue="ooNljrIs+VkFWL5j55I4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55" zoomScaleNormal="55"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577</v>
      </c>
      <c r="L44" s="56" t="s">
        <v>578</v>
      </c>
      <c r="M44" s="56" t="s">
        <v>579</v>
      </c>
      <c r="N44" s="56" t="s">
        <v>580</v>
      </c>
      <c r="O44" s="57" t="s">
        <v>581</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3358</v>
      </c>
      <c r="L45" s="60">
        <v>3457</v>
      </c>
      <c r="M45" s="60">
        <v>3491</v>
      </c>
      <c r="N45" s="60">
        <v>3687</v>
      </c>
      <c r="O45" s="61">
        <v>3883</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536</v>
      </c>
      <c r="L46" s="64" t="s">
        <v>536</v>
      </c>
      <c r="M46" s="64" t="s">
        <v>536</v>
      </c>
      <c r="N46" s="64" t="s">
        <v>536</v>
      </c>
      <c r="O46" s="65" t="s">
        <v>536</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536</v>
      </c>
      <c r="L47" s="64" t="s">
        <v>536</v>
      </c>
      <c r="M47" s="64" t="s">
        <v>536</v>
      </c>
      <c r="N47" s="64" t="s">
        <v>536</v>
      </c>
      <c r="O47" s="65" t="s">
        <v>536</v>
      </c>
      <c r="P47" s="48"/>
      <c r="Q47" s="48"/>
      <c r="R47" s="48"/>
      <c r="S47" s="48"/>
      <c r="T47" s="48"/>
      <c r="U47" s="48"/>
    </row>
    <row r="48" spans="1:21" ht="30.75" customHeight="1" x14ac:dyDescent="0.2">
      <c r="A48" s="48"/>
      <c r="B48" s="1155"/>
      <c r="C48" s="1156"/>
      <c r="D48" s="62"/>
      <c r="E48" s="1161" t="s">
        <v>15</v>
      </c>
      <c r="F48" s="1161"/>
      <c r="G48" s="1161"/>
      <c r="H48" s="1161"/>
      <c r="I48" s="1161"/>
      <c r="J48" s="1162"/>
      <c r="K48" s="63">
        <v>3504</v>
      </c>
      <c r="L48" s="64">
        <v>2898</v>
      </c>
      <c r="M48" s="64">
        <v>2938</v>
      </c>
      <c r="N48" s="64">
        <v>2753</v>
      </c>
      <c r="O48" s="65">
        <v>2918</v>
      </c>
      <c r="P48" s="48"/>
      <c r="Q48" s="48"/>
      <c r="R48" s="48"/>
      <c r="S48" s="48"/>
      <c r="T48" s="48"/>
      <c r="U48" s="48"/>
    </row>
    <row r="49" spans="1:21" ht="30.75" customHeight="1" x14ac:dyDescent="0.2">
      <c r="A49" s="48"/>
      <c r="B49" s="1155"/>
      <c r="C49" s="1156"/>
      <c r="D49" s="62"/>
      <c r="E49" s="1161" t="s">
        <v>16</v>
      </c>
      <c r="F49" s="1161"/>
      <c r="G49" s="1161"/>
      <c r="H49" s="1161"/>
      <c r="I49" s="1161"/>
      <c r="J49" s="1162"/>
      <c r="K49" s="63">
        <v>4</v>
      </c>
      <c r="L49" s="64">
        <v>1</v>
      </c>
      <c r="M49" s="64">
        <v>1</v>
      </c>
      <c r="N49" s="64">
        <v>0</v>
      </c>
      <c r="O49" s="65">
        <v>0</v>
      </c>
      <c r="P49" s="48"/>
      <c r="Q49" s="48"/>
      <c r="R49" s="48"/>
      <c r="S49" s="48"/>
      <c r="T49" s="48"/>
      <c r="U49" s="48"/>
    </row>
    <row r="50" spans="1:21" ht="30.75" customHeight="1" x14ac:dyDescent="0.2">
      <c r="A50" s="48"/>
      <c r="B50" s="1155"/>
      <c r="C50" s="1156"/>
      <c r="D50" s="62"/>
      <c r="E50" s="1161" t="s">
        <v>17</v>
      </c>
      <c r="F50" s="1161"/>
      <c r="G50" s="1161"/>
      <c r="H50" s="1161"/>
      <c r="I50" s="1161"/>
      <c r="J50" s="1162"/>
      <c r="K50" s="63">
        <v>2</v>
      </c>
      <c r="L50" s="64">
        <v>2</v>
      </c>
      <c r="M50" s="64">
        <v>2</v>
      </c>
      <c r="N50" s="64">
        <v>2</v>
      </c>
      <c r="O50" s="65" t="s">
        <v>536</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536</v>
      </c>
      <c r="L51" s="64" t="s">
        <v>536</v>
      </c>
      <c r="M51" s="64">
        <v>4</v>
      </c>
      <c r="N51" s="64" t="s">
        <v>536</v>
      </c>
      <c r="O51" s="65" t="s">
        <v>536</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5175</v>
      </c>
      <c r="L52" s="64">
        <v>5253</v>
      </c>
      <c r="M52" s="64">
        <v>5069</v>
      </c>
      <c r="N52" s="64">
        <v>5019</v>
      </c>
      <c r="O52" s="65">
        <v>4999</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1693</v>
      </c>
      <c r="L53" s="69">
        <v>1105</v>
      </c>
      <c r="M53" s="69">
        <v>1367</v>
      </c>
      <c r="N53" s="69">
        <v>1423</v>
      </c>
      <c r="O53" s="70">
        <v>1802</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594</v>
      </c>
      <c r="P56" s="48"/>
      <c r="Q56" s="48"/>
      <c r="R56" s="48"/>
      <c r="S56" s="48"/>
      <c r="T56" s="48"/>
      <c r="U56" s="48"/>
    </row>
    <row r="57" spans="1:21" ht="31.5" customHeight="1" thickBot="1" x14ac:dyDescent="0.3">
      <c r="A57" s="48"/>
      <c r="B57" s="76"/>
      <c r="C57" s="77"/>
      <c r="D57" s="77"/>
      <c r="E57" s="78"/>
      <c r="F57" s="78"/>
      <c r="G57" s="78"/>
      <c r="H57" s="78"/>
      <c r="I57" s="78"/>
      <c r="J57" s="79" t="s">
        <v>2</v>
      </c>
      <c r="K57" s="80" t="s">
        <v>595</v>
      </c>
      <c r="L57" s="81" t="s">
        <v>596</v>
      </c>
      <c r="M57" s="81" t="s">
        <v>597</v>
      </c>
      <c r="N57" s="81" t="s">
        <v>598</v>
      </c>
      <c r="O57" s="82" t="s">
        <v>599</v>
      </c>
      <c r="P57" s="48"/>
      <c r="Q57" s="48"/>
      <c r="R57" s="48"/>
      <c r="S57" s="48"/>
      <c r="T57" s="48"/>
      <c r="U57" s="48"/>
    </row>
    <row r="58" spans="1:21" ht="31.5" customHeight="1" x14ac:dyDescent="0.2">
      <c r="B58" s="1169" t="s">
        <v>26</v>
      </c>
      <c r="C58" s="1170"/>
      <c r="D58" s="1175" t="s">
        <v>27</v>
      </c>
      <c r="E58" s="1176"/>
      <c r="F58" s="1176"/>
      <c r="G58" s="1176"/>
      <c r="H58" s="1176"/>
      <c r="I58" s="1176"/>
      <c r="J58" s="1177"/>
      <c r="K58" s="83" t="s">
        <v>536</v>
      </c>
      <c r="L58" s="84" t="s">
        <v>536</v>
      </c>
      <c r="M58" s="84" t="s">
        <v>536</v>
      </c>
      <c r="N58" s="84" t="s">
        <v>536</v>
      </c>
      <c r="O58" s="85" t="s">
        <v>536</v>
      </c>
    </row>
    <row r="59" spans="1:21" ht="31.5" customHeight="1" x14ac:dyDescent="0.2">
      <c r="B59" s="1171"/>
      <c r="C59" s="1172"/>
      <c r="D59" s="1178" t="s">
        <v>28</v>
      </c>
      <c r="E59" s="1179"/>
      <c r="F59" s="1179"/>
      <c r="G59" s="1179"/>
      <c r="H59" s="1179"/>
      <c r="I59" s="1179"/>
      <c r="J59" s="1180"/>
      <c r="K59" s="86" t="s">
        <v>536</v>
      </c>
      <c r="L59" s="87" t="s">
        <v>536</v>
      </c>
      <c r="M59" s="87" t="s">
        <v>536</v>
      </c>
      <c r="N59" s="87" t="s">
        <v>536</v>
      </c>
      <c r="O59" s="88" t="s">
        <v>536</v>
      </c>
    </row>
    <row r="60" spans="1:21" ht="31.5" customHeight="1" thickBot="1" x14ac:dyDescent="0.25">
      <c r="B60" s="1173"/>
      <c r="C60" s="1174"/>
      <c r="D60" s="1181" t="s">
        <v>29</v>
      </c>
      <c r="E60" s="1182"/>
      <c r="F60" s="1182"/>
      <c r="G60" s="1182"/>
      <c r="H60" s="1182"/>
      <c r="I60" s="1182"/>
      <c r="J60" s="1183"/>
      <c r="K60" s="89" t="s">
        <v>536</v>
      </c>
      <c r="L60" s="90" t="s">
        <v>536</v>
      </c>
      <c r="M60" s="90" t="s">
        <v>536</v>
      </c>
      <c r="N60" s="90" t="s">
        <v>536</v>
      </c>
      <c r="O60" s="91" t="s">
        <v>536</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IG17Jw8CVbnSP942xRmavYwmioWtne0MrAJzDCn2y5I1Yf01Yh52Kr42CescysVf1PxPiz1ITKycfhGwFw4plw==" saltValue="NCdgxVyUa+uC0irLv/cHN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0"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55" zoomScaleNormal="55"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577</v>
      </c>
      <c r="J40" s="103" t="s">
        <v>578</v>
      </c>
      <c r="K40" s="103" t="s">
        <v>579</v>
      </c>
      <c r="L40" s="103" t="s">
        <v>580</v>
      </c>
      <c r="M40" s="104" t="s">
        <v>581</v>
      </c>
    </row>
    <row r="41" spans="2:13" ht="27.75" customHeight="1" x14ac:dyDescent="0.2">
      <c r="B41" s="1184" t="s">
        <v>32</v>
      </c>
      <c r="C41" s="1185"/>
      <c r="D41" s="105"/>
      <c r="E41" s="1190" t="s">
        <v>33</v>
      </c>
      <c r="F41" s="1190"/>
      <c r="G41" s="1190"/>
      <c r="H41" s="1191"/>
      <c r="I41" s="355">
        <v>40155</v>
      </c>
      <c r="J41" s="356">
        <v>41980</v>
      </c>
      <c r="K41" s="356">
        <v>47728</v>
      </c>
      <c r="L41" s="356">
        <v>51504</v>
      </c>
      <c r="M41" s="357">
        <v>53708</v>
      </c>
    </row>
    <row r="42" spans="2:13" ht="27.75" customHeight="1" x14ac:dyDescent="0.2">
      <c r="B42" s="1186"/>
      <c r="C42" s="1187"/>
      <c r="D42" s="106"/>
      <c r="E42" s="1192" t="s">
        <v>34</v>
      </c>
      <c r="F42" s="1192"/>
      <c r="G42" s="1192"/>
      <c r="H42" s="1193"/>
      <c r="I42" s="358">
        <v>5</v>
      </c>
      <c r="J42" s="359">
        <v>4</v>
      </c>
      <c r="K42" s="359">
        <v>2</v>
      </c>
      <c r="L42" s="359" t="s">
        <v>536</v>
      </c>
      <c r="M42" s="360" t="s">
        <v>536</v>
      </c>
    </row>
    <row r="43" spans="2:13" ht="27.75" customHeight="1" x14ac:dyDescent="0.2">
      <c r="B43" s="1186"/>
      <c r="C43" s="1187"/>
      <c r="D43" s="106"/>
      <c r="E43" s="1192" t="s">
        <v>35</v>
      </c>
      <c r="F43" s="1192"/>
      <c r="G43" s="1192"/>
      <c r="H43" s="1193"/>
      <c r="I43" s="358">
        <v>39629</v>
      </c>
      <c r="J43" s="359">
        <v>35893</v>
      </c>
      <c r="K43" s="359">
        <v>32505</v>
      </c>
      <c r="L43" s="359">
        <v>28998</v>
      </c>
      <c r="M43" s="360">
        <v>28185</v>
      </c>
    </row>
    <row r="44" spans="2:13" ht="27.75" customHeight="1" x14ac:dyDescent="0.2">
      <c r="B44" s="1186"/>
      <c r="C44" s="1187"/>
      <c r="D44" s="106"/>
      <c r="E44" s="1192" t="s">
        <v>36</v>
      </c>
      <c r="F44" s="1192"/>
      <c r="G44" s="1192"/>
      <c r="H44" s="1193"/>
      <c r="I44" s="358">
        <v>3</v>
      </c>
      <c r="J44" s="359">
        <v>2</v>
      </c>
      <c r="K44" s="359">
        <v>1</v>
      </c>
      <c r="L44" s="359">
        <v>1</v>
      </c>
      <c r="M44" s="360">
        <v>0</v>
      </c>
    </row>
    <row r="45" spans="2:13" ht="27.75" customHeight="1" x14ac:dyDescent="0.2">
      <c r="B45" s="1186"/>
      <c r="C45" s="1187"/>
      <c r="D45" s="106"/>
      <c r="E45" s="1192" t="s">
        <v>37</v>
      </c>
      <c r="F45" s="1192"/>
      <c r="G45" s="1192"/>
      <c r="H45" s="1193"/>
      <c r="I45" s="358">
        <v>5251</v>
      </c>
      <c r="J45" s="359">
        <v>5417</v>
      </c>
      <c r="K45" s="359">
        <v>5005</v>
      </c>
      <c r="L45" s="359">
        <v>4979</v>
      </c>
      <c r="M45" s="360">
        <v>5004</v>
      </c>
    </row>
    <row r="46" spans="2:13" ht="27.75" customHeight="1" x14ac:dyDescent="0.2">
      <c r="B46" s="1186"/>
      <c r="C46" s="1187"/>
      <c r="D46" s="107"/>
      <c r="E46" s="1192" t="s">
        <v>38</v>
      </c>
      <c r="F46" s="1192"/>
      <c r="G46" s="1192"/>
      <c r="H46" s="1193"/>
      <c r="I46" s="358">
        <v>0</v>
      </c>
      <c r="J46" s="359">
        <v>0</v>
      </c>
      <c r="K46" s="359" t="s">
        <v>536</v>
      </c>
      <c r="L46" s="359" t="s">
        <v>536</v>
      </c>
      <c r="M46" s="360" t="s">
        <v>536</v>
      </c>
    </row>
    <row r="47" spans="2:13" ht="27.75" customHeight="1" x14ac:dyDescent="0.2">
      <c r="B47" s="1186"/>
      <c r="C47" s="1187"/>
      <c r="D47" s="108"/>
      <c r="E47" s="1194" t="s">
        <v>39</v>
      </c>
      <c r="F47" s="1195"/>
      <c r="G47" s="1195"/>
      <c r="H47" s="1196"/>
      <c r="I47" s="358" t="s">
        <v>536</v>
      </c>
      <c r="J47" s="359" t="s">
        <v>536</v>
      </c>
      <c r="K47" s="359" t="s">
        <v>536</v>
      </c>
      <c r="L47" s="359" t="s">
        <v>536</v>
      </c>
      <c r="M47" s="360" t="s">
        <v>536</v>
      </c>
    </row>
    <row r="48" spans="2:13" ht="27.75" customHeight="1" x14ac:dyDescent="0.2">
      <c r="B48" s="1186"/>
      <c r="C48" s="1187"/>
      <c r="D48" s="106"/>
      <c r="E48" s="1192" t="s">
        <v>40</v>
      </c>
      <c r="F48" s="1192"/>
      <c r="G48" s="1192"/>
      <c r="H48" s="1193"/>
      <c r="I48" s="358" t="s">
        <v>536</v>
      </c>
      <c r="J48" s="359" t="s">
        <v>536</v>
      </c>
      <c r="K48" s="359" t="s">
        <v>536</v>
      </c>
      <c r="L48" s="359" t="s">
        <v>536</v>
      </c>
      <c r="M48" s="360" t="s">
        <v>536</v>
      </c>
    </row>
    <row r="49" spans="2:13" ht="27.75" customHeight="1" x14ac:dyDescent="0.2">
      <c r="B49" s="1188"/>
      <c r="C49" s="1189"/>
      <c r="D49" s="106"/>
      <c r="E49" s="1192" t="s">
        <v>41</v>
      </c>
      <c r="F49" s="1192"/>
      <c r="G49" s="1192"/>
      <c r="H49" s="1193"/>
      <c r="I49" s="358" t="s">
        <v>536</v>
      </c>
      <c r="J49" s="359" t="s">
        <v>536</v>
      </c>
      <c r="K49" s="359" t="s">
        <v>536</v>
      </c>
      <c r="L49" s="359" t="s">
        <v>536</v>
      </c>
      <c r="M49" s="360" t="s">
        <v>536</v>
      </c>
    </row>
    <row r="50" spans="2:13" ht="27.75" customHeight="1" x14ac:dyDescent="0.2">
      <c r="B50" s="1197" t="s">
        <v>42</v>
      </c>
      <c r="C50" s="1198"/>
      <c r="D50" s="109"/>
      <c r="E50" s="1192" t="s">
        <v>43</v>
      </c>
      <c r="F50" s="1192"/>
      <c r="G50" s="1192"/>
      <c r="H50" s="1193"/>
      <c r="I50" s="358">
        <v>8546</v>
      </c>
      <c r="J50" s="359">
        <v>8464</v>
      </c>
      <c r="K50" s="359">
        <v>8019</v>
      </c>
      <c r="L50" s="359">
        <v>8692</v>
      </c>
      <c r="M50" s="360">
        <v>9389</v>
      </c>
    </row>
    <row r="51" spans="2:13" ht="27.75" customHeight="1" x14ac:dyDescent="0.2">
      <c r="B51" s="1186"/>
      <c r="C51" s="1187"/>
      <c r="D51" s="106"/>
      <c r="E51" s="1192" t="s">
        <v>44</v>
      </c>
      <c r="F51" s="1192"/>
      <c r="G51" s="1192"/>
      <c r="H51" s="1193"/>
      <c r="I51" s="358">
        <v>13562</v>
      </c>
      <c r="J51" s="359">
        <v>12753</v>
      </c>
      <c r="K51" s="359">
        <v>12373</v>
      </c>
      <c r="L51" s="359">
        <v>11710</v>
      </c>
      <c r="M51" s="360">
        <v>11639</v>
      </c>
    </row>
    <row r="52" spans="2:13" ht="27.75" customHeight="1" x14ac:dyDescent="0.2">
      <c r="B52" s="1188"/>
      <c r="C52" s="1189"/>
      <c r="D52" s="106"/>
      <c r="E52" s="1192" t="s">
        <v>45</v>
      </c>
      <c r="F52" s="1192"/>
      <c r="G52" s="1192"/>
      <c r="H52" s="1193"/>
      <c r="I52" s="358">
        <v>52105</v>
      </c>
      <c r="J52" s="359">
        <v>53208</v>
      </c>
      <c r="K52" s="359">
        <v>54842</v>
      </c>
      <c r="L52" s="359">
        <v>54353</v>
      </c>
      <c r="M52" s="360">
        <v>53548</v>
      </c>
    </row>
    <row r="53" spans="2:13" ht="27.75" customHeight="1" thickBot="1" x14ac:dyDescent="0.25">
      <c r="B53" s="1199" t="s">
        <v>46</v>
      </c>
      <c r="C53" s="1200"/>
      <c r="D53" s="110"/>
      <c r="E53" s="1201" t="s">
        <v>47</v>
      </c>
      <c r="F53" s="1201"/>
      <c r="G53" s="1201"/>
      <c r="H53" s="1202"/>
      <c r="I53" s="361">
        <v>10831</v>
      </c>
      <c r="J53" s="362">
        <v>8871</v>
      </c>
      <c r="K53" s="362">
        <v>10006</v>
      </c>
      <c r="L53" s="362">
        <v>10727</v>
      </c>
      <c r="M53" s="363">
        <v>12321</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Svf+37ZJk0xd+iEpBPetMux2Jc0tizN/P3RT5Kb+lV83DF/v/we0p2FsURjzAqF6HcBRPHHuACZDck+fAFf2FA==" saltValue="BScCGYueE7kDCcTW/RHUH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40" zoomScaleNormal="4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579</v>
      </c>
      <c r="G54" s="119" t="s">
        <v>580</v>
      </c>
      <c r="H54" s="120" t="s">
        <v>581</v>
      </c>
    </row>
    <row r="55" spans="2:8" ht="52.5" customHeight="1" x14ac:dyDescent="0.2">
      <c r="B55" s="121"/>
      <c r="C55" s="1211" t="s">
        <v>50</v>
      </c>
      <c r="D55" s="1211"/>
      <c r="E55" s="1212"/>
      <c r="F55" s="122">
        <v>2675</v>
      </c>
      <c r="G55" s="122">
        <v>2716</v>
      </c>
      <c r="H55" s="123">
        <v>3161</v>
      </c>
    </row>
    <row r="56" spans="2:8" ht="52.5" customHeight="1" x14ac:dyDescent="0.2">
      <c r="B56" s="124"/>
      <c r="C56" s="1213" t="s">
        <v>51</v>
      </c>
      <c r="D56" s="1213"/>
      <c r="E56" s="1214"/>
      <c r="F56" s="125">
        <v>288</v>
      </c>
      <c r="G56" s="125">
        <v>488</v>
      </c>
      <c r="H56" s="126">
        <v>488</v>
      </c>
    </row>
    <row r="57" spans="2:8" ht="53.25" customHeight="1" x14ac:dyDescent="0.2">
      <c r="B57" s="124"/>
      <c r="C57" s="1215" t="s">
        <v>52</v>
      </c>
      <c r="D57" s="1215"/>
      <c r="E57" s="1216"/>
      <c r="F57" s="127">
        <v>3526</v>
      </c>
      <c r="G57" s="127">
        <v>3859</v>
      </c>
      <c r="H57" s="128">
        <v>3869</v>
      </c>
    </row>
    <row r="58" spans="2:8" ht="45.75" customHeight="1" x14ac:dyDescent="0.2">
      <c r="B58" s="129"/>
      <c r="C58" s="1203" t="s">
        <v>613</v>
      </c>
      <c r="D58" s="1204"/>
      <c r="E58" s="1205"/>
      <c r="F58" s="130">
        <v>1415</v>
      </c>
      <c r="G58" s="130">
        <v>1519</v>
      </c>
      <c r="H58" s="131">
        <v>1522</v>
      </c>
    </row>
    <row r="59" spans="2:8" ht="45.75" customHeight="1" x14ac:dyDescent="0.2">
      <c r="B59" s="129"/>
      <c r="C59" s="1203" t="s">
        <v>614</v>
      </c>
      <c r="D59" s="1204"/>
      <c r="E59" s="1205"/>
      <c r="F59" s="130">
        <v>359</v>
      </c>
      <c r="G59" s="130">
        <v>471</v>
      </c>
      <c r="H59" s="131">
        <v>485</v>
      </c>
    </row>
    <row r="60" spans="2:8" ht="45.75" customHeight="1" x14ac:dyDescent="0.2">
      <c r="B60" s="129"/>
      <c r="C60" s="1203" t="s">
        <v>615</v>
      </c>
      <c r="D60" s="1204"/>
      <c r="E60" s="1205"/>
      <c r="F60" s="130">
        <v>248</v>
      </c>
      <c r="G60" s="130">
        <v>338</v>
      </c>
      <c r="H60" s="131">
        <v>396</v>
      </c>
    </row>
    <row r="61" spans="2:8" ht="45.75" customHeight="1" x14ac:dyDescent="0.2">
      <c r="B61" s="129"/>
      <c r="C61" s="1203" t="s">
        <v>616</v>
      </c>
      <c r="D61" s="1204"/>
      <c r="E61" s="1205"/>
      <c r="F61" s="130">
        <v>411</v>
      </c>
      <c r="G61" s="130">
        <v>309</v>
      </c>
      <c r="H61" s="131">
        <v>325</v>
      </c>
    </row>
    <row r="62" spans="2:8" ht="45.75" customHeight="1" thickBot="1" x14ac:dyDescent="0.25">
      <c r="B62" s="132"/>
      <c r="C62" s="1206" t="s">
        <v>617</v>
      </c>
      <c r="D62" s="1207"/>
      <c r="E62" s="1208"/>
      <c r="F62" s="133">
        <v>151</v>
      </c>
      <c r="G62" s="133">
        <v>201</v>
      </c>
      <c r="H62" s="134">
        <v>251</v>
      </c>
    </row>
    <row r="63" spans="2:8" ht="52.5" customHeight="1" thickBot="1" x14ac:dyDescent="0.25">
      <c r="B63" s="135"/>
      <c r="C63" s="1209" t="s">
        <v>53</v>
      </c>
      <c r="D63" s="1209"/>
      <c r="E63" s="1210"/>
      <c r="F63" s="136">
        <v>6489</v>
      </c>
      <c r="G63" s="136">
        <v>7063</v>
      </c>
      <c r="H63" s="137">
        <v>7518</v>
      </c>
    </row>
    <row r="64" spans="2:8" ht="13" x14ac:dyDescent="0.2"/>
  </sheetData>
  <sheetProtection algorithmName="SHA-512" hashValue="zkyzW3bM4tfILjMcbZqj5GIRZn1OlCLOP0anjGIxLL32OkkHlXu53OeHVIDpuQfymJTaMSlUIuYSqngROr5MNg==" saltValue="ZBqKAspPuo+TuvewN9/M3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574</v>
      </c>
      <c r="G2" s="151"/>
      <c r="H2" s="152"/>
    </row>
    <row r="3" spans="1:8" x14ac:dyDescent="0.2">
      <c r="A3" s="148" t="s">
        <v>567</v>
      </c>
      <c r="B3" s="153"/>
      <c r="C3" s="154"/>
      <c r="D3" s="155">
        <v>40817</v>
      </c>
      <c r="E3" s="156"/>
      <c r="F3" s="157">
        <v>46402</v>
      </c>
      <c r="G3" s="158"/>
      <c r="H3" s="159"/>
    </row>
    <row r="4" spans="1:8" x14ac:dyDescent="0.2">
      <c r="A4" s="160"/>
      <c r="B4" s="161"/>
      <c r="C4" s="162"/>
      <c r="D4" s="163">
        <v>21516</v>
      </c>
      <c r="E4" s="164"/>
      <c r="F4" s="165">
        <v>26897</v>
      </c>
      <c r="G4" s="166"/>
      <c r="H4" s="167"/>
    </row>
    <row r="5" spans="1:8" x14ac:dyDescent="0.2">
      <c r="A5" s="148" t="s">
        <v>569</v>
      </c>
      <c r="B5" s="153"/>
      <c r="C5" s="154"/>
      <c r="D5" s="155">
        <v>49448</v>
      </c>
      <c r="E5" s="156"/>
      <c r="F5" s="157">
        <v>66343</v>
      </c>
      <c r="G5" s="158"/>
      <c r="H5" s="159"/>
    </row>
    <row r="6" spans="1:8" x14ac:dyDescent="0.2">
      <c r="A6" s="160"/>
      <c r="B6" s="161"/>
      <c r="C6" s="162"/>
      <c r="D6" s="163">
        <v>30413</v>
      </c>
      <c r="E6" s="164"/>
      <c r="F6" s="165">
        <v>34529</v>
      </c>
      <c r="G6" s="166"/>
      <c r="H6" s="167"/>
    </row>
    <row r="7" spans="1:8" x14ac:dyDescent="0.2">
      <c r="A7" s="148" t="s">
        <v>570</v>
      </c>
      <c r="B7" s="153"/>
      <c r="C7" s="154"/>
      <c r="D7" s="155">
        <v>87704</v>
      </c>
      <c r="E7" s="156"/>
      <c r="F7" s="157">
        <v>56416</v>
      </c>
      <c r="G7" s="158"/>
      <c r="H7" s="159"/>
    </row>
    <row r="8" spans="1:8" x14ac:dyDescent="0.2">
      <c r="A8" s="160"/>
      <c r="B8" s="161"/>
      <c r="C8" s="162"/>
      <c r="D8" s="163">
        <v>57550</v>
      </c>
      <c r="E8" s="164"/>
      <c r="F8" s="165">
        <v>32623</v>
      </c>
      <c r="G8" s="166"/>
      <c r="H8" s="167"/>
    </row>
    <row r="9" spans="1:8" x14ac:dyDescent="0.2">
      <c r="A9" s="148" t="s">
        <v>571</v>
      </c>
      <c r="B9" s="153"/>
      <c r="C9" s="154"/>
      <c r="D9" s="155">
        <v>67988</v>
      </c>
      <c r="E9" s="156"/>
      <c r="F9" s="157">
        <v>49217</v>
      </c>
      <c r="G9" s="158"/>
      <c r="H9" s="159"/>
    </row>
    <row r="10" spans="1:8" x14ac:dyDescent="0.2">
      <c r="A10" s="160"/>
      <c r="B10" s="161"/>
      <c r="C10" s="162"/>
      <c r="D10" s="163">
        <v>41202</v>
      </c>
      <c r="E10" s="164"/>
      <c r="F10" s="165">
        <v>27232</v>
      </c>
      <c r="G10" s="166"/>
      <c r="H10" s="167"/>
    </row>
    <row r="11" spans="1:8" x14ac:dyDescent="0.2">
      <c r="A11" s="148" t="s">
        <v>572</v>
      </c>
      <c r="B11" s="153"/>
      <c r="C11" s="154"/>
      <c r="D11" s="155">
        <v>69825</v>
      </c>
      <c r="E11" s="156"/>
      <c r="F11" s="157">
        <v>49211</v>
      </c>
      <c r="G11" s="158"/>
      <c r="H11" s="159"/>
    </row>
    <row r="12" spans="1:8" x14ac:dyDescent="0.2">
      <c r="A12" s="160"/>
      <c r="B12" s="161"/>
      <c r="C12" s="168"/>
      <c r="D12" s="163">
        <v>39583</v>
      </c>
      <c r="E12" s="164"/>
      <c r="F12" s="165">
        <v>28367</v>
      </c>
      <c r="G12" s="166"/>
      <c r="H12" s="167"/>
    </row>
    <row r="13" spans="1:8" x14ac:dyDescent="0.2">
      <c r="A13" s="148"/>
      <c r="B13" s="153"/>
      <c r="C13" s="169"/>
      <c r="D13" s="170">
        <v>63156</v>
      </c>
      <c r="E13" s="171"/>
      <c r="F13" s="172">
        <v>53518</v>
      </c>
      <c r="G13" s="173"/>
      <c r="H13" s="159"/>
    </row>
    <row r="14" spans="1:8" x14ac:dyDescent="0.2">
      <c r="A14" s="160"/>
      <c r="B14" s="161"/>
      <c r="C14" s="162"/>
      <c r="D14" s="163">
        <v>38053</v>
      </c>
      <c r="E14" s="164"/>
      <c r="F14" s="165">
        <v>29930</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3.8</v>
      </c>
      <c r="C19" s="174">
        <f>ROUND(VALUE(SUBSTITUTE(実質収支比率等に係る経年分析!G$48,"▲","-")),2)</f>
        <v>4.55</v>
      </c>
      <c r="D19" s="174">
        <f>ROUND(VALUE(SUBSTITUTE(実質収支比率等に係る経年分析!H$48,"▲","-")),2)</f>
        <v>2.62</v>
      </c>
      <c r="E19" s="174">
        <f>ROUND(VALUE(SUBSTITUTE(実質収支比率等に係る経年分析!I$48,"▲","-")),2)</f>
        <v>8.4499999999999993</v>
      </c>
      <c r="F19" s="174">
        <f>ROUND(VALUE(SUBSTITUTE(実質収支比率等に係る経年分析!J$48,"▲","-")),2)</f>
        <v>9.1</v>
      </c>
    </row>
    <row r="20" spans="1:11" x14ac:dyDescent="0.2">
      <c r="A20" s="174" t="s">
        <v>57</v>
      </c>
      <c r="B20" s="174">
        <f>ROUND(VALUE(SUBSTITUTE(実質収支比率等に係る経年分析!F$47,"▲","-")),2)</f>
        <v>11.47</v>
      </c>
      <c r="C20" s="174">
        <f>ROUND(VALUE(SUBSTITUTE(実質収支比率等に係る経年分析!G$47,"▲","-")),2)</f>
        <v>11.31</v>
      </c>
      <c r="D20" s="174">
        <f>ROUND(VALUE(SUBSTITUTE(実質収支比率等に係る経年分析!H$47,"▲","-")),2)</f>
        <v>10.54</v>
      </c>
      <c r="E20" s="174">
        <f>ROUND(VALUE(SUBSTITUTE(実質収支比率等に係る経年分析!I$47,"▲","-")),2)</f>
        <v>10.19</v>
      </c>
      <c r="F20" s="174">
        <f>ROUND(VALUE(SUBSTITUTE(実質収支比率等に係る経年分析!J$47,"▲","-")),2)</f>
        <v>12.24</v>
      </c>
    </row>
    <row r="21" spans="1:11" x14ac:dyDescent="0.2">
      <c r="A21" s="174" t="s">
        <v>58</v>
      </c>
      <c r="B21" s="174">
        <f>IF(ISNUMBER(VALUE(SUBSTITUTE(実質収支比率等に係る経年分析!F$49,"▲","-"))),ROUND(VALUE(SUBSTITUTE(実質収支比率等に係る経年分析!F$49,"▲","-")),2),NA())</f>
        <v>-2.82</v>
      </c>
      <c r="C21" s="174">
        <f>IF(ISNUMBER(VALUE(SUBSTITUTE(実質収支比率等に係る経年分析!G$49,"▲","-"))),ROUND(VALUE(SUBSTITUTE(実質収支比率等に係る経年分析!G$49,"▲","-")),2),NA())</f>
        <v>2.2200000000000002</v>
      </c>
      <c r="D21" s="174">
        <f>IF(ISNUMBER(VALUE(SUBSTITUTE(実質収支比率等に係る経年分析!H$49,"▲","-"))),ROUND(VALUE(SUBSTITUTE(実質収支比率等に係る経年分析!H$49,"▲","-")),2),NA())</f>
        <v>-2.23</v>
      </c>
      <c r="E21" s="174">
        <f>IF(ISNUMBER(VALUE(SUBSTITUTE(実質収支比率等に係る経年分析!I$49,"▲","-"))),ROUND(VALUE(SUBSTITUTE(実質収支比率等に係る経年分析!I$49,"▲","-")),2),NA())</f>
        <v>6.11</v>
      </c>
      <c r="F21" s="174">
        <f>IF(ISNUMBER(VALUE(SUBSTITUTE(実質収支比率等に係る経年分析!J$49,"▲","-"))),ROUND(VALUE(SUBSTITUTE(実質収支比率等に係る経年分析!J$49,"▲","-")),2),NA())</f>
        <v>2.1</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1.17</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0.42</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後期高齢者医療事業特別会計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0.08</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7.0000000000000007E-2</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0.08</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7.0000000000000007E-2</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0.09</v>
      </c>
    </row>
    <row r="30" spans="1:11" x14ac:dyDescent="0.2">
      <c r="A30" s="175" t="str">
        <f>IF(連結実質赤字比率に係る赤字・黒字の構成分析!C$40="",NA(),連結実質赤字比率に係る赤字・黒字の構成分析!C$40)</f>
        <v>休日急病診療所事業特別会計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7.0000000000000007E-2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0.06</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0.13</v>
      </c>
    </row>
    <row r="31" spans="1:11" x14ac:dyDescent="0.2">
      <c r="A31" s="175" t="str">
        <f>IF(連結実質赤字比率に係る赤字・黒字の構成分析!C$39="",NA(),連結実質赤字比率に係る赤字・黒字の構成分析!C$39)</f>
        <v>国民健康保険事業特別会計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0.14000000000000001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0.18</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0.43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0.18</v>
      </c>
    </row>
    <row r="32" spans="1:11" x14ac:dyDescent="0.2">
      <c r="A32" s="175" t="str">
        <f>IF(連結実質赤字比率に係る赤字・黒字の構成分析!C$38="",NA(),連結実質赤字比率に係る赤字・黒字の構成分析!C$38)</f>
        <v>介護保険事業特別会計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0.32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0.28000000000000003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0.41</v>
      </c>
    </row>
    <row r="33" spans="1:16" x14ac:dyDescent="0.2">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#VALUE!</v>
      </c>
      <c r="E33" s="175" t="e">
        <f>IF(ROUND(VALUE(SUBSTITUTE(連結実質赤字比率に係る赤字・黒字の構成分析!G$37,"▲", "-")), 2) &gt;= 0, ABS(ROUND(VALUE(SUBSTITUTE(連結実質赤字比率に係る赤字・黒字の構成分析!G$37,"▲", "-")), 2)), NA())</f>
        <v>#VALUE!</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3.24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3.99</v>
      </c>
    </row>
    <row r="34" spans="1:16" x14ac:dyDescent="0.2">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3.72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4.4800000000000004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2.62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8.44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8.9600000000000009</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16.75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17.21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15.29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14.19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14.4</v>
      </c>
    </row>
    <row r="36" spans="1:16" x14ac:dyDescent="0.2">
      <c r="A36" s="175" t="str">
        <f>IF(連結実質赤字比率に係る赤字・黒字の構成分析!C$34="",NA(),連結実質赤字比率に係る赤字・黒字の構成分析!C$34)</f>
        <v>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5.48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11.61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17.03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22.66</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5175</v>
      </c>
      <c r="E42" s="176"/>
      <c r="F42" s="176"/>
      <c r="G42" s="176">
        <f>'実質公債費比率（分子）の構造'!L$52</f>
        <v>5253</v>
      </c>
      <c r="H42" s="176"/>
      <c r="I42" s="176"/>
      <c r="J42" s="176">
        <f>'実質公債費比率（分子）の構造'!M$52</f>
        <v>5069</v>
      </c>
      <c r="K42" s="176"/>
      <c r="L42" s="176"/>
      <c r="M42" s="176">
        <f>'実質公債費比率（分子）の構造'!N$52</f>
        <v>5019</v>
      </c>
      <c r="N42" s="176"/>
      <c r="O42" s="176"/>
      <c r="P42" s="176">
        <f>'実質公債費比率（分子）の構造'!O$52</f>
        <v>4999</v>
      </c>
    </row>
    <row r="43" spans="1:16" x14ac:dyDescent="0.2">
      <c r="A43" s="176" t="s">
        <v>66</v>
      </c>
      <c r="B43" s="176" t="str">
        <f>'実質公債費比率（分子）の構造'!K$51</f>
        <v>-</v>
      </c>
      <c r="C43" s="176"/>
      <c r="D43" s="176"/>
      <c r="E43" s="176" t="str">
        <f>'実質公債費比率（分子）の構造'!L$51</f>
        <v>-</v>
      </c>
      <c r="F43" s="176"/>
      <c r="G43" s="176"/>
      <c r="H43" s="176">
        <f>'実質公債費比率（分子）の構造'!M$51</f>
        <v>4</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2</v>
      </c>
      <c r="C44" s="176"/>
      <c r="D44" s="176"/>
      <c r="E44" s="176">
        <f>'実質公債費比率（分子）の構造'!L$50</f>
        <v>2</v>
      </c>
      <c r="F44" s="176"/>
      <c r="G44" s="176"/>
      <c r="H44" s="176">
        <f>'実質公債費比率（分子）の構造'!M$50</f>
        <v>2</v>
      </c>
      <c r="I44" s="176"/>
      <c r="J44" s="176"/>
      <c r="K44" s="176">
        <f>'実質公債費比率（分子）の構造'!N$50</f>
        <v>2</v>
      </c>
      <c r="L44" s="176"/>
      <c r="M44" s="176"/>
      <c r="N44" s="176" t="str">
        <f>'実質公債費比率（分子）の構造'!O$50</f>
        <v>-</v>
      </c>
      <c r="O44" s="176"/>
      <c r="P44" s="176"/>
    </row>
    <row r="45" spans="1:16" x14ac:dyDescent="0.2">
      <c r="A45" s="176" t="s">
        <v>68</v>
      </c>
      <c r="B45" s="176">
        <f>'実質公債費比率（分子）の構造'!K$49</f>
        <v>4</v>
      </c>
      <c r="C45" s="176"/>
      <c r="D45" s="176"/>
      <c r="E45" s="176">
        <f>'実質公債費比率（分子）の構造'!L$49</f>
        <v>1</v>
      </c>
      <c r="F45" s="176"/>
      <c r="G45" s="176"/>
      <c r="H45" s="176">
        <f>'実質公債費比率（分子）の構造'!M$49</f>
        <v>1</v>
      </c>
      <c r="I45" s="176"/>
      <c r="J45" s="176"/>
      <c r="K45" s="176">
        <f>'実質公債費比率（分子）の構造'!N$49</f>
        <v>0</v>
      </c>
      <c r="L45" s="176"/>
      <c r="M45" s="176"/>
      <c r="N45" s="176">
        <f>'実質公債費比率（分子）の構造'!O$49</f>
        <v>0</v>
      </c>
      <c r="O45" s="176"/>
      <c r="P45" s="176"/>
    </row>
    <row r="46" spans="1:16" x14ac:dyDescent="0.2">
      <c r="A46" s="176" t="s">
        <v>69</v>
      </c>
      <c r="B46" s="176">
        <f>'実質公債費比率（分子）の構造'!K$48</f>
        <v>3504</v>
      </c>
      <c r="C46" s="176"/>
      <c r="D46" s="176"/>
      <c r="E46" s="176">
        <f>'実質公債費比率（分子）の構造'!L$48</f>
        <v>2898</v>
      </c>
      <c r="F46" s="176"/>
      <c r="G46" s="176"/>
      <c r="H46" s="176">
        <f>'実質公債費比率（分子）の構造'!M$48</f>
        <v>2938</v>
      </c>
      <c r="I46" s="176"/>
      <c r="J46" s="176"/>
      <c r="K46" s="176">
        <f>'実質公債費比率（分子）の構造'!N$48</f>
        <v>2753</v>
      </c>
      <c r="L46" s="176"/>
      <c r="M46" s="176"/>
      <c r="N46" s="176">
        <f>'実質公債費比率（分子）の構造'!O$48</f>
        <v>2918</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3358</v>
      </c>
      <c r="C49" s="176"/>
      <c r="D49" s="176"/>
      <c r="E49" s="176">
        <f>'実質公債費比率（分子）の構造'!L$45</f>
        <v>3457</v>
      </c>
      <c r="F49" s="176"/>
      <c r="G49" s="176"/>
      <c r="H49" s="176">
        <f>'実質公債費比率（分子）の構造'!M$45</f>
        <v>3491</v>
      </c>
      <c r="I49" s="176"/>
      <c r="J49" s="176"/>
      <c r="K49" s="176">
        <f>'実質公債費比率（分子）の構造'!N$45</f>
        <v>3687</v>
      </c>
      <c r="L49" s="176"/>
      <c r="M49" s="176"/>
      <c r="N49" s="176">
        <f>'実質公債費比率（分子）の構造'!O$45</f>
        <v>3883</v>
      </c>
      <c r="O49" s="176"/>
      <c r="P49" s="176"/>
    </row>
    <row r="50" spans="1:16" x14ac:dyDescent="0.2">
      <c r="A50" s="176" t="s">
        <v>73</v>
      </c>
      <c r="B50" s="176" t="e">
        <f>NA()</f>
        <v>#N/A</v>
      </c>
      <c r="C50" s="176">
        <f>IF(ISNUMBER('実質公債費比率（分子）の構造'!K$53),'実質公債費比率（分子）の構造'!K$53,NA())</f>
        <v>1693</v>
      </c>
      <c r="D50" s="176" t="e">
        <f>NA()</f>
        <v>#N/A</v>
      </c>
      <c r="E50" s="176" t="e">
        <f>NA()</f>
        <v>#N/A</v>
      </c>
      <c r="F50" s="176">
        <f>IF(ISNUMBER('実質公債費比率（分子）の構造'!L$53),'実質公債費比率（分子）の構造'!L$53,NA())</f>
        <v>1105</v>
      </c>
      <c r="G50" s="176" t="e">
        <f>NA()</f>
        <v>#N/A</v>
      </c>
      <c r="H50" s="176" t="e">
        <f>NA()</f>
        <v>#N/A</v>
      </c>
      <c r="I50" s="176">
        <f>IF(ISNUMBER('実質公債費比率（分子）の構造'!M$53),'実質公債費比率（分子）の構造'!M$53,NA())</f>
        <v>1367</v>
      </c>
      <c r="J50" s="176" t="e">
        <f>NA()</f>
        <v>#N/A</v>
      </c>
      <c r="K50" s="176" t="e">
        <f>NA()</f>
        <v>#N/A</v>
      </c>
      <c r="L50" s="176">
        <f>IF(ISNUMBER('実質公債費比率（分子）の構造'!N$53),'実質公債費比率（分子）の構造'!N$53,NA())</f>
        <v>1423</v>
      </c>
      <c r="M50" s="176" t="e">
        <f>NA()</f>
        <v>#N/A</v>
      </c>
      <c r="N50" s="176" t="e">
        <f>NA()</f>
        <v>#N/A</v>
      </c>
      <c r="O50" s="176">
        <f>IF(ISNUMBER('実質公債費比率（分子）の構造'!O$53),'実質公債費比率（分子）の構造'!O$53,NA())</f>
        <v>1802</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52105</v>
      </c>
      <c r="E56" s="175"/>
      <c r="F56" s="175"/>
      <c r="G56" s="175">
        <f>'将来負担比率（分子）の構造'!J$52</f>
        <v>53208</v>
      </c>
      <c r="H56" s="175"/>
      <c r="I56" s="175"/>
      <c r="J56" s="175">
        <f>'将来負担比率（分子）の構造'!K$52</f>
        <v>54842</v>
      </c>
      <c r="K56" s="175"/>
      <c r="L56" s="175"/>
      <c r="M56" s="175">
        <f>'将来負担比率（分子）の構造'!L$52</f>
        <v>54353</v>
      </c>
      <c r="N56" s="175"/>
      <c r="O56" s="175"/>
      <c r="P56" s="175">
        <f>'将来負担比率（分子）の構造'!M$52</f>
        <v>53548</v>
      </c>
    </row>
    <row r="57" spans="1:16" x14ac:dyDescent="0.2">
      <c r="A57" s="175" t="s">
        <v>44</v>
      </c>
      <c r="B57" s="175"/>
      <c r="C57" s="175"/>
      <c r="D57" s="175">
        <f>'将来負担比率（分子）の構造'!I$51</f>
        <v>13562</v>
      </c>
      <c r="E57" s="175"/>
      <c r="F57" s="175"/>
      <c r="G57" s="175">
        <f>'将来負担比率（分子）の構造'!J$51</f>
        <v>12753</v>
      </c>
      <c r="H57" s="175"/>
      <c r="I57" s="175"/>
      <c r="J57" s="175">
        <f>'将来負担比率（分子）の構造'!K$51</f>
        <v>12373</v>
      </c>
      <c r="K57" s="175"/>
      <c r="L57" s="175"/>
      <c r="M57" s="175">
        <f>'将来負担比率（分子）の構造'!L$51</f>
        <v>11710</v>
      </c>
      <c r="N57" s="175"/>
      <c r="O57" s="175"/>
      <c r="P57" s="175">
        <f>'将来負担比率（分子）の構造'!M$51</f>
        <v>11639</v>
      </c>
    </row>
    <row r="58" spans="1:16" x14ac:dyDescent="0.2">
      <c r="A58" s="175" t="s">
        <v>43</v>
      </c>
      <c r="B58" s="175"/>
      <c r="C58" s="175"/>
      <c r="D58" s="175">
        <f>'将来負担比率（分子）の構造'!I$50</f>
        <v>8546</v>
      </c>
      <c r="E58" s="175"/>
      <c r="F58" s="175"/>
      <c r="G58" s="175">
        <f>'将来負担比率（分子）の構造'!J$50</f>
        <v>8464</v>
      </c>
      <c r="H58" s="175"/>
      <c r="I58" s="175"/>
      <c r="J58" s="175">
        <f>'将来負担比率（分子）の構造'!K$50</f>
        <v>8019</v>
      </c>
      <c r="K58" s="175"/>
      <c r="L58" s="175"/>
      <c r="M58" s="175">
        <f>'将来負担比率（分子）の構造'!L$50</f>
        <v>8692</v>
      </c>
      <c r="N58" s="175"/>
      <c r="O58" s="175"/>
      <c r="P58" s="175">
        <f>'将来負担比率（分子）の構造'!M$50</f>
        <v>9389</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0</v>
      </c>
      <c r="C61" s="175"/>
      <c r="D61" s="175"/>
      <c r="E61" s="175">
        <f>'将来負担比率（分子）の構造'!J$46</f>
        <v>0</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5251</v>
      </c>
      <c r="C62" s="175"/>
      <c r="D62" s="175"/>
      <c r="E62" s="175">
        <f>'将来負担比率（分子）の構造'!J$45</f>
        <v>5417</v>
      </c>
      <c r="F62" s="175"/>
      <c r="G62" s="175"/>
      <c r="H62" s="175">
        <f>'将来負担比率（分子）の構造'!K$45</f>
        <v>5005</v>
      </c>
      <c r="I62" s="175"/>
      <c r="J62" s="175"/>
      <c r="K62" s="175">
        <f>'将来負担比率（分子）の構造'!L$45</f>
        <v>4979</v>
      </c>
      <c r="L62" s="175"/>
      <c r="M62" s="175"/>
      <c r="N62" s="175">
        <f>'将来負担比率（分子）の構造'!M$45</f>
        <v>5004</v>
      </c>
      <c r="O62" s="175"/>
      <c r="P62" s="175"/>
    </row>
    <row r="63" spans="1:16" x14ac:dyDescent="0.2">
      <c r="A63" s="175" t="s">
        <v>36</v>
      </c>
      <c r="B63" s="175">
        <f>'将来負担比率（分子）の構造'!I$44</f>
        <v>3</v>
      </c>
      <c r="C63" s="175"/>
      <c r="D63" s="175"/>
      <c r="E63" s="175">
        <f>'将来負担比率（分子）の構造'!J$44</f>
        <v>2</v>
      </c>
      <c r="F63" s="175"/>
      <c r="G63" s="175"/>
      <c r="H63" s="175">
        <f>'将来負担比率（分子）の構造'!K$44</f>
        <v>1</v>
      </c>
      <c r="I63" s="175"/>
      <c r="J63" s="175"/>
      <c r="K63" s="175">
        <f>'将来負担比率（分子）の構造'!L$44</f>
        <v>1</v>
      </c>
      <c r="L63" s="175"/>
      <c r="M63" s="175"/>
      <c r="N63" s="175">
        <f>'将来負担比率（分子）の構造'!M$44</f>
        <v>0</v>
      </c>
      <c r="O63" s="175"/>
      <c r="P63" s="175"/>
    </row>
    <row r="64" spans="1:16" x14ac:dyDescent="0.2">
      <c r="A64" s="175" t="s">
        <v>35</v>
      </c>
      <c r="B64" s="175">
        <f>'将来負担比率（分子）の構造'!I$43</f>
        <v>39629</v>
      </c>
      <c r="C64" s="175"/>
      <c r="D64" s="175"/>
      <c r="E64" s="175">
        <f>'将来負担比率（分子）の構造'!J$43</f>
        <v>35893</v>
      </c>
      <c r="F64" s="175"/>
      <c r="G64" s="175"/>
      <c r="H64" s="175">
        <f>'将来負担比率（分子）の構造'!K$43</f>
        <v>32505</v>
      </c>
      <c r="I64" s="175"/>
      <c r="J64" s="175"/>
      <c r="K64" s="175">
        <f>'将来負担比率（分子）の構造'!L$43</f>
        <v>28998</v>
      </c>
      <c r="L64" s="175"/>
      <c r="M64" s="175"/>
      <c r="N64" s="175">
        <f>'将来負担比率（分子）の構造'!M$43</f>
        <v>28185</v>
      </c>
      <c r="O64" s="175"/>
      <c r="P64" s="175"/>
    </row>
    <row r="65" spans="1:16" x14ac:dyDescent="0.2">
      <c r="A65" s="175" t="s">
        <v>34</v>
      </c>
      <c r="B65" s="175">
        <f>'将来負担比率（分子）の構造'!I$42</f>
        <v>5</v>
      </c>
      <c r="C65" s="175"/>
      <c r="D65" s="175"/>
      <c r="E65" s="175">
        <f>'将来負担比率（分子）の構造'!J$42</f>
        <v>4</v>
      </c>
      <c r="F65" s="175"/>
      <c r="G65" s="175"/>
      <c r="H65" s="175">
        <f>'将来負担比率（分子）の構造'!K$42</f>
        <v>2</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40155</v>
      </c>
      <c r="C66" s="175"/>
      <c r="D66" s="175"/>
      <c r="E66" s="175">
        <f>'将来負担比率（分子）の構造'!J$41</f>
        <v>41980</v>
      </c>
      <c r="F66" s="175"/>
      <c r="G66" s="175"/>
      <c r="H66" s="175">
        <f>'将来負担比率（分子）の構造'!K$41</f>
        <v>47728</v>
      </c>
      <c r="I66" s="175"/>
      <c r="J66" s="175"/>
      <c r="K66" s="175">
        <f>'将来負担比率（分子）の構造'!L$41</f>
        <v>51504</v>
      </c>
      <c r="L66" s="175"/>
      <c r="M66" s="175"/>
      <c r="N66" s="175">
        <f>'将来負担比率（分子）の構造'!M$41</f>
        <v>53708</v>
      </c>
      <c r="O66" s="175"/>
      <c r="P66" s="175"/>
    </row>
    <row r="67" spans="1:16" x14ac:dyDescent="0.2">
      <c r="A67" s="175" t="s">
        <v>77</v>
      </c>
      <c r="B67" s="175" t="e">
        <f>NA()</f>
        <v>#N/A</v>
      </c>
      <c r="C67" s="175">
        <f>IF(ISNUMBER('将来負担比率（分子）の構造'!I$53), IF('将来負担比率（分子）の構造'!I$53 &lt; 0, 0, '将来負担比率（分子）の構造'!I$53), NA())</f>
        <v>10831</v>
      </c>
      <c r="D67" s="175" t="e">
        <f>NA()</f>
        <v>#N/A</v>
      </c>
      <c r="E67" s="175" t="e">
        <f>NA()</f>
        <v>#N/A</v>
      </c>
      <c r="F67" s="175">
        <f>IF(ISNUMBER('将来負担比率（分子）の構造'!J$53), IF('将来負担比率（分子）の構造'!J$53 &lt; 0, 0, '将来負担比率（分子）の構造'!J$53), NA())</f>
        <v>8871</v>
      </c>
      <c r="G67" s="175" t="e">
        <f>NA()</f>
        <v>#N/A</v>
      </c>
      <c r="H67" s="175" t="e">
        <f>NA()</f>
        <v>#N/A</v>
      </c>
      <c r="I67" s="175">
        <f>IF(ISNUMBER('将来負担比率（分子）の構造'!K$53), IF('将来負担比率（分子）の構造'!K$53 &lt; 0, 0, '将来負担比率（分子）の構造'!K$53), NA())</f>
        <v>10006</v>
      </c>
      <c r="J67" s="175" t="e">
        <f>NA()</f>
        <v>#N/A</v>
      </c>
      <c r="K67" s="175" t="e">
        <f>NA()</f>
        <v>#N/A</v>
      </c>
      <c r="L67" s="175">
        <f>IF(ISNUMBER('将来負担比率（分子）の構造'!L$53), IF('将来負担比率（分子）の構造'!L$53 &lt; 0, 0, '将来負担比率（分子）の構造'!L$53), NA())</f>
        <v>10727</v>
      </c>
      <c r="M67" s="175" t="e">
        <f>NA()</f>
        <v>#N/A</v>
      </c>
      <c r="N67" s="175" t="e">
        <f>NA()</f>
        <v>#N/A</v>
      </c>
      <c r="O67" s="175">
        <f>IF(ISNUMBER('将来負担比率（分子）の構造'!M$53), IF('将来負担比率（分子）の構造'!M$53 &lt; 0, 0, '将来負担比率（分子）の構造'!M$53), NA())</f>
        <v>12321</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2675</v>
      </c>
      <c r="C72" s="179">
        <f>基金残高に係る経年分析!G55</f>
        <v>2716</v>
      </c>
      <c r="D72" s="179">
        <f>基金残高に係る経年分析!H55</f>
        <v>3161</v>
      </c>
    </row>
    <row r="73" spans="1:16" x14ac:dyDescent="0.2">
      <c r="A73" s="178" t="s">
        <v>80</v>
      </c>
      <c r="B73" s="179">
        <f>基金残高に係る経年分析!F56</f>
        <v>288</v>
      </c>
      <c r="C73" s="179">
        <f>基金残高に係る経年分析!G56</f>
        <v>488</v>
      </c>
      <c r="D73" s="179">
        <f>基金残高に係る経年分析!H56</f>
        <v>488</v>
      </c>
    </row>
    <row r="74" spans="1:16" x14ac:dyDescent="0.2">
      <c r="A74" s="178" t="s">
        <v>81</v>
      </c>
      <c r="B74" s="179">
        <f>基金残高に係る経年分析!F57</f>
        <v>3526</v>
      </c>
      <c r="C74" s="179">
        <f>基金残高に係る経年分析!G57</f>
        <v>3859</v>
      </c>
      <c r="D74" s="179">
        <f>基金残高に係る経年分析!H57</f>
        <v>3869</v>
      </c>
    </row>
  </sheetData>
  <sheetProtection algorithmName="SHA-512" hashValue="9yuUVFT/FsoY84w9DQfwbOEf+wZCjYwyA0/EVJxbS0uvffaw8Lps8j5T0P3tG7BOkkpyHf+Evgj2BgSozlcb0Q==" saltValue="NgyG0pZcQXn4PpwaeRBr6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5" zoomScaleNormal="85"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218</v>
      </c>
      <c r="DI1" s="603"/>
      <c r="DJ1" s="603"/>
      <c r="DK1" s="603"/>
      <c r="DL1" s="603"/>
      <c r="DM1" s="603"/>
      <c r="DN1" s="604"/>
      <c r="DO1" s="214"/>
      <c r="DP1" s="602" t="s">
        <v>219</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221</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222</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223</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224</v>
      </c>
      <c r="S4" s="606"/>
      <c r="T4" s="606"/>
      <c r="U4" s="606"/>
      <c r="V4" s="606"/>
      <c r="W4" s="606"/>
      <c r="X4" s="606"/>
      <c r="Y4" s="607"/>
      <c r="Z4" s="605" t="s">
        <v>225</v>
      </c>
      <c r="AA4" s="606"/>
      <c r="AB4" s="606"/>
      <c r="AC4" s="607"/>
      <c r="AD4" s="605" t="s">
        <v>226</v>
      </c>
      <c r="AE4" s="606"/>
      <c r="AF4" s="606"/>
      <c r="AG4" s="606"/>
      <c r="AH4" s="606"/>
      <c r="AI4" s="606"/>
      <c r="AJ4" s="606"/>
      <c r="AK4" s="607"/>
      <c r="AL4" s="605" t="s">
        <v>225</v>
      </c>
      <c r="AM4" s="606"/>
      <c r="AN4" s="606"/>
      <c r="AO4" s="607"/>
      <c r="AP4" s="608" t="s">
        <v>227</v>
      </c>
      <c r="AQ4" s="608"/>
      <c r="AR4" s="608"/>
      <c r="AS4" s="608"/>
      <c r="AT4" s="608"/>
      <c r="AU4" s="608"/>
      <c r="AV4" s="608"/>
      <c r="AW4" s="608"/>
      <c r="AX4" s="608"/>
      <c r="AY4" s="608"/>
      <c r="AZ4" s="608"/>
      <c r="BA4" s="608"/>
      <c r="BB4" s="608"/>
      <c r="BC4" s="608"/>
      <c r="BD4" s="608"/>
      <c r="BE4" s="608"/>
      <c r="BF4" s="608"/>
      <c r="BG4" s="608" t="s">
        <v>228</v>
      </c>
      <c r="BH4" s="608"/>
      <c r="BI4" s="608"/>
      <c r="BJ4" s="608"/>
      <c r="BK4" s="608"/>
      <c r="BL4" s="608"/>
      <c r="BM4" s="608"/>
      <c r="BN4" s="608"/>
      <c r="BO4" s="608" t="s">
        <v>225</v>
      </c>
      <c r="BP4" s="608"/>
      <c r="BQ4" s="608"/>
      <c r="BR4" s="608"/>
      <c r="BS4" s="608" t="s">
        <v>229</v>
      </c>
      <c r="BT4" s="608"/>
      <c r="BU4" s="608"/>
      <c r="BV4" s="608"/>
      <c r="BW4" s="608"/>
      <c r="BX4" s="608"/>
      <c r="BY4" s="608"/>
      <c r="BZ4" s="608"/>
      <c r="CA4" s="608"/>
      <c r="CB4" s="608"/>
      <c r="CD4" s="605" t="s">
        <v>230</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231</v>
      </c>
      <c r="C5" s="610"/>
      <c r="D5" s="610"/>
      <c r="E5" s="610"/>
      <c r="F5" s="610"/>
      <c r="G5" s="610"/>
      <c r="H5" s="610"/>
      <c r="I5" s="610"/>
      <c r="J5" s="610"/>
      <c r="K5" s="610"/>
      <c r="L5" s="610"/>
      <c r="M5" s="610"/>
      <c r="N5" s="610"/>
      <c r="O5" s="610"/>
      <c r="P5" s="610"/>
      <c r="Q5" s="611"/>
      <c r="R5" s="612">
        <v>18667759</v>
      </c>
      <c r="S5" s="613"/>
      <c r="T5" s="613"/>
      <c r="U5" s="613"/>
      <c r="V5" s="613"/>
      <c r="W5" s="613"/>
      <c r="X5" s="613"/>
      <c r="Y5" s="614"/>
      <c r="Z5" s="615">
        <v>33.799999999999997</v>
      </c>
      <c r="AA5" s="615"/>
      <c r="AB5" s="615"/>
      <c r="AC5" s="615"/>
      <c r="AD5" s="616">
        <v>17379366</v>
      </c>
      <c r="AE5" s="616"/>
      <c r="AF5" s="616"/>
      <c r="AG5" s="616"/>
      <c r="AH5" s="616"/>
      <c r="AI5" s="616"/>
      <c r="AJ5" s="616"/>
      <c r="AK5" s="616"/>
      <c r="AL5" s="617">
        <v>65.7</v>
      </c>
      <c r="AM5" s="618"/>
      <c r="AN5" s="618"/>
      <c r="AO5" s="619"/>
      <c r="AP5" s="609" t="s">
        <v>232</v>
      </c>
      <c r="AQ5" s="610"/>
      <c r="AR5" s="610"/>
      <c r="AS5" s="610"/>
      <c r="AT5" s="610"/>
      <c r="AU5" s="610"/>
      <c r="AV5" s="610"/>
      <c r="AW5" s="610"/>
      <c r="AX5" s="610"/>
      <c r="AY5" s="610"/>
      <c r="AZ5" s="610"/>
      <c r="BA5" s="610"/>
      <c r="BB5" s="610"/>
      <c r="BC5" s="610"/>
      <c r="BD5" s="610"/>
      <c r="BE5" s="610"/>
      <c r="BF5" s="611"/>
      <c r="BG5" s="623">
        <v>17376105</v>
      </c>
      <c r="BH5" s="624"/>
      <c r="BI5" s="624"/>
      <c r="BJ5" s="624"/>
      <c r="BK5" s="624"/>
      <c r="BL5" s="624"/>
      <c r="BM5" s="624"/>
      <c r="BN5" s="625"/>
      <c r="BO5" s="626">
        <v>93.1</v>
      </c>
      <c r="BP5" s="626"/>
      <c r="BQ5" s="626"/>
      <c r="BR5" s="626"/>
      <c r="BS5" s="627">
        <v>497411</v>
      </c>
      <c r="BT5" s="627"/>
      <c r="BU5" s="627"/>
      <c r="BV5" s="627"/>
      <c r="BW5" s="627"/>
      <c r="BX5" s="627"/>
      <c r="BY5" s="627"/>
      <c r="BZ5" s="627"/>
      <c r="CA5" s="627"/>
      <c r="CB5" s="631"/>
      <c r="CD5" s="605" t="s">
        <v>227</v>
      </c>
      <c r="CE5" s="606"/>
      <c r="CF5" s="606"/>
      <c r="CG5" s="606"/>
      <c r="CH5" s="606"/>
      <c r="CI5" s="606"/>
      <c r="CJ5" s="606"/>
      <c r="CK5" s="606"/>
      <c r="CL5" s="606"/>
      <c r="CM5" s="606"/>
      <c r="CN5" s="606"/>
      <c r="CO5" s="606"/>
      <c r="CP5" s="606"/>
      <c r="CQ5" s="607"/>
      <c r="CR5" s="605" t="s">
        <v>233</v>
      </c>
      <c r="CS5" s="606"/>
      <c r="CT5" s="606"/>
      <c r="CU5" s="606"/>
      <c r="CV5" s="606"/>
      <c r="CW5" s="606"/>
      <c r="CX5" s="606"/>
      <c r="CY5" s="607"/>
      <c r="CZ5" s="605" t="s">
        <v>225</v>
      </c>
      <c r="DA5" s="606"/>
      <c r="DB5" s="606"/>
      <c r="DC5" s="607"/>
      <c r="DD5" s="605" t="s">
        <v>234</v>
      </c>
      <c r="DE5" s="606"/>
      <c r="DF5" s="606"/>
      <c r="DG5" s="606"/>
      <c r="DH5" s="606"/>
      <c r="DI5" s="606"/>
      <c r="DJ5" s="606"/>
      <c r="DK5" s="606"/>
      <c r="DL5" s="606"/>
      <c r="DM5" s="606"/>
      <c r="DN5" s="606"/>
      <c r="DO5" s="606"/>
      <c r="DP5" s="607"/>
      <c r="DQ5" s="605" t="s">
        <v>235</v>
      </c>
      <c r="DR5" s="606"/>
      <c r="DS5" s="606"/>
      <c r="DT5" s="606"/>
      <c r="DU5" s="606"/>
      <c r="DV5" s="606"/>
      <c r="DW5" s="606"/>
      <c r="DX5" s="606"/>
      <c r="DY5" s="606"/>
      <c r="DZ5" s="606"/>
      <c r="EA5" s="606"/>
      <c r="EB5" s="606"/>
      <c r="EC5" s="607"/>
    </row>
    <row r="6" spans="2:143" ht="11.25" customHeight="1" x14ac:dyDescent="0.2">
      <c r="B6" s="620" t="s">
        <v>236</v>
      </c>
      <c r="C6" s="621"/>
      <c r="D6" s="621"/>
      <c r="E6" s="621"/>
      <c r="F6" s="621"/>
      <c r="G6" s="621"/>
      <c r="H6" s="621"/>
      <c r="I6" s="621"/>
      <c r="J6" s="621"/>
      <c r="K6" s="621"/>
      <c r="L6" s="621"/>
      <c r="M6" s="621"/>
      <c r="N6" s="621"/>
      <c r="O6" s="621"/>
      <c r="P6" s="621"/>
      <c r="Q6" s="622"/>
      <c r="R6" s="623">
        <v>294321</v>
      </c>
      <c r="S6" s="624"/>
      <c r="T6" s="624"/>
      <c r="U6" s="624"/>
      <c r="V6" s="624"/>
      <c r="W6" s="624"/>
      <c r="X6" s="624"/>
      <c r="Y6" s="625"/>
      <c r="Z6" s="626">
        <v>0.5</v>
      </c>
      <c r="AA6" s="626"/>
      <c r="AB6" s="626"/>
      <c r="AC6" s="626"/>
      <c r="AD6" s="627">
        <v>294321</v>
      </c>
      <c r="AE6" s="627"/>
      <c r="AF6" s="627"/>
      <c r="AG6" s="627"/>
      <c r="AH6" s="627"/>
      <c r="AI6" s="627"/>
      <c r="AJ6" s="627"/>
      <c r="AK6" s="627"/>
      <c r="AL6" s="628">
        <v>1.1000000000000001</v>
      </c>
      <c r="AM6" s="629"/>
      <c r="AN6" s="629"/>
      <c r="AO6" s="630"/>
      <c r="AP6" s="620" t="s">
        <v>237</v>
      </c>
      <c r="AQ6" s="621"/>
      <c r="AR6" s="621"/>
      <c r="AS6" s="621"/>
      <c r="AT6" s="621"/>
      <c r="AU6" s="621"/>
      <c r="AV6" s="621"/>
      <c r="AW6" s="621"/>
      <c r="AX6" s="621"/>
      <c r="AY6" s="621"/>
      <c r="AZ6" s="621"/>
      <c r="BA6" s="621"/>
      <c r="BB6" s="621"/>
      <c r="BC6" s="621"/>
      <c r="BD6" s="621"/>
      <c r="BE6" s="621"/>
      <c r="BF6" s="622"/>
      <c r="BG6" s="623">
        <v>17376105</v>
      </c>
      <c r="BH6" s="624"/>
      <c r="BI6" s="624"/>
      <c r="BJ6" s="624"/>
      <c r="BK6" s="624"/>
      <c r="BL6" s="624"/>
      <c r="BM6" s="624"/>
      <c r="BN6" s="625"/>
      <c r="BO6" s="626">
        <v>93.1</v>
      </c>
      <c r="BP6" s="626"/>
      <c r="BQ6" s="626"/>
      <c r="BR6" s="626"/>
      <c r="BS6" s="627">
        <v>497411</v>
      </c>
      <c r="BT6" s="627"/>
      <c r="BU6" s="627"/>
      <c r="BV6" s="627"/>
      <c r="BW6" s="627"/>
      <c r="BX6" s="627"/>
      <c r="BY6" s="627"/>
      <c r="BZ6" s="627"/>
      <c r="CA6" s="627"/>
      <c r="CB6" s="631"/>
      <c r="CD6" s="609" t="s">
        <v>238</v>
      </c>
      <c r="CE6" s="610"/>
      <c r="CF6" s="610"/>
      <c r="CG6" s="610"/>
      <c r="CH6" s="610"/>
      <c r="CI6" s="610"/>
      <c r="CJ6" s="610"/>
      <c r="CK6" s="610"/>
      <c r="CL6" s="610"/>
      <c r="CM6" s="610"/>
      <c r="CN6" s="610"/>
      <c r="CO6" s="610"/>
      <c r="CP6" s="610"/>
      <c r="CQ6" s="611"/>
      <c r="CR6" s="623">
        <v>288193</v>
      </c>
      <c r="CS6" s="624"/>
      <c r="CT6" s="624"/>
      <c r="CU6" s="624"/>
      <c r="CV6" s="624"/>
      <c r="CW6" s="624"/>
      <c r="CX6" s="624"/>
      <c r="CY6" s="625"/>
      <c r="CZ6" s="617">
        <v>0.5</v>
      </c>
      <c r="DA6" s="618"/>
      <c r="DB6" s="618"/>
      <c r="DC6" s="634"/>
      <c r="DD6" s="632" t="s">
        <v>239</v>
      </c>
      <c r="DE6" s="624"/>
      <c r="DF6" s="624"/>
      <c r="DG6" s="624"/>
      <c r="DH6" s="624"/>
      <c r="DI6" s="624"/>
      <c r="DJ6" s="624"/>
      <c r="DK6" s="624"/>
      <c r="DL6" s="624"/>
      <c r="DM6" s="624"/>
      <c r="DN6" s="624"/>
      <c r="DO6" s="624"/>
      <c r="DP6" s="625"/>
      <c r="DQ6" s="632">
        <v>288014</v>
      </c>
      <c r="DR6" s="624"/>
      <c r="DS6" s="624"/>
      <c r="DT6" s="624"/>
      <c r="DU6" s="624"/>
      <c r="DV6" s="624"/>
      <c r="DW6" s="624"/>
      <c r="DX6" s="624"/>
      <c r="DY6" s="624"/>
      <c r="DZ6" s="624"/>
      <c r="EA6" s="624"/>
      <c r="EB6" s="624"/>
      <c r="EC6" s="633"/>
    </row>
    <row r="7" spans="2:143" ht="11.25" customHeight="1" x14ac:dyDescent="0.2">
      <c r="B7" s="620" t="s">
        <v>240</v>
      </c>
      <c r="C7" s="621"/>
      <c r="D7" s="621"/>
      <c r="E7" s="621"/>
      <c r="F7" s="621"/>
      <c r="G7" s="621"/>
      <c r="H7" s="621"/>
      <c r="I7" s="621"/>
      <c r="J7" s="621"/>
      <c r="K7" s="621"/>
      <c r="L7" s="621"/>
      <c r="M7" s="621"/>
      <c r="N7" s="621"/>
      <c r="O7" s="621"/>
      <c r="P7" s="621"/>
      <c r="Q7" s="622"/>
      <c r="R7" s="623">
        <v>9075</v>
      </c>
      <c r="S7" s="624"/>
      <c r="T7" s="624"/>
      <c r="U7" s="624"/>
      <c r="V7" s="624"/>
      <c r="W7" s="624"/>
      <c r="X7" s="624"/>
      <c r="Y7" s="625"/>
      <c r="Z7" s="626">
        <v>0</v>
      </c>
      <c r="AA7" s="626"/>
      <c r="AB7" s="626"/>
      <c r="AC7" s="626"/>
      <c r="AD7" s="627">
        <v>9075</v>
      </c>
      <c r="AE7" s="627"/>
      <c r="AF7" s="627"/>
      <c r="AG7" s="627"/>
      <c r="AH7" s="627"/>
      <c r="AI7" s="627"/>
      <c r="AJ7" s="627"/>
      <c r="AK7" s="627"/>
      <c r="AL7" s="628">
        <v>0</v>
      </c>
      <c r="AM7" s="629"/>
      <c r="AN7" s="629"/>
      <c r="AO7" s="630"/>
      <c r="AP7" s="620" t="s">
        <v>241</v>
      </c>
      <c r="AQ7" s="621"/>
      <c r="AR7" s="621"/>
      <c r="AS7" s="621"/>
      <c r="AT7" s="621"/>
      <c r="AU7" s="621"/>
      <c r="AV7" s="621"/>
      <c r="AW7" s="621"/>
      <c r="AX7" s="621"/>
      <c r="AY7" s="621"/>
      <c r="AZ7" s="621"/>
      <c r="BA7" s="621"/>
      <c r="BB7" s="621"/>
      <c r="BC7" s="621"/>
      <c r="BD7" s="621"/>
      <c r="BE7" s="621"/>
      <c r="BF7" s="622"/>
      <c r="BG7" s="623">
        <v>8285117</v>
      </c>
      <c r="BH7" s="624"/>
      <c r="BI7" s="624"/>
      <c r="BJ7" s="624"/>
      <c r="BK7" s="624"/>
      <c r="BL7" s="624"/>
      <c r="BM7" s="624"/>
      <c r="BN7" s="625"/>
      <c r="BO7" s="626">
        <v>44.4</v>
      </c>
      <c r="BP7" s="626"/>
      <c r="BQ7" s="626"/>
      <c r="BR7" s="626"/>
      <c r="BS7" s="627">
        <v>497411</v>
      </c>
      <c r="BT7" s="627"/>
      <c r="BU7" s="627"/>
      <c r="BV7" s="627"/>
      <c r="BW7" s="627"/>
      <c r="BX7" s="627"/>
      <c r="BY7" s="627"/>
      <c r="BZ7" s="627"/>
      <c r="CA7" s="627"/>
      <c r="CB7" s="631"/>
      <c r="CD7" s="620" t="s">
        <v>242</v>
      </c>
      <c r="CE7" s="621"/>
      <c r="CF7" s="621"/>
      <c r="CG7" s="621"/>
      <c r="CH7" s="621"/>
      <c r="CI7" s="621"/>
      <c r="CJ7" s="621"/>
      <c r="CK7" s="621"/>
      <c r="CL7" s="621"/>
      <c r="CM7" s="621"/>
      <c r="CN7" s="621"/>
      <c r="CO7" s="621"/>
      <c r="CP7" s="621"/>
      <c r="CQ7" s="622"/>
      <c r="CR7" s="623">
        <v>6084220</v>
      </c>
      <c r="CS7" s="624"/>
      <c r="CT7" s="624"/>
      <c r="CU7" s="624"/>
      <c r="CV7" s="624"/>
      <c r="CW7" s="624"/>
      <c r="CX7" s="624"/>
      <c r="CY7" s="625"/>
      <c r="CZ7" s="626">
        <v>11.6</v>
      </c>
      <c r="DA7" s="626"/>
      <c r="DB7" s="626"/>
      <c r="DC7" s="626"/>
      <c r="DD7" s="632">
        <v>246800</v>
      </c>
      <c r="DE7" s="624"/>
      <c r="DF7" s="624"/>
      <c r="DG7" s="624"/>
      <c r="DH7" s="624"/>
      <c r="DI7" s="624"/>
      <c r="DJ7" s="624"/>
      <c r="DK7" s="624"/>
      <c r="DL7" s="624"/>
      <c r="DM7" s="624"/>
      <c r="DN7" s="624"/>
      <c r="DO7" s="624"/>
      <c r="DP7" s="625"/>
      <c r="DQ7" s="632">
        <v>5275232</v>
      </c>
      <c r="DR7" s="624"/>
      <c r="DS7" s="624"/>
      <c r="DT7" s="624"/>
      <c r="DU7" s="624"/>
      <c r="DV7" s="624"/>
      <c r="DW7" s="624"/>
      <c r="DX7" s="624"/>
      <c r="DY7" s="624"/>
      <c r="DZ7" s="624"/>
      <c r="EA7" s="624"/>
      <c r="EB7" s="624"/>
      <c r="EC7" s="633"/>
    </row>
    <row r="8" spans="2:143" ht="11.25" customHeight="1" x14ac:dyDescent="0.2">
      <c r="B8" s="620" t="s">
        <v>243</v>
      </c>
      <c r="C8" s="621"/>
      <c r="D8" s="621"/>
      <c r="E8" s="621"/>
      <c r="F8" s="621"/>
      <c r="G8" s="621"/>
      <c r="H8" s="621"/>
      <c r="I8" s="621"/>
      <c r="J8" s="621"/>
      <c r="K8" s="621"/>
      <c r="L8" s="621"/>
      <c r="M8" s="621"/>
      <c r="N8" s="621"/>
      <c r="O8" s="621"/>
      <c r="P8" s="621"/>
      <c r="Q8" s="622"/>
      <c r="R8" s="623">
        <v>90573</v>
      </c>
      <c r="S8" s="624"/>
      <c r="T8" s="624"/>
      <c r="U8" s="624"/>
      <c r="V8" s="624"/>
      <c r="W8" s="624"/>
      <c r="X8" s="624"/>
      <c r="Y8" s="625"/>
      <c r="Z8" s="626">
        <v>0.2</v>
      </c>
      <c r="AA8" s="626"/>
      <c r="AB8" s="626"/>
      <c r="AC8" s="626"/>
      <c r="AD8" s="627">
        <v>90573</v>
      </c>
      <c r="AE8" s="627"/>
      <c r="AF8" s="627"/>
      <c r="AG8" s="627"/>
      <c r="AH8" s="627"/>
      <c r="AI8" s="627"/>
      <c r="AJ8" s="627"/>
      <c r="AK8" s="627"/>
      <c r="AL8" s="628">
        <v>0.3</v>
      </c>
      <c r="AM8" s="629"/>
      <c r="AN8" s="629"/>
      <c r="AO8" s="630"/>
      <c r="AP8" s="620" t="s">
        <v>244</v>
      </c>
      <c r="AQ8" s="621"/>
      <c r="AR8" s="621"/>
      <c r="AS8" s="621"/>
      <c r="AT8" s="621"/>
      <c r="AU8" s="621"/>
      <c r="AV8" s="621"/>
      <c r="AW8" s="621"/>
      <c r="AX8" s="621"/>
      <c r="AY8" s="621"/>
      <c r="AZ8" s="621"/>
      <c r="BA8" s="621"/>
      <c r="BB8" s="621"/>
      <c r="BC8" s="621"/>
      <c r="BD8" s="621"/>
      <c r="BE8" s="621"/>
      <c r="BF8" s="622"/>
      <c r="BG8" s="623">
        <v>207238</v>
      </c>
      <c r="BH8" s="624"/>
      <c r="BI8" s="624"/>
      <c r="BJ8" s="624"/>
      <c r="BK8" s="624"/>
      <c r="BL8" s="624"/>
      <c r="BM8" s="624"/>
      <c r="BN8" s="625"/>
      <c r="BO8" s="626">
        <v>1.1000000000000001</v>
      </c>
      <c r="BP8" s="626"/>
      <c r="BQ8" s="626"/>
      <c r="BR8" s="626"/>
      <c r="BS8" s="627" t="s">
        <v>239</v>
      </c>
      <c r="BT8" s="627"/>
      <c r="BU8" s="627"/>
      <c r="BV8" s="627"/>
      <c r="BW8" s="627"/>
      <c r="BX8" s="627"/>
      <c r="BY8" s="627"/>
      <c r="BZ8" s="627"/>
      <c r="CA8" s="627"/>
      <c r="CB8" s="631"/>
      <c r="CD8" s="620" t="s">
        <v>245</v>
      </c>
      <c r="CE8" s="621"/>
      <c r="CF8" s="621"/>
      <c r="CG8" s="621"/>
      <c r="CH8" s="621"/>
      <c r="CI8" s="621"/>
      <c r="CJ8" s="621"/>
      <c r="CK8" s="621"/>
      <c r="CL8" s="621"/>
      <c r="CM8" s="621"/>
      <c r="CN8" s="621"/>
      <c r="CO8" s="621"/>
      <c r="CP8" s="621"/>
      <c r="CQ8" s="622"/>
      <c r="CR8" s="623">
        <v>18348379</v>
      </c>
      <c r="CS8" s="624"/>
      <c r="CT8" s="624"/>
      <c r="CU8" s="624"/>
      <c r="CV8" s="624"/>
      <c r="CW8" s="624"/>
      <c r="CX8" s="624"/>
      <c r="CY8" s="625"/>
      <c r="CZ8" s="626">
        <v>34.799999999999997</v>
      </c>
      <c r="DA8" s="626"/>
      <c r="DB8" s="626"/>
      <c r="DC8" s="626"/>
      <c r="DD8" s="632">
        <v>158007</v>
      </c>
      <c r="DE8" s="624"/>
      <c r="DF8" s="624"/>
      <c r="DG8" s="624"/>
      <c r="DH8" s="624"/>
      <c r="DI8" s="624"/>
      <c r="DJ8" s="624"/>
      <c r="DK8" s="624"/>
      <c r="DL8" s="624"/>
      <c r="DM8" s="624"/>
      <c r="DN8" s="624"/>
      <c r="DO8" s="624"/>
      <c r="DP8" s="625"/>
      <c r="DQ8" s="632">
        <v>7706549</v>
      </c>
      <c r="DR8" s="624"/>
      <c r="DS8" s="624"/>
      <c r="DT8" s="624"/>
      <c r="DU8" s="624"/>
      <c r="DV8" s="624"/>
      <c r="DW8" s="624"/>
      <c r="DX8" s="624"/>
      <c r="DY8" s="624"/>
      <c r="DZ8" s="624"/>
      <c r="EA8" s="624"/>
      <c r="EB8" s="624"/>
      <c r="EC8" s="633"/>
    </row>
    <row r="9" spans="2:143" ht="11.25" customHeight="1" x14ac:dyDescent="0.2">
      <c r="B9" s="620" t="s">
        <v>246</v>
      </c>
      <c r="C9" s="621"/>
      <c r="D9" s="621"/>
      <c r="E9" s="621"/>
      <c r="F9" s="621"/>
      <c r="G9" s="621"/>
      <c r="H9" s="621"/>
      <c r="I9" s="621"/>
      <c r="J9" s="621"/>
      <c r="K9" s="621"/>
      <c r="L9" s="621"/>
      <c r="M9" s="621"/>
      <c r="N9" s="621"/>
      <c r="O9" s="621"/>
      <c r="P9" s="621"/>
      <c r="Q9" s="622"/>
      <c r="R9" s="623">
        <v>71670</v>
      </c>
      <c r="S9" s="624"/>
      <c r="T9" s="624"/>
      <c r="U9" s="624"/>
      <c r="V9" s="624"/>
      <c r="W9" s="624"/>
      <c r="X9" s="624"/>
      <c r="Y9" s="625"/>
      <c r="Z9" s="626">
        <v>0.1</v>
      </c>
      <c r="AA9" s="626"/>
      <c r="AB9" s="626"/>
      <c r="AC9" s="626"/>
      <c r="AD9" s="627">
        <v>71670</v>
      </c>
      <c r="AE9" s="627"/>
      <c r="AF9" s="627"/>
      <c r="AG9" s="627"/>
      <c r="AH9" s="627"/>
      <c r="AI9" s="627"/>
      <c r="AJ9" s="627"/>
      <c r="AK9" s="627"/>
      <c r="AL9" s="628">
        <v>0.3</v>
      </c>
      <c r="AM9" s="629"/>
      <c r="AN9" s="629"/>
      <c r="AO9" s="630"/>
      <c r="AP9" s="620" t="s">
        <v>247</v>
      </c>
      <c r="AQ9" s="621"/>
      <c r="AR9" s="621"/>
      <c r="AS9" s="621"/>
      <c r="AT9" s="621"/>
      <c r="AU9" s="621"/>
      <c r="AV9" s="621"/>
      <c r="AW9" s="621"/>
      <c r="AX9" s="621"/>
      <c r="AY9" s="621"/>
      <c r="AZ9" s="621"/>
      <c r="BA9" s="621"/>
      <c r="BB9" s="621"/>
      <c r="BC9" s="621"/>
      <c r="BD9" s="621"/>
      <c r="BE9" s="621"/>
      <c r="BF9" s="622"/>
      <c r="BG9" s="623">
        <v>5953848</v>
      </c>
      <c r="BH9" s="624"/>
      <c r="BI9" s="624"/>
      <c r="BJ9" s="624"/>
      <c r="BK9" s="624"/>
      <c r="BL9" s="624"/>
      <c r="BM9" s="624"/>
      <c r="BN9" s="625"/>
      <c r="BO9" s="626">
        <v>31.9</v>
      </c>
      <c r="BP9" s="626"/>
      <c r="BQ9" s="626"/>
      <c r="BR9" s="626"/>
      <c r="BS9" s="627" t="s">
        <v>130</v>
      </c>
      <c r="BT9" s="627"/>
      <c r="BU9" s="627"/>
      <c r="BV9" s="627"/>
      <c r="BW9" s="627"/>
      <c r="BX9" s="627"/>
      <c r="BY9" s="627"/>
      <c r="BZ9" s="627"/>
      <c r="CA9" s="627"/>
      <c r="CB9" s="631"/>
      <c r="CD9" s="620" t="s">
        <v>248</v>
      </c>
      <c r="CE9" s="621"/>
      <c r="CF9" s="621"/>
      <c r="CG9" s="621"/>
      <c r="CH9" s="621"/>
      <c r="CI9" s="621"/>
      <c r="CJ9" s="621"/>
      <c r="CK9" s="621"/>
      <c r="CL9" s="621"/>
      <c r="CM9" s="621"/>
      <c r="CN9" s="621"/>
      <c r="CO9" s="621"/>
      <c r="CP9" s="621"/>
      <c r="CQ9" s="622"/>
      <c r="CR9" s="623">
        <v>5913144</v>
      </c>
      <c r="CS9" s="624"/>
      <c r="CT9" s="624"/>
      <c r="CU9" s="624"/>
      <c r="CV9" s="624"/>
      <c r="CW9" s="624"/>
      <c r="CX9" s="624"/>
      <c r="CY9" s="625"/>
      <c r="CZ9" s="626">
        <v>11.2</v>
      </c>
      <c r="DA9" s="626"/>
      <c r="DB9" s="626"/>
      <c r="DC9" s="626"/>
      <c r="DD9" s="632">
        <v>1277851</v>
      </c>
      <c r="DE9" s="624"/>
      <c r="DF9" s="624"/>
      <c r="DG9" s="624"/>
      <c r="DH9" s="624"/>
      <c r="DI9" s="624"/>
      <c r="DJ9" s="624"/>
      <c r="DK9" s="624"/>
      <c r="DL9" s="624"/>
      <c r="DM9" s="624"/>
      <c r="DN9" s="624"/>
      <c r="DO9" s="624"/>
      <c r="DP9" s="625"/>
      <c r="DQ9" s="632">
        <v>4040972</v>
      </c>
      <c r="DR9" s="624"/>
      <c r="DS9" s="624"/>
      <c r="DT9" s="624"/>
      <c r="DU9" s="624"/>
      <c r="DV9" s="624"/>
      <c r="DW9" s="624"/>
      <c r="DX9" s="624"/>
      <c r="DY9" s="624"/>
      <c r="DZ9" s="624"/>
      <c r="EA9" s="624"/>
      <c r="EB9" s="624"/>
      <c r="EC9" s="633"/>
    </row>
    <row r="10" spans="2:143" ht="11.25" customHeight="1" x14ac:dyDescent="0.2">
      <c r="B10" s="620" t="s">
        <v>249</v>
      </c>
      <c r="C10" s="621"/>
      <c r="D10" s="621"/>
      <c r="E10" s="621"/>
      <c r="F10" s="621"/>
      <c r="G10" s="621"/>
      <c r="H10" s="621"/>
      <c r="I10" s="621"/>
      <c r="J10" s="621"/>
      <c r="K10" s="621"/>
      <c r="L10" s="621"/>
      <c r="M10" s="621"/>
      <c r="N10" s="621"/>
      <c r="O10" s="621"/>
      <c r="P10" s="621"/>
      <c r="Q10" s="622"/>
      <c r="R10" s="623" t="s">
        <v>130</v>
      </c>
      <c r="S10" s="624"/>
      <c r="T10" s="624"/>
      <c r="U10" s="624"/>
      <c r="V10" s="624"/>
      <c r="W10" s="624"/>
      <c r="X10" s="624"/>
      <c r="Y10" s="625"/>
      <c r="Z10" s="626" t="s">
        <v>250</v>
      </c>
      <c r="AA10" s="626"/>
      <c r="AB10" s="626"/>
      <c r="AC10" s="626"/>
      <c r="AD10" s="627" t="s">
        <v>239</v>
      </c>
      <c r="AE10" s="627"/>
      <c r="AF10" s="627"/>
      <c r="AG10" s="627"/>
      <c r="AH10" s="627"/>
      <c r="AI10" s="627"/>
      <c r="AJ10" s="627"/>
      <c r="AK10" s="627"/>
      <c r="AL10" s="628" t="s">
        <v>239</v>
      </c>
      <c r="AM10" s="629"/>
      <c r="AN10" s="629"/>
      <c r="AO10" s="630"/>
      <c r="AP10" s="620" t="s">
        <v>251</v>
      </c>
      <c r="AQ10" s="621"/>
      <c r="AR10" s="621"/>
      <c r="AS10" s="621"/>
      <c r="AT10" s="621"/>
      <c r="AU10" s="621"/>
      <c r="AV10" s="621"/>
      <c r="AW10" s="621"/>
      <c r="AX10" s="621"/>
      <c r="AY10" s="621"/>
      <c r="AZ10" s="621"/>
      <c r="BA10" s="621"/>
      <c r="BB10" s="621"/>
      <c r="BC10" s="621"/>
      <c r="BD10" s="621"/>
      <c r="BE10" s="621"/>
      <c r="BF10" s="622"/>
      <c r="BG10" s="623">
        <v>367544</v>
      </c>
      <c r="BH10" s="624"/>
      <c r="BI10" s="624"/>
      <c r="BJ10" s="624"/>
      <c r="BK10" s="624"/>
      <c r="BL10" s="624"/>
      <c r="BM10" s="624"/>
      <c r="BN10" s="625"/>
      <c r="BO10" s="626">
        <v>2</v>
      </c>
      <c r="BP10" s="626"/>
      <c r="BQ10" s="626"/>
      <c r="BR10" s="626"/>
      <c r="BS10" s="627" t="s">
        <v>239</v>
      </c>
      <c r="BT10" s="627"/>
      <c r="BU10" s="627"/>
      <c r="BV10" s="627"/>
      <c r="BW10" s="627"/>
      <c r="BX10" s="627"/>
      <c r="BY10" s="627"/>
      <c r="BZ10" s="627"/>
      <c r="CA10" s="627"/>
      <c r="CB10" s="631"/>
      <c r="CD10" s="620" t="s">
        <v>252</v>
      </c>
      <c r="CE10" s="621"/>
      <c r="CF10" s="621"/>
      <c r="CG10" s="621"/>
      <c r="CH10" s="621"/>
      <c r="CI10" s="621"/>
      <c r="CJ10" s="621"/>
      <c r="CK10" s="621"/>
      <c r="CL10" s="621"/>
      <c r="CM10" s="621"/>
      <c r="CN10" s="621"/>
      <c r="CO10" s="621"/>
      <c r="CP10" s="621"/>
      <c r="CQ10" s="622"/>
      <c r="CR10" s="623">
        <v>21439</v>
      </c>
      <c r="CS10" s="624"/>
      <c r="CT10" s="624"/>
      <c r="CU10" s="624"/>
      <c r="CV10" s="624"/>
      <c r="CW10" s="624"/>
      <c r="CX10" s="624"/>
      <c r="CY10" s="625"/>
      <c r="CZ10" s="626">
        <v>0</v>
      </c>
      <c r="DA10" s="626"/>
      <c r="DB10" s="626"/>
      <c r="DC10" s="626"/>
      <c r="DD10" s="632">
        <v>171</v>
      </c>
      <c r="DE10" s="624"/>
      <c r="DF10" s="624"/>
      <c r="DG10" s="624"/>
      <c r="DH10" s="624"/>
      <c r="DI10" s="624"/>
      <c r="DJ10" s="624"/>
      <c r="DK10" s="624"/>
      <c r="DL10" s="624"/>
      <c r="DM10" s="624"/>
      <c r="DN10" s="624"/>
      <c r="DO10" s="624"/>
      <c r="DP10" s="625"/>
      <c r="DQ10" s="632">
        <v>21439</v>
      </c>
      <c r="DR10" s="624"/>
      <c r="DS10" s="624"/>
      <c r="DT10" s="624"/>
      <c r="DU10" s="624"/>
      <c r="DV10" s="624"/>
      <c r="DW10" s="624"/>
      <c r="DX10" s="624"/>
      <c r="DY10" s="624"/>
      <c r="DZ10" s="624"/>
      <c r="EA10" s="624"/>
      <c r="EB10" s="624"/>
      <c r="EC10" s="633"/>
    </row>
    <row r="11" spans="2:143" ht="11.25" customHeight="1" x14ac:dyDescent="0.2">
      <c r="B11" s="620" t="s">
        <v>253</v>
      </c>
      <c r="C11" s="621"/>
      <c r="D11" s="621"/>
      <c r="E11" s="621"/>
      <c r="F11" s="621"/>
      <c r="G11" s="621"/>
      <c r="H11" s="621"/>
      <c r="I11" s="621"/>
      <c r="J11" s="621"/>
      <c r="K11" s="621"/>
      <c r="L11" s="621"/>
      <c r="M11" s="621"/>
      <c r="N11" s="621"/>
      <c r="O11" s="621"/>
      <c r="P11" s="621"/>
      <c r="Q11" s="622"/>
      <c r="R11" s="623">
        <v>2698798</v>
      </c>
      <c r="S11" s="624"/>
      <c r="T11" s="624"/>
      <c r="U11" s="624"/>
      <c r="V11" s="624"/>
      <c r="W11" s="624"/>
      <c r="X11" s="624"/>
      <c r="Y11" s="625"/>
      <c r="Z11" s="628">
        <v>4.9000000000000004</v>
      </c>
      <c r="AA11" s="629"/>
      <c r="AB11" s="629"/>
      <c r="AC11" s="635"/>
      <c r="AD11" s="632">
        <v>2698798</v>
      </c>
      <c r="AE11" s="624"/>
      <c r="AF11" s="624"/>
      <c r="AG11" s="624"/>
      <c r="AH11" s="624"/>
      <c r="AI11" s="624"/>
      <c r="AJ11" s="624"/>
      <c r="AK11" s="625"/>
      <c r="AL11" s="628">
        <v>10.199999999999999</v>
      </c>
      <c r="AM11" s="629"/>
      <c r="AN11" s="629"/>
      <c r="AO11" s="630"/>
      <c r="AP11" s="620" t="s">
        <v>254</v>
      </c>
      <c r="AQ11" s="621"/>
      <c r="AR11" s="621"/>
      <c r="AS11" s="621"/>
      <c r="AT11" s="621"/>
      <c r="AU11" s="621"/>
      <c r="AV11" s="621"/>
      <c r="AW11" s="621"/>
      <c r="AX11" s="621"/>
      <c r="AY11" s="621"/>
      <c r="AZ11" s="621"/>
      <c r="BA11" s="621"/>
      <c r="BB11" s="621"/>
      <c r="BC11" s="621"/>
      <c r="BD11" s="621"/>
      <c r="BE11" s="621"/>
      <c r="BF11" s="622"/>
      <c r="BG11" s="623">
        <v>1756487</v>
      </c>
      <c r="BH11" s="624"/>
      <c r="BI11" s="624"/>
      <c r="BJ11" s="624"/>
      <c r="BK11" s="624"/>
      <c r="BL11" s="624"/>
      <c r="BM11" s="624"/>
      <c r="BN11" s="625"/>
      <c r="BO11" s="626">
        <v>9.4</v>
      </c>
      <c r="BP11" s="626"/>
      <c r="BQ11" s="626"/>
      <c r="BR11" s="626"/>
      <c r="BS11" s="627">
        <v>497411</v>
      </c>
      <c r="BT11" s="627"/>
      <c r="BU11" s="627"/>
      <c r="BV11" s="627"/>
      <c r="BW11" s="627"/>
      <c r="BX11" s="627"/>
      <c r="BY11" s="627"/>
      <c r="BZ11" s="627"/>
      <c r="CA11" s="627"/>
      <c r="CB11" s="631"/>
      <c r="CD11" s="620" t="s">
        <v>255</v>
      </c>
      <c r="CE11" s="621"/>
      <c r="CF11" s="621"/>
      <c r="CG11" s="621"/>
      <c r="CH11" s="621"/>
      <c r="CI11" s="621"/>
      <c r="CJ11" s="621"/>
      <c r="CK11" s="621"/>
      <c r="CL11" s="621"/>
      <c r="CM11" s="621"/>
      <c r="CN11" s="621"/>
      <c r="CO11" s="621"/>
      <c r="CP11" s="621"/>
      <c r="CQ11" s="622"/>
      <c r="CR11" s="623">
        <v>719138</v>
      </c>
      <c r="CS11" s="624"/>
      <c r="CT11" s="624"/>
      <c r="CU11" s="624"/>
      <c r="CV11" s="624"/>
      <c r="CW11" s="624"/>
      <c r="CX11" s="624"/>
      <c r="CY11" s="625"/>
      <c r="CZ11" s="626">
        <v>1.4</v>
      </c>
      <c r="DA11" s="626"/>
      <c r="DB11" s="626"/>
      <c r="DC11" s="626"/>
      <c r="DD11" s="632">
        <v>138601</v>
      </c>
      <c r="DE11" s="624"/>
      <c r="DF11" s="624"/>
      <c r="DG11" s="624"/>
      <c r="DH11" s="624"/>
      <c r="DI11" s="624"/>
      <c r="DJ11" s="624"/>
      <c r="DK11" s="624"/>
      <c r="DL11" s="624"/>
      <c r="DM11" s="624"/>
      <c r="DN11" s="624"/>
      <c r="DO11" s="624"/>
      <c r="DP11" s="625"/>
      <c r="DQ11" s="632">
        <v>515501</v>
      </c>
      <c r="DR11" s="624"/>
      <c r="DS11" s="624"/>
      <c r="DT11" s="624"/>
      <c r="DU11" s="624"/>
      <c r="DV11" s="624"/>
      <c r="DW11" s="624"/>
      <c r="DX11" s="624"/>
      <c r="DY11" s="624"/>
      <c r="DZ11" s="624"/>
      <c r="EA11" s="624"/>
      <c r="EB11" s="624"/>
      <c r="EC11" s="633"/>
    </row>
    <row r="12" spans="2:143" ht="11.25" customHeight="1" x14ac:dyDescent="0.2">
      <c r="B12" s="620" t="s">
        <v>256</v>
      </c>
      <c r="C12" s="621"/>
      <c r="D12" s="621"/>
      <c r="E12" s="621"/>
      <c r="F12" s="621"/>
      <c r="G12" s="621"/>
      <c r="H12" s="621"/>
      <c r="I12" s="621"/>
      <c r="J12" s="621"/>
      <c r="K12" s="621"/>
      <c r="L12" s="621"/>
      <c r="M12" s="621"/>
      <c r="N12" s="621"/>
      <c r="O12" s="621"/>
      <c r="P12" s="621"/>
      <c r="Q12" s="622"/>
      <c r="R12" s="623">
        <v>9152</v>
      </c>
      <c r="S12" s="624"/>
      <c r="T12" s="624"/>
      <c r="U12" s="624"/>
      <c r="V12" s="624"/>
      <c r="W12" s="624"/>
      <c r="X12" s="624"/>
      <c r="Y12" s="625"/>
      <c r="Z12" s="626">
        <v>0</v>
      </c>
      <c r="AA12" s="626"/>
      <c r="AB12" s="626"/>
      <c r="AC12" s="626"/>
      <c r="AD12" s="627">
        <v>9152</v>
      </c>
      <c r="AE12" s="627"/>
      <c r="AF12" s="627"/>
      <c r="AG12" s="627"/>
      <c r="AH12" s="627"/>
      <c r="AI12" s="627"/>
      <c r="AJ12" s="627"/>
      <c r="AK12" s="627"/>
      <c r="AL12" s="628">
        <v>0</v>
      </c>
      <c r="AM12" s="629"/>
      <c r="AN12" s="629"/>
      <c r="AO12" s="630"/>
      <c r="AP12" s="620" t="s">
        <v>257</v>
      </c>
      <c r="AQ12" s="621"/>
      <c r="AR12" s="621"/>
      <c r="AS12" s="621"/>
      <c r="AT12" s="621"/>
      <c r="AU12" s="621"/>
      <c r="AV12" s="621"/>
      <c r="AW12" s="621"/>
      <c r="AX12" s="621"/>
      <c r="AY12" s="621"/>
      <c r="AZ12" s="621"/>
      <c r="BA12" s="621"/>
      <c r="BB12" s="621"/>
      <c r="BC12" s="621"/>
      <c r="BD12" s="621"/>
      <c r="BE12" s="621"/>
      <c r="BF12" s="622"/>
      <c r="BG12" s="623">
        <v>7868689</v>
      </c>
      <c r="BH12" s="624"/>
      <c r="BI12" s="624"/>
      <c r="BJ12" s="624"/>
      <c r="BK12" s="624"/>
      <c r="BL12" s="624"/>
      <c r="BM12" s="624"/>
      <c r="BN12" s="625"/>
      <c r="BO12" s="626">
        <v>42.2</v>
      </c>
      <c r="BP12" s="626"/>
      <c r="BQ12" s="626"/>
      <c r="BR12" s="626"/>
      <c r="BS12" s="627" t="s">
        <v>239</v>
      </c>
      <c r="BT12" s="627"/>
      <c r="BU12" s="627"/>
      <c r="BV12" s="627"/>
      <c r="BW12" s="627"/>
      <c r="BX12" s="627"/>
      <c r="BY12" s="627"/>
      <c r="BZ12" s="627"/>
      <c r="CA12" s="627"/>
      <c r="CB12" s="631"/>
      <c r="CD12" s="620" t="s">
        <v>258</v>
      </c>
      <c r="CE12" s="621"/>
      <c r="CF12" s="621"/>
      <c r="CG12" s="621"/>
      <c r="CH12" s="621"/>
      <c r="CI12" s="621"/>
      <c r="CJ12" s="621"/>
      <c r="CK12" s="621"/>
      <c r="CL12" s="621"/>
      <c r="CM12" s="621"/>
      <c r="CN12" s="621"/>
      <c r="CO12" s="621"/>
      <c r="CP12" s="621"/>
      <c r="CQ12" s="622"/>
      <c r="CR12" s="623">
        <v>1163119</v>
      </c>
      <c r="CS12" s="624"/>
      <c r="CT12" s="624"/>
      <c r="CU12" s="624"/>
      <c r="CV12" s="624"/>
      <c r="CW12" s="624"/>
      <c r="CX12" s="624"/>
      <c r="CY12" s="625"/>
      <c r="CZ12" s="626">
        <v>2.2000000000000002</v>
      </c>
      <c r="DA12" s="626"/>
      <c r="DB12" s="626"/>
      <c r="DC12" s="626"/>
      <c r="DD12" s="632">
        <v>65496</v>
      </c>
      <c r="DE12" s="624"/>
      <c r="DF12" s="624"/>
      <c r="DG12" s="624"/>
      <c r="DH12" s="624"/>
      <c r="DI12" s="624"/>
      <c r="DJ12" s="624"/>
      <c r="DK12" s="624"/>
      <c r="DL12" s="624"/>
      <c r="DM12" s="624"/>
      <c r="DN12" s="624"/>
      <c r="DO12" s="624"/>
      <c r="DP12" s="625"/>
      <c r="DQ12" s="632">
        <v>906784</v>
      </c>
      <c r="DR12" s="624"/>
      <c r="DS12" s="624"/>
      <c r="DT12" s="624"/>
      <c r="DU12" s="624"/>
      <c r="DV12" s="624"/>
      <c r="DW12" s="624"/>
      <c r="DX12" s="624"/>
      <c r="DY12" s="624"/>
      <c r="DZ12" s="624"/>
      <c r="EA12" s="624"/>
      <c r="EB12" s="624"/>
      <c r="EC12" s="633"/>
    </row>
    <row r="13" spans="2:143" ht="11.25" customHeight="1" x14ac:dyDescent="0.2">
      <c r="B13" s="620" t="s">
        <v>259</v>
      </c>
      <c r="C13" s="621"/>
      <c r="D13" s="621"/>
      <c r="E13" s="621"/>
      <c r="F13" s="621"/>
      <c r="G13" s="621"/>
      <c r="H13" s="621"/>
      <c r="I13" s="621"/>
      <c r="J13" s="621"/>
      <c r="K13" s="621"/>
      <c r="L13" s="621"/>
      <c r="M13" s="621"/>
      <c r="N13" s="621"/>
      <c r="O13" s="621"/>
      <c r="P13" s="621"/>
      <c r="Q13" s="622"/>
      <c r="R13" s="623" t="s">
        <v>130</v>
      </c>
      <c r="S13" s="624"/>
      <c r="T13" s="624"/>
      <c r="U13" s="624"/>
      <c r="V13" s="624"/>
      <c r="W13" s="624"/>
      <c r="X13" s="624"/>
      <c r="Y13" s="625"/>
      <c r="Z13" s="626" t="s">
        <v>239</v>
      </c>
      <c r="AA13" s="626"/>
      <c r="AB13" s="626"/>
      <c r="AC13" s="626"/>
      <c r="AD13" s="627" t="s">
        <v>239</v>
      </c>
      <c r="AE13" s="627"/>
      <c r="AF13" s="627"/>
      <c r="AG13" s="627"/>
      <c r="AH13" s="627"/>
      <c r="AI13" s="627"/>
      <c r="AJ13" s="627"/>
      <c r="AK13" s="627"/>
      <c r="AL13" s="628" t="s">
        <v>239</v>
      </c>
      <c r="AM13" s="629"/>
      <c r="AN13" s="629"/>
      <c r="AO13" s="630"/>
      <c r="AP13" s="620" t="s">
        <v>260</v>
      </c>
      <c r="AQ13" s="621"/>
      <c r="AR13" s="621"/>
      <c r="AS13" s="621"/>
      <c r="AT13" s="621"/>
      <c r="AU13" s="621"/>
      <c r="AV13" s="621"/>
      <c r="AW13" s="621"/>
      <c r="AX13" s="621"/>
      <c r="AY13" s="621"/>
      <c r="AZ13" s="621"/>
      <c r="BA13" s="621"/>
      <c r="BB13" s="621"/>
      <c r="BC13" s="621"/>
      <c r="BD13" s="621"/>
      <c r="BE13" s="621"/>
      <c r="BF13" s="622"/>
      <c r="BG13" s="623">
        <v>7846040</v>
      </c>
      <c r="BH13" s="624"/>
      <c r="BI13" s="624"/>
      <c r="BJ13" s="624"/>
      <c r="BK13" s="624"/>
      <c r="BL13" s="624"/>
      <c r="BM13" s="624"/>
      <c r="BN13" s="625"/>
      <c r="BO13" s="626">
        <v>42</v>
      </c>
      <c r="BP13" s="626"/>
      <c r="BQ13" s="626"/>
      <c r="BR13" s="626"/>
      <c r="BS13" s="627" t="s">
        <v>130</v>
      </c>
      <c r="BT13" s="627"/>
      <c r="BU13" s="627"/>
      <c r="BV13" s="627"/>
      <c r="BW13" s="627"/>
      <c r="BX13" s="627"/>
      <c r="BY13" s="627"/>
      <c r="BZ13" s="627"/>
      <c r="CA13" s="627"/>
      <c r="CB13" s="631"/>
      <c r="CD13" s="620" t="s">
        <v>261</v>
      </c>
      <c r="CE13" s="621"/>
      <c r="CF13" s="621"/>
      <c r="CG13" s="621"/>
      <c r="CH13" s="621"/>
      <c r="CI13" s="621"/>
      <c r="CJ13" s="621"/>
      <c r="CK13" s="621"/>
      <c r="CL13" s="621"/>
      <c r="CM13" s="621"/>
      <c r="CN13" s="621"/>
      <c r="CO13" s="621"/>
      <c r="CP13" s="621"/>
      <c r="CQ13" s="622"/>
      <c r="CR13" s="623">
        <v>6206770</v>
      </c>
      <c r="CS13" s="624"/>
      <c r="CT13" s="624"/>
      <c r="CU13" s="624"/>
      <c r="CV13" s="624"/>
      <c r="CW13" s="624"/>
      <c r="CX13" s="624"/>
      <c r="CY13" s="625"/>
      <c r="CZ13" s="626">
        <v>11.8</v>
      </c>
      <c r="DA13" s="626"/>
      <c r="DB13" s="626"/>
      <c r="DC13" s="626"/>
      <c r="DD13" s="632">
        <v>2755642</v>
      </c>
      <c r="DE13" s="624"/>
      <c r="DF13" s="624"/>
      <c r="DG13" s="624"/>
      <c r="DH13" s="624"/>
      <c r="DI13" s="624"/>
      <c r="DJ13" s="624"/>
      <c r="DK13" s="624"/>
      <c r="DL13" s="624"/>
      <c r="DM13" s="624"/>
      <c r="DN13" s="624"/>
      <c r="DO13" s="624"/>
      <c r="DP13" s="625"/>
      <c r="DQ13" s="632">
        <v>3771785</v>
      </c>
      <c r="DR13" s="624"/>
      <c r="DS13" s="624"/>
      <c r="DT13" s="624"/>
      <c r="DU13" s="624"/>
      <c r="DV13" s="624"/>
      <c r="DW13" s="624"/>
      <c r="DX13" s="624"/>
      <c r="DY13" s="624"/>
      <c r="DZ13" s="624"/>
      <c r="EA13" s="624"/>
      <c r="EB13" s="624"/>
      <c r="EC13" s="633"/>
    </row>
    <row r="14" spans="2:143" ht="11.25" customHeight="1" x14ac:dyDescent="0.2">
      <c r="B14" s="620" t="s">
        <v>262</v>
      </c>
      <c r="C14" s="621"/>
      <c r="D14" s="621"/>
      <c r="E14" s="621"/>
      <c r="F14" s="621"/>
      <c r="G14" s="621"/>
      <c r="H14" s="621"/>
      <c r="I14" s="621"/>
      <c r="J14" s="621"/>
      <c r="K14" s="621"/>
      <c r="L14" s="621"/>
      <c r="M14" s="621"/>
      <c r="N14" s="621"/>
      <c r="O14" s="621"/>
      <c r="P14" s="621"/>
      <c r="Q14" s="622"/>
      <c r="R14" s="623" t="s">
        <v>239</v>
      </c>
      <c r="S14" s="624"/>
      <c r="T14" s="624"/>
      <c r="U14" s="624"/>
      <c r="V14" s="624"/>
      <c r="W14" s="624"/>
      <c r="X14" s="624"/>
      <c r="Y14" s="625"/>
      <c r="Z14" s="626" t="s">
        <v>239</v>
      </c>
      <c r="AA14" s="626"/>
      <c r="AB14" s="626"/>
      <c r="AC14" s="626"/>
      <c r="AD14" s="627" t="s">
        <v>130</v>
      </c>
      <c r="AE14" s="627"/>
      <c r="AF14" s="627"/>
      <c r="AG14" s="627"/>
      <c r="AH14" s="627"/>
      <c r="AI14" s="627"/>
      <c r="AJ14" s="627"/>
      <c r="AK14" s="627"/>
      <c r="AL14" s="628" t="s">
        <v>239</v>
      </c>
      <c r="AM14" s="629"/>
      <c r="AN14" s="629"/>
      <c r="AO14" s="630"/>
      <c r="AP14" s="620" t="s">
        <v>263</v>
      </c>
      <c r="AQ14" s="621"/>
      <c r="AR14" s="621"/>
      <c r="AS14" s="621"/>
      <c r="AT14" s="621"/>
      <c r="AU14" s="621"/>
      <c r="AV14" s="621"/>
      <c r="AW14" s="621"/>
      <c r="AX14" s="621"/>
      <c r="AY14" s="621"/>
      <c r="AZ14" s="621"/>
      <c r="BA14" s="621"/>
      <c r="BB14" s="621"/>
      <c r="BC14" s="621"/>
      <c r="BD14" s="621"/>
      <c r="BE14" s="621"/>
      <c r="BF14" s="622"/>
      <c r="BG14" s="623">
        <v>388635</v>
      </c>
      <c r="BH14" s="624"/>
      <c r="BI14" s="624"/>
      <c r="BJ14" s="624"/>
      <c r="BK14" s="624"/>
      <c r="BL14" s="624"/>
      <c r="BM14" s="624"/>
      <c r="BN14" s="625"/>
      <c r="BO14" s="626">
        <v>2.1</v>
      </c>
      <c r="BP14" s="626"/>
      <c r="BQ14" s="626"/>
      <c r="BR14" s="626"/>
      <c r="BS14" s="627" t="s">
        <v>239</v>
      </c>
      <c r="BT14" s="627"/>
      <c r="BU14" s="627"/>
      <c r="BV14" s="627"/>
      <c r="BW14" s="627"/>
      <c r="BX14" s="627"/>
      <c r="BY14" s="627"/>
      <c r="BZ14" s="627"/>
      <c r="CA14" s="627"/>
      <c r="CB14" s="631"/>
      <c r="CD14" s="620" t="s">
        <v>264</v>
      </c>
      <c r="CE14" s="621"/>
      <c r="CF14" s="621"/>
      <c r="CG14" s="621"/>
      <c r="CH14" s="621"/>
      <c r="CI14" s="621"/>
      <c r="CJ14" s="621"/>
      <c r="CK14" s="621"/>
      <c r="CL14" s="621"/>
      <c r="CM14" s="621"/>
      <c r="CN14" s="621"/>
      <c r="CO14" s="621"/>
      <c r="CP14" s="621"/>
      <c r="CQ14" s="622"/>
      <c r="CR14" s="623">
        <v>1832026</v>
      </c>
      <c r="CS14" s="624"/>
      <c r="CT14" s="624"/>
      <c r="CU14" s="624"/>
      <c r="CV14" s="624"/>
      <c r="CW14" s="624"/>
      <c r="CX14" s="624"/>
      <c r="CY14" s="625"/>
      <c r="CZ14" s="626">
        <v>3.5</v>
      </c>
      <c r="DA14" s="626"/>
      <c r="DB14" s="626"/>
      <c r="DC14" s="626"/>
      <c r="DD14" s="632">
        <v>331634</v>
      </c>
      <c r="DE14" s="624"/>
      <c r="DF14" s="624"/>
      <c r="DG14" s="624"/>
      <c r="DH14" s="624"/>
      <c r="DI14" s="624"/>
      <c r="DJ14" s="624"/>
      <c r="DK14" s="624"/>
      <c r="DL14" s="624"/>
      <c r="DM14" s="624"/>
      <c r="DN14" s="624"/>
      <c r="DO14" s="624"/>
      <c r="DP14" s="625"/>
      <c r="DQ14" s="632">
        <v>1199491</v>
      </c>
      <c r="DR14" s="624"/>
      <c r="DS14" s="624"/>
      <c r="DT14" s="624"/>
      <c r="DU14" s="624"/>
      <c r="DV14" s="624"/>
      <c r="DW14" s="624"/>
      <c r="DX14" s="624"/>
      <c r="DY14" s="624"/>
      <c r="DZ14" s="624"/>
      <c r="EA14" s="624"/>
      <c r="EB14" s="624"/>
      <c r="EC14" s="633"/>
    </row>
    <row r="15" spans="2:143" ht="11.25" customHeight="1" x14ac:dyDescent="0.2">
      <c r="B15" s="620" t="s">
        <v>265</v>
      </c>
      <c r="C15" s="621"/>
      <c r="D15" s="621"/>
      <c r="E15" s="621"/>
      <c r="F15" s="621"/>
      <c r="G15" s="621"/>
      <c r="H15" s="621"/>
      <c r="I15" s="621"/>
      <c r="J15" s="621"/>
      <c r="K15" s="621"/>
      <c r="L15" s="621"/>
      <c r="M15" s="621"/>
      <c r="N15" s="621"/>
      <c r="O15" s="621"/>
      <c r="P15" s="621"/>
      <c r="Q15" s="622"/>
      <c r="R15" s="623" t="s">
        <v>250</v>
      </c>
      <c r="S15" s="624"/>
      <c r="T15" s="624"/>
      <c r="U15" s="624"/>
      <c r="V15" s="624"/>
      <c r="W15" s="624"/>
      <c r="X15" s="624"/>
      <c r="Y15" s="625"/>
      <c r="Z15" s="626" t="s">
        <v>130</v>
      </c>
      <c r="AA15" s="626"/>
      <c r="AB15" s="626"/>
      <c r="AC15" s="626"/>
      <c r="AD15" s="627" t="s">
        <v>239</v>
      </c>
      <c r="AE15" s="627"/>
      <c r="AF15" s="627"/>
      <c r="AG15" s="627"/>
      <c r="AH15" s="627"/>
      <c r="AI15" s="627"/>
      <c r="AJ15" s="627"/>
      <c r="AK15" s="627"/>
      <c r="AL15" s="628" t="s">
        <v>239</v>
      </c>
      <c r="AM15" s="629"/>
      <c r="AN15" s="629"/>
      <c r="AO15" s="630"/>
      <c r="AP15" s="620" t="s">
        <v>266</v>
      </c>
      <c r="AQ15" s="621"/>
      <c r="AR15" s="621"/>
      <c r="AS15" s="621"/>
      <c r="AT15" s="621"/>
      <c r="AU15" s="621"/>
      <c r="AV15" s="621"/>
      <c r="AW15" s="621"/>
      <c r="AX15" s="621"/>
      <c r="AY15" s="621"/>
      <c r="AZ15" s="621"/>
      <c r="BA15" s="621"/>
      <c r="BB15" s="621"/>
      <c r="BC15" s="621"/>
      <c r="BD15" s="621"/>
      <c r="BE15" s="621"/>
      <c r="BF15" s="622"/>
      <c r="BG15" s="623">
        <v>833664</v>
      </c>
      <c r="BH15" s="624"/>
      <c r="BI15" s="624"/>
      <c r="BJ15" s="624"/>
      <c r="BK15" s="624"/>
      <c r="BL15" s="624"/>
      <c r="BM15" s="624"/>
      <c r="BN15" s="625"/>
      <c r="BO15" s="626">
        <v>4.5</v>
      </c>
      <c r="BP15" s="626"/>
      <c r="BQ15" s="626"/>
      <c r="BR15" s="626"/>
      <c r="BS15" s="627" t="s">
        <v>250</v>
      </c>
      <c r="BT15" s="627"/>
      <c r="BU15" s="627"/>
      <c r="BV15" s="627"/>
      <c r="BW15" s="627"/>
      <c r="BX15" s="627"/>
      <c r="BY15" s="627"/>
      <c r="BZ15" s="627"/>
      <c r="CA15" s="627"/>
      <c r="CB15" s="631"/>
      <c r="CD15" s="620" t="s">
        <v>267</v>
      </c>
      <c r="CE15" s="621"/>
      <c r="CF15" s="621"/>
      <c r="CG15" s="621"/>
      <c r="CH15" s="621"/>
      <c r="CI15" s="621"/>
      <c r="CJ15" s="621"/>
      <c r="CK15" s="621"/>
      <c r="CL15" s="621"/>
      <c r="CM15" s="621"/>
      <c r="CN15" s="621"/>
      <c r="CO15" s="621"/>
      <c r="CP15" s="621"/>
      <c r="CQ15" s="622"/>
      <c r="CR15" s="623">
        <v>8199238</v>
      </c>
      <c r="CS15" s="624"/>
      <c r="CT15" s="624"/>
      <c r="CU15" s="624"/>
      <c r="CV15" s="624"/>
      <c r="CW15" s="624"/>
      <c r="CX15" s="624"/>
      <c r="CY15" s="625"/>
      <c r="CZ15" s="626">
        <v>15.6</v>
      </c>
      <c r="DA15" s="626"/>
      <c r="DB15" s="626"/>
      <c r="DC15" s="626"/>
      <c r="DD15" s="632">
        <v>2821571</v>
      </c>
      <c r="DE15" s="624"/>
      <c r="DF15" s="624"/>
      <c r="DG15" s="624"/>
      <c r="DH15" s="624"/>
      <c r="DI15" s="624"/>
      <c r="DJ15" s="624"/>
      <c r="DK15" s="624"/>
      <c r="DL15" s="624"/>
      <c r="DM15" s="624"/>
      <c r="DN15" s="624"/>
      <c r="DO15" s="624"/>
      <c r="DP15" s="625"/>
      <c r="DQ15" s="632">
        <v>3891797</v>
      </c>
      <c r="DR15" s="624"/>
      <c r="DS15" s="624"/>
      <c r="DT15" s="624"/>
      <c r="DU15" s="624"/>
      <c r="DV15" s="624"/>
      <c r="DW15" s="624"/>
      <c r="DX15" s="624"/>
      <c r="DY15" s="624"/>
      <c r="DZ15" s="624"/>
      <c r="EA15" s="624"/>
      <c r="EB15" s="624"/>
      <c r="EC15" s="633"/>
    </row>
    <row r="16" spans="2:143" ht="11.25" customHeight="1" x14ac:dyDescent="0.2">
      <c r="B16" s="620" t="s">
        <v>268</v>
      </c>
      <c r="C16" s="621"/>
      <c r="D16" s="621"/>
      <c r="E16" s="621"/>
      <c r="F16" s="621"/>
      <c r="G16" s="621"/>
      <c r="H16" s="621"/>
      <c r="I16" s="621"/>
      <c r="J16" s="621"/>
      <c r="K16" s="621"/>
      <c r="L16" s="621"/>
      <c r="M16" s="621"/>
      <c r="N16" s="621"/>
      <c r="O16" s="621"/>
      <c r="P16" s="621"/>
      <c r="Q16" s="622"/>
      <c r="R16" s="623">
        <v>44976</v>
      </c>
      <c r="S16" s="624"/>
      <c r="T16" s="624"/>
      <c r="U16" s="624"/>
      <c r="V16" s="624"/>
      <c r="W16" s="624"/>
      <c r="X16" s="624"/>
      <c r="Y16" s="625"/>
      <c r="Z16" s="626">
        <v>0.1</v>
      </c>
      <c r="AA16" s="626"/>
      <c r="AB16" s="626"/>
      <c r="AC16" s="626"/>
      <c r="AD16" s="627">
        <v>44976</v>
      </c>
      <c r="AE16" s="627"/>
      <c r="AF16" s="627"/>
      <c r="AG16" s="627"/>
      <c r="AH16" s="627"/>
      <c r="AI16" s="627"/>
      <c r="AJ16" s="627"/>
      <c r="AK16" s="627"/>
      <c r="AL16" s="628">
        <v>0.2</v>
      </c>
      <c r="AM16" s="629"/>
      <c r="AN16" s="629"/>
      <c r="AO16" s="630"/>
      <c r="AP16" s="620" t="s">
        <v>269</v>
      </c>
      <c r="AQ16" s="621"/>
      <c r="AR16" s="621"/>
      <c r="AS16" s="621"/>
      <c r="AT16" s="621"/>
      <c r="AU16" s="621"/>
      <c r="AV16" s="621"/>
      <c r="AW16" s="621"/>
      <c r="AX16" s="621"/>
      <c r="AY16" s="621"/>
      <c r="AZ16" s="621"/>
      <c r="BA16" s="621"/>
      <c r="BB16" s="621"/>
      <c r="BC16" s="621"/>
      <c r="BD16" s="621"/>
      <c r="BE16" s="621"/>
      <c r="BF16" s="622"/>
      <c r="BG16" s="623" t="s">
        <v>239</v>
      </c>
      <c r="BH16" s="624"/>
      <c r="BI16" s="624"/>
      <c r="BJ16" s="624"/>
      <c r="BK16" s="624"/>
      <c r="BL16" s="624"/>
      <c r="BM16" s="624"/>
      <c r="BN16" s="625"/>
      <c r="BO16" s="626" t="s">
        <v>239</v>
      </c>
      <c r="BP16" s="626"/>
      <c r="BQ16" s="626"/>
      <c r="BR16" s="626"/>
      <c r="BS16" s="627" t="s">
        <v>239</v>
      </c>
      <c r="BT16" s="627"/>
      <c r="BU16" s="627"/>
      <c r="BV16" s="627"/>
      <c r="BW16" s="627"/>
      <c r="BX16" s="627"/>
      <c r="BY16" s="627"/>
      <c r="BZ16" s="627"/>
      <c r="CA16" s="627"/>
      <c r="CB16" s="631"/>
      <c r="CD16" s="620" t="s">
        <v>270</v>
      </c>
      <c r="CE16" s="621"/>
      <c r="CF16" s="621"/>
      <c r="CG16" s="621"/>
      <c r="CH16" s="621"/>
      <c r="CI16" s="621"/>
      <c r="CJ16" s="621"/>
      <c r="CK16" s="621"/>
      <c r="CL16" s="621"/>
      <c r="CM16" s="621"/>
      <c r="CN16" s="621"/>
      <c r="CO16" s="621"/>
      <c r="CP16" s="621"/>
      <c r="CQ16" s="622"/>
      <c r="CR16" s="623" t="s">
        <v>239</v>
      </c>
      <c r="CS16" s="624"/>
      <c r="CT16" s="624"/>
      <c r="CU16" s="624"/>
      <c r="CV16" s="624"/>
      <c r="CW16" s="624"/>
      <c r="CX16" s="624"/>
      <c r="CY16" s="625"/>
      <c r="CZ16" s="626" t="s">
        <v>130</v>
      </c>
      <c r="DA16" s="626"/>
      <c r="DB16" s="626"/>
      <c r="DC16" s="626"/>
      <c r="DD16" s="632" t="s">
        <v>239</v>
      </c>
      <c r="DE16" s="624"/>
      <c r="DF16" s="624"/>
      <c r="DG16" s="624"/>
      <c r="DH16" s="624"/>
      <c r="DI16" s="624"/>
      <c r="DJ16" s="624"/>
      <c r="DK16" s="624"/>
      <c r="DL16" s="624"/>
      <c r="DM16" s="624"/>
      <c r="DN16" s="624"/>
      <c r="DO16" s="624"/>
      <c r="DP16" s="625"/>
      <c r="DQ16" s="632" t="s">
        <v>130</v>
      </c>
      <c r="DR16" s="624"/>
      <c r="DS16" s="624"/>
      <c r="DT16" s="624"/>
      <c r="DU16" s="624"/>
      <c r="DV16" s="624"/>
      <c r="DW16" s="624"/>
      <c r="DX16" s="624"/>
      <c r="DY16" s="624"/>
      <c r="DZ16" s="624"/>
      <c r="EA16" s="624"/>
      <c r="EB16" s="624"/>
      <c r="EC16" s="633"/>
    </row>
    <row r="17" spans="2:133" ht="11.25" customHeight="1" x14ac:dyDescent="0.2">
      <c r="B17" s="620" t="s">
        <v>271</v>
      </c>
      <c r="C17" s="621"/>
      <c r="D17" s="621"/>
      <c r="E17" s="621"/>
      <c r="F17" s="621"/>
      <c r="G17" s="621"/>
      <c r="H17" s="621"/>
      <c r="I17" s="621"/>
      <c r="J17" s="621"/>
      <c r="K17" s="621"/>
      <c r="L17" s="621"/>
      <c r="M17" s="621"/>
      <c r="N17" s="621"/>
      <c r="O17" s="621"/>
      <c r="P17" s="621"/>
      <c r="Q17" s="622"/>
      <c r="R17" s="623">
        <v>336437</v>
      </c>
      <c r="S17" s="624"/>
      <c r="T17" s="624"/>
      <c r="U17" s="624"/>
      <c r="V17" s="624"/>
      <c r="W17" s="624"/>
      <c r="X17" s="624"/>
      <c r="Y17" s="625"/>
      <c r="Z17" s="626">
        <v>0.6</v>
      </c>
      <c r="AA17" s="626"/>
      <c r="AB17" s="626"/>
      <c r="AC17" s="626"/>
      <c r="AD17" s="627">
        <v>336437</v>
      </c>
      <c r="AE17" s="627"/>
      <c r="AF17" s="627"/>
      <c r="AG17" s="627"/>
      <c r="AH17" s="627"/>
      <c r="AI17" s="627"/>
      <c r="AJ17" s="627"/>
      <c r="AK17" s="627"/>
      <c r="AL17" s="628">
        <v>1.3</v>
      </c>
      <c r="AM17" s="629"/>
      <c r="AN17" s="629"/>
      <c r="AO17" s="630"/>
      <c r="AP17" s="620" t="s">
        <v>272</v>
      </c>
      <c r="AQ17" s="621"/>
      <c r="AR17" s="621"/>
      <c r="AS17" s="621"/>
      <c r="AT17" s="621"/>
      <c r="AU17" s="621"/>
      <c r="AV17" s="621"/>
      <c r="AW17" s="621"/>
      <c r="AX17" s="621"/>
      <c r="AY17" s="621"/>
      <c r="AZ17" s="621"/>
      <c r="BA17" s="621"/>
      <c r="BB17" s="621"/>
      <c r="BC17" s="621"/>
      <c r="BD17" s="621"/>
      <c r="BE17" s="621"/>
      <c r="BF17" s="622"/>
      <c r="BG17" s="623" t="s">
        <v>239</v>
      </c>
      <c r="BH17" s="624"/>
      <c r="BI17" s="624"/>
      <c r="BJ17" s="624"/>
      <c r="BK17" s="624"/>
      <c r="BL17" s="624"/>
      <c r="BM17" s="624"/>
      <c r="BN17" s="625"/>
      <c r="BO17" s="626" t="s">
        <v>130</v>
      </c>
      <c r="BP17" s="626"/>
      <c r="BQ17" s="626"/>
      <c r="BR17" s="626"/>
      <c r="BS17" s="627" t="s">
        <v>130</v>
      </c>
      <c r="BT17" s="627"/>
      <c r="BU17" s="627"/>
      <c r="BV17" s="627"/>
      <c r="BW17" s="627"/>
      <c r="BX17" s="627"/>
      <c r="BY17" s="627"/>
      <c r="BZ17" s="627"/>
      <c r="CA17" s="627"/>
      <c r="CB17" s="631"/>
      <c r="CD17" s="620" t="s">
        <v>273</v>
      </c>
      <c r="CE17" s="621"/>
      <c r="CF17" s="621"/>
      <c r="CG17" s="621"/>
      <c r="CH17" s="621"/>
      <c r="CI17" s="621"/>
      <c r="CJ17" s="621"/>
      <c r="CK17" s="621"/>
      <c r="CL17" s="621"/>
      <c r="CM17" s="621"/>
      <c r="CN17" s="621"/>
      <c r="CO17" s="621"/>
      <c r="CP17" s="621"/>
      <c r="CQ17" s="622"/>
      <c r="CR17" s="623">
        <v>3882535</v>
      </c>
      <c r="CS17" s="624"/>
      <c r="CT17" s="624"/>
      <c r="CU17" s="624"/>
      <c r="CV17" s="624"/>
      <c r="CW17" s="624"/>
      <c r="CX17" s="624"/>
      <c r="CY17" s="625"/>
      <c r="CZ17" s="626">
        <v>7.4</v>
      </c>
      <c r="DA17" s="626"/>
      <c r="DB17" s="626"/>
      <c r="DC17" s="626"/>
      <c r="DD17" s="632" t="s">
        <v>239</v>
      </c>
      <c r="DE17" s="624"/>
      <c r="DF17" s="624"/>
      <c r="DG17" s="624"/>
      <c r="DH17" s="624"/>
      <c r="DI17" s="624"/>
      <c r="DJ17" s="624"/>
      <c r="DK17" s="624"/>
      <c r="DL17" s="624"/>
      <c r="DM17" s="624"/>
      <c r="DN17" s="624"/>
      <c r="DO17" s="624"/>
      <c r="DP17" s="625"/>
      <c r="DQ17" s="632">
        <v>3830023</v>
      </c>
      <c r="DR17" s="624"/>
      <c r="DS17" s="624"/>
      <c r="DT17" s="624"/>
      <c r="DU17" s="624"/>
      <c r="DV17" s="624"/>
      <c r="DW17" s="624"/>
      <c r="DX17" s="624"/>
      <c r="DY17" s="624"/>
      <c r="DZ17" s="624"/>
      <c r="EA17" s="624"/>
      <c r="EB17" s="624"/>
      <c r="EC17" s="633"/>
    </row>
    <row r="18" spans="2:133" ht="11.25" customHeight="1" x14ac:dyDescent="0.2">
      <c r="B18" s="620" t="s">
        <v>274</v>
      </c>
      <c r="C18" s="621"/>
      <c r="D18" s="621"/>
      <c r="E18" s="621"/>
      <c r="F18" s="621"/>
      <c r="G18" s="621"/>
      <c r="H18" s="621"/>
      <c r="I18" s="621"/>
      <c r="J18" s="621"/>
      <c r="K18" s="621"/>
      <c r="L18" s="621"/>
      <c r="M18" s="621"/>
      <c r="N18" s="621"/>
      <c r="O18" s="621"/>
      <c r="P18" s="621"/>
      <c r="Q18" s="622"/>
      <c r="R18" s="623">
        <v>134475</v>
      </c>
      <c r="S18" s="624"/>
      <c r="T18" s="624"/>
      <c r="U18" s="624"/>
      <c r="V18" s="624"/>
      <c r="W18" s="624"/>
      <c r="X18" s="624"/>
      <c r="Y18" s="625"/>
      <c r="Z18" s="626">
        <v>0.2</v>
      </c>
      <c r="AA18" s="626"/>
      <c r="AB18" s="626"/>
      <c r="AC18" s="626"/>
      <c r="AD18" s="627">
        <v>134475</v>
      </c>
      <c r="AE18" s="627"/>
      <c r="AF18" s="627"/>
      <c r="AG18" s="627"/>
      <c r="AH18" s="627"/>
      <c r="AI18" s="627"/>
      <c r="AJ18" s="627"/>
      <c r="AK18" s="627"/>
      <c r="AL18" s="628">
        <v>0.5</v>
      </c>
      <c r="AM18" s="629"/>
      <c r="AN18" s="629"/>
      <c r="AO18" s="630"/>
      <c r="AP18" s="620" t="s">
        <v>275</v>
      </c>
      <c r="AQ18" s="621"/>
      <c r="AR18" s="621"/>
      <c r="AS18" s="621"/>
      <c r="AT18" s="621"/>
      <c r="AU18" s="621"/>
      <c r="AV18" s="621"/>
      <c r="AW18" s="621"/>
      <c r="AX18" s="621"/>
      <c r="AY18" s="621"/>
      <c r="AZ18" s="621"/>
      <c r="BA18" s="621"/>
      <c r="BB18" s="621"/>
      <c r="BC18" s="621"/>
      <c r="BD18" s="621"/>
      <c r="BE18" s="621"/>
      <c r="BF18" s="622"/>
      <c r="BG18" s="623" t="s">
        <v>239</v>
      </c>
      <c r="BH18" s="624"/>
      <c r="BI18" s="624"/>
      <c r="BJ18" s="624"/>
      <c r="BK18" s="624"/>
      <c r="BL18" s="624"/>
      <c r="BM18" s="624"/>
      <c r="BN18" s="625"/>
      <c r="BO18" s="626" t="s">
        <v>130</v>
      </c>
      <c r="BP18" s="626"/>
      <c r="BQ18" s="626"/>
      <c r="BR18" s="626"/>
      <c r="BS18" s="627" t="s">
        <v>239</v>
      </c>
      <c r="BT18" s="627"/>
      <c r="BU18" s="627"/>
      <c r="BV18" s="627"/>
      <c r="BW18" s="627"/>
      <c r="BX18" s="627"/>
      <c r="BY18" s="627"/>
      <c r="BZ18" s="627"/>
      <c r="CA18" s="627"/>
      <c r="CB18" s="631"/>
      <c r="CD18" s="620" t="s">
        <v>276</v>
      </c>
      <c r="CE18" s="621"/>
      <c r="CF18" s="621"/>
      <c r="CG18" s="621"/>
      <c r="CH18" s="621"/>
      <c r="CI18" s="621"/>
      <c r="CJ18" s="621"/>
      <c r="CK18" s="621"/>
      <c r="CL18" s="621"/>
      <c r="CM18" s="621"/>
      <c r="CN18" s="621"/>
      <c r="CO18" s="621"/>
      <c r="CP18" s="621"/>
      <c r="CQ18" s="622"/>
      <c r="CR18" s="623" t="s">
        <v>239</v>
      </c>
      <c r="CS18" s="624"/>
      <c r="CT18" s="624"/>
      <c r="CU18" s="624"/>
      <c r="CV18" s="624"/>
      <c r="CW18" s="624"/>
      <c r="CX18" s="624"/>
      <c r="CY18" s="625"/>
      <c r="CZ18" s="626" t="s">
        <v>130</v>
      </c>
      <c r="DA18" s="626"/>
      <c r="DB18" s="626"/>
      <c r="DC18" s="626"/>
      <c r="DD18" s="632" t="s">
        <v>239</v>
      </c>
      <c r="DE18" s="624"/>
      <c r="DF18" s="624"/>
      <c r="DG18" s="624"/>
      <c r="DH18" s="624"/>
      <c r="DI18" s="624"/>
      <c r="DJ18" s="624"/>
      <c r="DK18" s="624"/>
      <c r="DL18" s="624"/>
      <c r="DM18" s="624"/>
      <c r="DN18" s="624"/>
      <c r="DO18" s="624"/>
      <c r="DP18" s="625"/>
      <c r="DQ18" s="632" t="s">
        <v>239</v>
      </c>
      <c r="DR18" s="624"/>
      <c r="DS18" s="624"/>
      <c r="DT18" s="624"/>
      <c r="DU18" s="624"/>
      <c r="DV18" s="624"/>
      <c r="DW18" s="624"/>
      <c r="DX18" s="624"/>
      <c r="DY18" s="624"/>
      <c r="DZ18" s="624"/>
      <c r="EA18" s="624"/>
      <c r="EB18" s="624"/>
      <c r="EC18" s="633"/>
    </row>
    <row r="19" spans="2:133" ht="11.25" customHeight="1" x14ac:dyDescent="0.2">
      <c r="B19" s="620" t="s">
        <v>277</v>
      </c>
      <c r="C19" s="621"/>
      <c r="D19" s="621"/>
      <c r="E19" s="621"/>
      <c r="F19" s="621"/>
      <c r="G19" s="621"/>
      <c r="H19" s="621"/>
      <c r="I19" s="621"/>
      <c r="J19" s="621"/>
      <c r="K19" s="621"/>
      <c r="L19" s="621"/>
      <c r="M19" s="621"/>
      <c r="N19" s="621"/>
      <c r="O19" s="621"/>
      <c r="P19" s="621"/>
      <c r="Q19" s="622"/>
      <c r="R19" s="623">
        <v>131191</v>
      </c>
      <c r="S19" s="624"/>
      <c r="T19" s="624"/>
      <c r="U19" s="624"/>
      <c r="V19" s="624"/>
      <c r="W19" s="624"/>
      <c r="X19" s="624"/>
      <c r="Y19" s="625"/>
      <c r="Z19" s="626">
        <v>0.2</v>
      </c>
      <c r="AA19" s="626"/>
      <c r="AB19" s="626"/>
      <c r="AC19" s="626"/>
      <c r="AD19" s="627">
        <v>131191</v>
      </c>
      <c r="AE19" s="627"/>
      <c r="AF19" s="627"/>
      <c r="AG19" s="627"/>
      <c r="AH19" s="627"/>
      <c r="AI19" s="627"/>
      <c r="AJ19" s="627"/>
      <c r="AK19" s="627"/>
      <c r="AL19" s="628">
        <v>0.5</v>
      </c>
      <c r="AM19" s="629"/>
      <c r="AN19" s="629"/>
      <c r="AO19" s="630"/>
      <c r="AP19" s="620" t="s">
        <v>278</v>
      </c>
      <c r="AQ19" s="621"/>
      <c r="AR19" s="621"/>
      <c r="AS19" s="621"/>
      <c r="AT19" s="621"/>
      <c r="AU19" s="621"/>
      <c r="AV19" s="621"/>
      <c r="AW19" s="621"/>
      <c r="AX19" s="621"/>
      <c r="AY19" s="621"/>
      <c r="AZ19" s="621"/>
      <c r="BA19" s="621"/>
      <c r="BB19" s="621"/>
      <c r="BC19" s="621"/>
      <c r="BD19" s="621"/>
      <c r="BE19" s="621"/>
      <c r="BF19" s="622"/>
      <c r="BG19" s="623">
        <v>1291654</v>
      </c>
      <c r="BH19" s="624"/>
      <c r="BI19" s="624"/>
      <c r="BJ19" s="624"/>
      <c r="BK19" s="624"/>
      <c r="BL19" s="624"/>
      <c r="BM19" s="624"/>
      <c r="BN19" s="625"/>
      <c r="BO19" s="626">
        <v>6.9</v>
      </c>
      <c r="BP19" s="626"/>
      <c r="BQ19" s="626"/>
      <c r="BR19" s="626"/>
      <c r="BS19" s="627" t="s">
        <v>239</v>
      </c>
      <c r="BT19" s="627"/>
      <c r="BU19" s="627"/>
      <c r="BV19" s="627"/>
      <c r="BW19" s="627"/>
      <c r="BX19" s="627"/>
      <c r="BY19" s="627"/>
      <c r="BZ19" s="627"/>
      <c r="CA19" s="627"/>
      <c r="CB19" s="631"/>
      <c r="CD19" s="620" t="s">
        <v>279</v>
      </c>
      <c r="CE19" s="621"/>
      <c r="CF19" s="621"/>
      <c r="CG19" s="621"/>
      <c r="CH19" s="621"/>
      <c r="CI19" s="621"/>
      <c r="CJ19" s="621"/>
      <c r="CK19" s="621"/>
      <c r="CL19" s="621"/>
      <c r="CM19" s="621"/>
      <c r="CN19" s="621"/>
      <c r="CO19" s="621"/>
      <c r="CP19" s="621"/>
      <c r="CQ19" s="622"/>
      <c r="CR19" s="623" t="s">
        <v>130</v>
      </c>
      <c r="CS19" s="624"/>
      <c r="CT19" s="624"/>
      <c r="CU19" s="624"/>
      <c r="CV19" s="624"/>
      <c r="CW19" s="624"/>
      <c r="CX19" s="624"/>
      <c r="CY19" s="625"/>
      <c r="CZ19" s="626" t="s">
        <v>130</v>
      </c>
      <c r="DA19" s="626"/>
      <c r="DB19" s="626"/>
      <c r="DC19" s="626"/>
      <c r="DD19" s="632" t="s">
        <v>239</v>
      </c>
      <c r="DE19" s="624"/>
      <c r="DF19" s="624"/>
      <c r="DG19" s="624"/>
      <c r="DH19" s="624"/>
      <c r="DI19" s="624"/>
      <c r="DJ19" s="624"/>
      <c r="DK19" s="624"/>
      <c r="DL19" s="624"/>
      <c r="DM19" s="624"/>
      <c r="DN19" s="624"/>
      <c r="DO19" s="624"/>
      <c r="DP19" s="625"/>
      <c r="DQ19" s="632" t="s">
        <v>239</v>
      </c>
      <c r="DR19" s="624"/>
      <c r="DS19" s="624"/>
      <c r="DT19" s="624"/>
      <c r="DU19" s="624"/>
      <c r="DV19" s="624"/>
      <c r="DW19" s="624"/>
      <c r="DX19" s="624"/>
      <c r="DY19" s="624"/>
      <c r="DZ19" s="624"/>
      <c r="EA19" s="624"/>
      <c r="EB19" s="624"/>
      <c r="EC19" s="633"/>
    </row>
    <row r="20" spans="2:133" ht="11.25" customHeight="1" x14ac:dyDescent="0.2">
      <c r="B20" s="636" t="s">
        <v>280</v>
      </c>
      <c r="C20" s="637"/>
      <c r="D20" s="637"/>
      <c r="E20" s="637"/>
      <c r="F20" s="637"/>
      <c r="G20" s="637"/>
      <c r="H20" s="637"/>
      <c r="I20" s="637"/>
      <c r="J20" s="637"/>
      <c r="K20" s="637"/>
      <c r="L20" s="637"/>
      <c r="M20" s="637"/>
      <c r="N20" s="637"/>
      <c r="O20" s="637"/>
      <c r="P20" s="637"/>
      <c r="Q20" s="638"/>
      <c r="R20" s="623">
        <v>3284</v>
      </c>
      <c r="S20" s="624"/>
      <c r="T20" s="624"/>
      <c r="U20" s="624"/>
      <c r="V20" s="624"/>
      <c r="W20" s="624"/>
      <c r="X20" s="624"/>
      <c r="Y20" s="625"/>
      <c r="Z20" s="626">
        <v>0</v>
      </c>
      <c r="AA20" s="626"/>
      <c r="AB20" s="626"/>
      <c r="AC20" s="626"/>
      <c r="AD20" s="627">
        <v>3284</v>
      </c>
      <c r="AE20" s="627"/>
      <c r="AF20" s="627"/>
      <c r="AG20" s="627"/>
      <c r="AH20" s="627"/>
      <c r="AI20" s="627"/>
      <c r="AJ20" s="627"/>
      <c r="AK20" s="627"/>
      <c r="AL20" s="628">
        <v>0</v>
      </c>
      <c r="AM20" s="629"/>
      <c r="AN20" s="629"/>
      <c r="AO20" s="630"/>
      <c r="AP20" s="620" t="s">
        <v>281</v>
      </c>
      <c r="AQ20" s="621"/>
      <c r="AR20" s="621"/>
      <c r="AS20" s="621"/>
      <c r="AT20" s="621"/>
      <c r="AU20" s="621"/>
      <c r="AV20" s="621"/>
      <c r="AW20" s="621"/>
      <c r="AX20" s="621"/>
      <c r="AY20" s="621"/>
      <c r="AZ20" s="621"/>
      <c r="BA20" s="621"/>
      <c r="BB20" s="621"/>
      <c r="BC20" s="621"/>
      <c r="BD20" s="621"/>
      <c r="BE20" s="621"/>
      <c r="BF20" s="622"/>
      <c r="BG20" s="623">
        <v>1291654</v>
      </c>
      <c r="BH20" s="624"/>
      <c r="BI20" s="624"/>
      <c r="BJ20" s="624"/>
      <c r="BK20" s="624"/>
      <c r="BL20" s="624"/>
      <c r="BM20" s="624"/>
      <c r="BN20" s="625"/>
      <c r="BO20" s="626">
        <v>6.9</v>
      </c>
      <c r="BP20" s="626"/>
      <c r="BQ20" s="626"/>
      <c r="BR20" s="626"/>
      <c r="BS20" s="627" t="s">
        <v>239</v>
      </c>
      <c r="BT20" s="627"/>
      <c r="BU20" s="627"/>
      <c r="BV20" s="627"/>
      <c r="BW20" s="627"/>
      <c r="BX20" s="627"/>
      <c r="BY20" s="627"/>
      <c r="BZ20" s="627"/>
      <c r="CA20" s="627"/>
      <c r="CB20" s="631"/>
      <c r="CD20" s="620" t="s">
        <v>282</v>
      </c>
      <c r="CE20" s="621"/>
      <c r="CF20" s="621"/>
      <c r="CG20" s="621"/>
      <c r="CH20" s="621"/>
      <c r="CI20" s="621"/>
      <c r="CJ20" s="621"/>
      <c r="CK20" s="621"/>
      <c r="CL20" s="621"/>
      <c r="CM20" s="621"/>
      <c r="CN20" s="621"/>
      <c r="CO20" s="621"/>
      <c r="CP20" s="621"/>
      <c r="CQ20" s="622"/>
      <c r="CR20" s="623">
        <v>52658201</v>
      </c>
      <c r="CS20" s="624"/>
      <c r="CT20" s="624"/>
      <c r="CU20" s="624"/>
      <c r="CV20" s="624"/>
      <c r="CW20" s="624"/>
      <c r="CX20" s="624"/>
      <c r="CY20" s="625"/>
      <c r="CZ20" s="626">
        <v>100</v>
      </c>
      <c r="DA20" s="626"/>
      <c r="DB20" s="626"/>
      <c r="DC20" s="626"/>
      <c r="DD20" s="632">
        <v>7795773</v>
      </c>
      <c r="DE20" s="624"/>
      <c r="DF20" s="624"/>
      <c r="DG20" s="624"/>
      <c r="DH20" s="624"/>
      <c r="DI20" s="624"/>
      <c r="DJ20" s="624"/>
      <c r="DK20" s="624"/>
      <c r="DL20" s="624"/>
      <c r="DM20" s="624"/>
      <c r="DN20" s="624"/>
      <c r="DO20" s="624"/>
      <c r="DP20" s="625"/>
      <c r="DQ20" s="632">
        <v>31447587</v>
      </c>
      <c r="DR20" s="624"/>
      <c r="DS20" s="624"/>
      <c r="DT20" s="624"/>
      <c r="DU20" s="624"/>
      <c r="DV20" s="624"/>
      <c r="DW20" s="624"/>
      <c r="DX20" s="624"/>
      <c r="DY20" s="624"/>
      <c r="DZ20" s="624"/>
      <c r="EA20" s="624"/>
      <c r="EB20" s="624"/>
      <c r="EC20" s="633"/>
    </row>
    <row r="21" spans="2:133" ht="11.25" customHeight="1" x14ac:dyDescent="0.2">
      <c r="B21" s="620" t="s">
        <v>283</v>
      </c>
      <c r="C21" s="621"/>
      <c r="D21" s="621"/>
      <c r="E21" s="621"/>
      <c r="F21" s="621"/>
      <c r="G21" s="621"/>
      <c r="H21" s="621"/>
      <c r="I21" s="621"/>
      <c r="J21" s="621"/>
      <c r="K21" s="621"/>
      <c r="L21" s="621"/>
      <c r="M21" s="621"/>
      <c r="N21" s="621"/>
      <c r="O21" s="621"/>
      <c r="P21" s="621"/>
      <c r="Q21" s="622"/>
      <c r="R21" s="623">
        <v>6253155</v>
      </c>
      <c r="S21" s="624"/>
      <c r="T21" s="624"/>
      <c r="U21" s="624"/>
      <c r="V21" s="624"/>
      <c r="W21" s="624"/>
      <c r="X21" s="624"/>
      <c r="Y21" s="625"/>
      <c r="Z21" s="626">
        <v>11.3</v>
      </c>
      <c r="AA21" s="626"/>
      <c r="AB21" s="626"/>
      <c r="AC21" s="626"/>
      <c r="AD21" s="627">
        <v>5304921</v>
      </c>
      <c r="AE21" s="627"/>
      <c r="AF21" s="627"/>
      <c r="AG21" s="627"/>
      <c r="AH21" s="627"/>
      <c r="AI21" s="627"/>
      <c r="AJ21" s="627"/>
      <c r="AK21" s="627"/>
      <c r="AL21" s="628">
        <v>20.100000000000001</v>
      </c>
      <c r="AM21" s="629"/>
      <c r="AN21" s="629"/>
      <c r="AO21" s="630"/>
      <c r="AP21" s="620" t="s">
        <v>284</v>
      </c>
      <c r="AQ21" s="639"/>
      <c r="AR21" s="639"/>
      <c r="AS21" s="639"/>
      <c r="AT21" s="639"/>
      <c r="AU21" s="639"/>
      <c r="AV21" s="639"/>
      <c r="AW21" s="639"/>
      <c r="AX21" s="639"/>
      <c r="AY21" s="639"/>
      <c r="AZ21" s="639"/>
      <c r="BA21" s="639"/>
      <c r="BB21" s="639"/>
      <c r="BC21" s="639"/>
      <c r="BD21" s="639"/>
      <c r="BE21" s="639"/>
      <c r="BF21" s="640"/>
      <c r="BG21" s="623">
        <v>3261</v>
      </c>
      <c r="BH21" s="624"/>
      <c r="BI21" s="624"/>
      <c r="BJ21" s="624"/>
      <c r="BK21" s="624"/>
      <c r="BL21" s="624"/>
      <c r="BM21" s="624"/>
      <c r="BN21" s="625"/>
      <c r="BO21" s="626">
        <v>0</v>
      </c>
      <c r="BP21" s="626"/>
      <c r="BQ21" s="626"/>
      <c r="BR21" s="626"/>
      <c r="BS21" s="627" t="s">
        <v>130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285</v>
      </c>
      <c r="C22" s="621"/>
      <c r="D22" s="621"/>
      <c r="E22" s="621"/>
      <c r="F22" s="621"/>
      <c r="G22" s="621"/>
      <c r="H22" s="621"/>
      <c r="I22" s="621"/>
      <c r="J22" s="621"/>
      <c r="K22" s="621"/>
      <c r="L22" s="621"/>
      <c r="M22" s="621"/>
      <c r="N22" s="621"/>
      <c r="O22" s="621"/>
      <c r="P22" s="621"/>
      <c r="Q22" s="622"/>
      <c r="R22" s="623">
        <v>5304921</v>
      </c>
      <c r="S22" s="624"/>
      <c r="T22" s="624"/>
      <c r="U22" s="624"/>
      <c r="V22" s="624"/>
      <c r="W22" s="624"/>
      <c r="X22" s="624"/>
      <c r="Y22" s="625"/>
      <c r="Z22" s="626">
        <v>9.6</v>
      </c>
      <c r="AA22" s="626"/>
      <c r="AB22" s="626"/>
      <c r="AC22" s="626"/>
      <c r="AD22" s="627">
        <v>5304921</v>
      </c>
      <c r="AE22" s="627"/>
      <c r="AF22" s="627"/>
      <c r="AG22" s="627"/>
      <c r="AH22" s="627"/>
      <c r="AI22" s="627"/>
      <c r="AJ22" s="627"/>
      <c r="AK22" s="627"/>
      <c r="AL22" s="628">
        <v>20.100000000000001</v>
      </c>
      <c r="AM22" s="629"/>
      <c r="AN22" s="629"/>
      <c r="AO22" s="630"/>
      <c r="AP22" s="620" t="s">
        <v>286</v>
      </c>
      <c r="AQ22" s="639"/>
      <c r="AR22" s="639"/>
      <c r="AS22" s="639"/>
      <c r="AT22" s="639"/>
      <c r="AU22" s="639"/>
      <c r="AV22" s="639"/>
      <c r="AW22" s="639"/>
      <c r="AX22" s="639"/>
      <c r="AY22" s="639"/>
      <c r="AZ22" s="639"/>
      <c r="BA22" s="639"/>
      <c r="BB22" s="639"/>
      <c r="BC22" s="639"/>
      <c r="BD22" s="639"/>
      <c r="BE22" s="639"/>
      <c r="BF22" s="640"/>
      <c r="BG22" s="623" t="s">
        <v>239</v>
      </c>
      <c r="BH22" s="624"/>
      <c r="BI22" s="624"/>
      <c r="BJ22" s="624"/>
      <c r="BK22" s="624"/>
      <c r="BL22" s="624"/>
      <c r="BM22" s="624"/>
      <c r="BN22" s="625"/>
      <c r="BO22" s="626" t="s">
        <v>130</v>
      </c>
      <c r="BP22" s="626"/>
      <c r="BQ22" s="626"/>
      <c r="BR22" s="626"/>
      <c r="BS22" s="627" t="s">
        <v>239</v>
      </c>
      <c r="BT22" s="627"/>
      <c r="BU22" s="627"/>
      <c r="BV22" s="627"/>
      <c r="BW22" s="627"/>
      <c r="BX22" s="627"/>
      <c r="BY22" s="627"/>
      <c r="BZ22" s="627"/>
      <c r="CA22" s="627"/>
      <c r="CB22" s="631"/>
      <c r="CD22" s="605" t="s">
        <v>287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288</v>
      </c>
      <c r="C23" s="621"/>
      <c r="D23" s="621"/>
      <c r="E23" s="621"/>
      <c r="F23" s="621"/>
      <c r="G23" s="621"/>
      <c r="H23" s="621"/>
      <c r="I23" s="621"/>
      <c r="J23" s="621"/>
      <c r="K23" s="621"/>
      <c r="L23" s="621"/>
      <c r="M23" s="621"/>
      <c r="N23" s="621"/>
      <c r="O23" s="621"/>
      <c r="P23" s="621"/>
      <c r="Q23" s="622"/>
      <c r="R23" s="623">
        <v>948200</v>
      </c>
      <c r="S23" s="624"/>
      <c r="T23" s="624"/>
      <c r="U23" s="624"/>
      <c r="V23" s="624"/>
      <c r="W23" s="624"/>
      <c r="X23" s="624"/>
      <c r="Y23" s="625"/>
      <c r="Z23" s="626">
        <v>1.7</v>
      </c>
      <c r="AA23" s="626"/>
      <c r="AB23" s="626"/>
      <c r="AC23" s="626"/>
      <c r="AD23" s="627" t="s">
        <v>130</v>
      </c>
      <c r="AE23" s="627"/>
      <c r="AF23" s="627"/>
      <c r="AG23" s="627"/>
      <c r="AH23" s="627"/>
      <c r="AI23" s="627"/>
      <c r="AJ23" s="627"/>
      <c r="AK23" s="627"/>
      <c r="AL23" s="628" t="s">
        <v>130</v>
      </c>
      <c r="AM23" s="629"/>
      <c r="AN23" s="629"/>
      <c r="AO23" s="630"/>
      <c r="AP23" s="620" t="s">
        <v>289</v>
      </c>
      <c r="AQ23" s="639"/>
      <c r="AR23" s="639"/>
      <c r="AS23" s="639"/>
      <c r="AT23" s="639"/>
      <c r="AU23" s="639"/>
      <c r="AV23" s="639"/>
      <c r="AW23" s="639"/>
      <c r="AX23" s="639"/>
      <c r="AY23" s="639"/>
      <c r="AZ23" s="639"/>
      <c r="BA23" s="639"/>
      <c r="BB23" s="639"/>
      <c r="BC23" s="639"/>
      <c r="BD23" s="639"/>
      <c r="BE23" s="639"/>
      <c r="BF23" s="640"/>
      <c r="BG23" s="623">
        <v>1288393</v>
      </c>
      <c r="BH23" s="624"/>
      <c r="BI23" s="624"/>
      <c r="BJ23" s="624"/>
      <c r="BK23" s="624"/>
      <c r="BL23" s="624"/>
      <c r="BM23" s="624"/>
      <c r="BN23" s="625"/>
      <c r="BO23" s="626">
        <v>6.9</v>
      </c>
      <c r="BP23" s="626"/>
      <c r="BQ23" s="626"/>
      <c r="BR23" s="626"/>
      <c r="BS23" s="627" t="s">
        <v>130</v>
      </c>
      <c r="BT23" s="627"/>
      <c r="BU23" s="627"/>
      <c r="BV23" s="627"/>
      <c r="BW23" s="627"/>
      <c r="BX23" s="627"/>
      <c r="BY23" s="627"/>
      <c r="BZ23" s="627"/>
      <c r="CA23" s="627"/>
      <c r="CB23" s="631"/>
      <c r="CD23" s="605" t="s">
        <v>227</v>
      </c>
      <c r="CE23" s="606"/>
      <c r="CF23" s="606"/>
      <c r="CG23" s="606"/>
      <c r="CH23" s="606"/>
      <c r="CI23" s="606"/>
      <c r="CJ23" s="606"/>
      <c r="CK23" s="606"/>
      <c r="CL23" s="606"/>
      <c r="CM23" s="606"/>
      <c r="CN23" s="606"/>
      <c r="CO23" s="606"/>
      <c r="CP23" s="606"/>
      <c r="CQ23" s="607"/>
      <c r="CR23" s="605" t="s">
        <v>290</v>
      </c>
      <c r="CS23" s="606"/>
      <c r="CT23" s="606"/>
      <c r="CU23" s="606"/>
      <c r="CV23" s="606"/>
      <c r="CW23" s="606"/>
      <c r="CX23" s="606"/>
      <c r="CY23" s="607"/>
      <c r="CZ23" s="605" t="s">
        <v>291</v>
      </c>
      <c r="DA23" s="606"/>
      <c r="DB23" s="606"/>
      <c r="DC23" s="607"/>
      <c r="DD23" s="605" t="s">
        <v>292</v>
      </c>
      <c r="DE23" s="606"/>
      <c r="DF23" s="606"/>
      <c r="DG23" s="606"/>
      <c r="DH23" s="606"/>
      <c r="DI23" s="606"/>
      <c r="DJ23" s="606"/>
      <c r="DK23" s="607"/>
      <c r="DL23" s="650" t="s">
        <v>293</v>
      </c>
      <c r="DM23" s="651"/>
      <c r="DN23" s="651"/>
      <c r="DO23" s="651"/>
      <c r="DP23" s="651"/>
      <c r="DQ23" s="651"/>
      <c r="DR23" s="651"/>
      <c r="DS23" s="651"/>
      <c r="DT23" s="651"/>
      <c r="DU23" s="651"/>
      <c r="DV23" s="652"/>
      <c r="DW23" s="605" t="s">
        <v>294</v>
      </c>
      <c r="DX23" s="606"/>
      <c r="DY23" s="606"/>
      <c r="DZ23" s="606"/>
      <c r="EA23" s="606"/>
      <c r="EB23" s="606"/>
      <c r="EC23" s="607"/>
    </row>
    <row r="24" spans="2:133" ht="11.25" customHeight="1" x14ac:dyDescent="0.2">
      <c r="B24" s="620" t="s">
        <v>295</v>
      </c>
      <c r="C24" s="621"/>
      <c r="D24" s="621"/>
      <c r="E24" s="621"/>
      <c r="F24" s="621"/>
      <c r="G24" s="621"/>
      <c r="H24" s="621"/>
      <c r="I24" s="621"/>
      <c r="J24" s="621"/>
      <c r="K24" s="621"/>
      <c r="L24" s="621"/>
      <c r="M24" s="621"/>
      <c r="N24" s="621"/>
      <c r="O24" s="621"/>
      <c r="P24" s="621"/>
      <c r="Q24" s="622"/>
      <c r="R24" s="623">
        <v>34</v>
      </c>
      <c r="S24" s="624"/>
      <c r="T24" s="624"/>
      <c r="U24" s="624"/>
      <c r="V24" s="624"/>
      <c r="W24" s="624"/>
      <c r="X24" s="624"/>
      <c r="Y24" s="625"/>
      <c r="Z24" s="626">
        <v>0</v>
      </c>
      <c r="AA24" s="626"/>
      <c r="AB24" s="626"/>
      <c r="AC24" s="626"/>
      <c r="AD24" s="627" t="s">
        <v>239</v>
      </c>
      <c r="AE24" s="627"/>
      <c r="AF24" s="627"/>
      <c r="AG24" s="627"/>
      <c r="AH24" s="627"/>
      <c r="AI24" s="627"/>
      <c r="AJ24" s="627"/>
      <c r="AK24" s="627"/>
      <c r="AL24" s="628" t="s">
        <v>239</v>
      </c>
      <c r="AM24" s="629"/>
      <c r="AN24" s="629"/>
      <c r="AO24" s="630"/>
      <c r="AP24" s="620" t="s">
        <v>296</v>
      </c>
      <c r="AQ24" s="639"/>
      <c r="AR24" s="639"/>
      <c r="AS24" s="639"/>
      <c r="AT24" s="639"/>
      <c r="AU24" s="639"/>
      <c r="AV24" s="639"/>
      <c r="AW24" s="639"/>
      <c r="AX24" s="639"/>
      <c r="AY24" s="639"/>
      <c r="AZ24" s="639"/>
      <c r="BA24" s="639"/>
      <c r="BB24" s="639"/>
      <c r="BC24" s="639"/>
      <c r="BD24" s="639"/>
      <c r="BE24" s="639"/>
      <c r="BF24" s="640"/>
      <c r="BG24" s="623" t="s">
        <v>239</v>
      </c>
      <c r="BH24" s="624"/>
      <c r="BI24" s="624"/>
      <c r="BJ24" s="624"/>
      <c r="BK24" s="624"/>
      <c r="BL24" s="624"/>
      <c r="BM24" s="624"/>
      <c r="BN24" s="625"/>
      <c r="BO24" s="626" t="s">
        <v>250</v>
      </c>
      <c r="BP24" s="626"/>
      <c r="BQ24" s="626"/>
      <c r="BR24" s="626"/>
      <c r="BS24" s="627" t="s">
        <v>130</v>
      </c>
      <c r="BT24" s="627"/>
      <c r="BU24" s="627"/>
      <c r="BV24" s="627"/>
      <c r="BW24" s="627"/>
      <c r="BX24" s="627"/>
      <c r="BY24" s="627"/>
      <c r="BZ24" s="627"/>
      <c r="CA24" s="627"/>
      <c r="CB24" s="631"/>
      <c r="CD24" s="609" t="s">
        <v>297</v>
      </c>
      <c r="CE24" s="610"/>
      <c r="CF24" s="610"/>
      <c r="CG24" s="610"/>
      <c r="CH24" s="610"/>
      <c r="CI24" s="610"/>
      <c r="CJ24" s="610"/>
      <c r="CK24" s="610"/>
      <c r="CL24" s="610"/>
      <c r="CM24" s="610"/>
      <c r="CN24" s="610"/>
      <c r="CO24" s="610"/>
      <c r="CP24" s="610"/>
      <c r="CQ24" s="611"/>
      <c r="CR24" s="612">
        <v>24124746</v>
      </c>
      <c r="CS24" s="613"/>
      <c r="CT24" s="613"/>
      <c r="CU24" s="613"/>
      <c r="CV24" s="613"/>
      <c r="CW24" s="613"/>
      <c r="CX24" s="613"/>
      <c r="CY24" s="614"/>
      <c r="CZ24" s="617">
        <v>45.8</v>
      </c>
      <c r="DA24" s="618"/>
      <c r="DB24" s="618"/>
      <c r="DC24" s="634"/>
      <c r="DD24" s="655">
        <v>13782492</v>
      </c>
      <c r="DE24" s="613"/>
      <c r="DF24" s="613"/>
      <c r="DG24" s="613"/>
      <c r="DH24" s="613"/>
      <c r="DI24" s="613"/>
      <c r="DJ24" s="613"/>
      <c r="DK24" s="614"/>
      <c r="DL24" s="655">
        <v>13625591</v>
      </c>
      <c r="DM24" s="613"/>
      <c r="DN24" s="613"/>
      <c r="DO24" s="613"/>
      <c r="DP24" s="613"/>
      <c r="DQ24" s="613"/>
      <c r="DR24" s="613"/>
      <c r="DS24" s="613"/>
      <c r="DT24" s="613"/>
      <c r="DU24" s="613"/>
      <c r="DV24" s="614"/>
      <c r="DW24" s="617">
        <v>50.2</v>
      </c>
      <c r="DX24" s="618"/>
      <c r="DY24" s="618"/>
      <c r="DZ24" s="618"/>
      <c r="EA24" s="618"/>
      <c r="EB24" s="618"/>
      <c r="EC24" s="619"/>
    </row>
    <row r="25" spans="2:133" ht="11.25" customHeight="1" x14ac:dyDescent="0.2">
      <c r="B25" s="620" t="s">
        <v>298</v>
      </c>
      <c r="C25" s="621"/>
      <c r="D25" s="621"/>
      <c r="E25" s="621"/>
      <c r="F25" s="621"/>
      <c r="G25" s="621"/>
      <c r="H25" s="621"/>
      <c r="I25" s="621"/>
      <c r="J25" s="621"/>
      <c r="K25" s="621"/>
      <c r="L25" s="621"/>
      <c r="M25" s="621"/>
      <c r="N25" s="621"/>
      <c r="O25" s="621"/>
      <c r="P25" s="621"/>
      <c r="Q25" s="622"/>
      <c r="R25" s="623">
        <v>28610391</v>
      </c>
      <c r="S25" s="624"/>
      <c r="T25" s="624"/>
      <c r="U25" s="624"/>
      <c r="V25" s="624"/>
      <c r="W25" s="624"/>
      <c r="X25" s="624"/>
      <c r="Y25" s="625"/>
      <c r="Z25" s="626">
        <v>51.8</v>
      </c>
      <c r="AA25" s="626"/>
      <c r="AB25" s="626"/>
      <c r="AC25" s="626"/>
      <c r="AD25" s="627">
        <v>26373764</v>
      </c>
      <c r="AE25" s="627"/>
      <c r="AF25" s="627"/>
      <c r="AG25" s="627"/>
      <c r="AH25" s="627"/>
      <c r="AI25" s="627"/>
      <c r="AJ25" s="627"/>
      <c r="AK25" s="627"/>
      <c r="AL25" s="628">
        <v>99.7</v>
      </c>
      <c r="AM25" s="629"/>
      <c r="AN25" s="629"/>
      <c r="AO25" s="630"/>
      <c r="AP25" s="620" t="s">
        <v>299</v>
      </c>
      <c r="AQ25" s="639"/>
      <c r="AR25" s="639"/>
      <c r="AS25" s="639"/>
      <c r="AT25" s="639"/>
      <c r="AU25" s="639"/>
      <c r="AV25" s="639"/>
      <c r="AW25" s="639"/>
      <c r="AX25" s="639"/>
      <c r="AY25" s="639"/>
      <c r="AZ25" s="639"/>
      <c r="BA25" s="639"/>
      <c r="BB25" s="639"/>
      <c r="BC25" s="639"/>
      <c r="BD25" s="639"/>
      <c r="BE25" s="639"/>
      <c r="BF25" s="640"/>
      <c r="BG25" s="623" t="s">
        <v>239</v>
      </c>
      <c r="BH25" s="624"/>
      <c r="BI25" s="624"/>
      <c r="BJ25" s="624"/>
      <c r="BK25" s="624"/>
      <c r="BL25" s="624"/>
      <c r="BM25" s="624"/>
      <c r="BN25" s="625"/>
      <c r="BO25" s="626" t="s">
        <v>130</v>
      </c>
      <c r="BP25" s="626"/>
      <c r="BQ25" s="626"/>
      <c r="BR25" s="626"/>
      <c r="BS25" s="627" t="s">
        <v>239</v>
      </c>
      <c r="BT25" s="627"/>
      <c r="BU25" s="627"/>
      <c r="BV25" s="627"/>
      <c r="BW25" s="627"/>
      <c r="BX25" s="627"/>
      <c r="BY25" s="627"/>
      <c r="BZ25" s="627"/>
      <c r="CA25" s="627"/>
      <c r="CB25" s="631"/>
      <c r="CD25" s="620" t="s">
        <v>300</v>
      </c>
      <c r="CE25" s="621"/>
      <c r="CF25" s="621"/>
      <c r="CG25" s="621"/>
      <c r="CH25" s="621"/>
      <c r="CI25" s="621"/>
      <c r="CJ25" s="621"/>
      <c r="CK25" s="621"/>
      <c r="CL25" s="621"/>
      <c r="CM25" s="621"/>
      <c r="CN25" s="621"/>
      <c r="CO25" s="621"/>
      <c r="CP25" s="621"/>
      <c r="CQ25" s="622"/>
      <c r="CR25" s="623">
        <v>8272842</v>
      </c>
      <c r="CS25" s="656"/>
      <c r="CT25" s="656"/>
      <c r="CU25" s="656"/>
      <c r="CV25" s="656"/>
      <c r="CW25" s="656"/>
      <c r="CX25" s="656"/>
      <c r="CY25" s="657"/>
      <c r="CZ25" s="628">
        <v>15.7</v>
      </c>
      <c r="DA25" s="653"/>
      <c r="DB25" s="653"/>
      <c r="DC25" s="658"/>
      <c r="DD25" s="632">
        <v>7082998</v>
      </c>
      <c r="DE25" s="656"/>
      <c r="DF25" s="656"/>
      <c r="DG25" s="656"/>
      <c r="DH25" s="656"/>
      <c r="DI25" s="656"/>
      <c r="DJ25" s="656"/>
      <c r="DK25" s="657"/>
      <c r="DL25" s="632">
        <v>6956358</v>
      </c>
      <c r="DM25" s="656"/>
      <c r="DN25" s="656"/>
      <c r="DO25" s="656"/>
      <c r="DP25" s="656"/>
      <c r="DQ25" s="656"/>
      <c r="DR25" s="656"/>
      <c r="DS25" s="656"/>
      <c r="DT25" s="656"/>
      <c r="DU25" s="656"/>
      <c r="DV25" s="657"/>
      <c r="DW25" s="628">
        <v>25.6</v>
      </c>
      <c r="DX25" s="653"/>
      <c r="DY25" s="653"/>
      <c r="DZ25" s="653"/>
      <c r="EA25" s="653"/>
      <c r="EB25" s="653"/>
      <c r="EC25" s="654"/>
    </row>
    <row r="26" spans="2:133" ht="11.25" customHeight="1" x14ac:dyDescent="0.2">
      <c r="B26" s="620" t="s">
        <v>301</v>
      </c>
      <c r="C26" s="621"/>
      <c r="D26" s="621"/>
      <c r="E26" s="621"/>
      <c r="F26" s="621"/>
      <c r="G26" s="621"/>
      <c r="H26" s="621"/>
      <c r="I26" s="621"/>
      <c r="J26" s="621"/>
      <c r="K26" s="621"/>
      <c r="L26" s="621"/>
      <c r="M26" s="621"/>
      <c r="N26" s="621"/>
      <c r="O26" s="621"/>
      <c r="P26" s="621"/>
      <c r="Q26" s="622"/>
      <c r="R26" s="623">
        <v>10292</v>
      </c>
      <c r="S26" s="624"/>
      <c r="T26" s="624"/>
      <c r="U26" s="624"/>
      <c r="V26" s="624"/>
      <c r="W26" s="624"/>
      <c r="X26" s="624"/>
      <c r="Y26" s="625"/>
      <c r="Z26" s="626">
        <v>0</v>
      </c>
      <c r="AA26" s="626"/>
      <c r="AB26" s="626"/>
      <c r="AC26" s="626"/>
      <c r="AD26" s="627">
        <v>10292</v>
      </c>
      <c r="AE26" s="627"/>
      <c r="AF26" s="627"/>
      <c r="AG26" s="627"/>
      <c r="AH26" s="627"/>
      <c r="AI26" s="627"/>
      <c r="AJ26" s="627"/>
      <c r="AK26" s="627"/>
      <c r="AL26" s="628">
        <v>0</v>
      </c>
      <c r="AM26" s="629"/>
      <c r="AN26" s="629"/>
      <c r="AO26" s="630"/>
      <c r="AP26" s="620" t="s">
        <v>302</v>
      </c>
      <c r="AQ26" s="639"/>
      <c r="AR26" s="639"/>
      <c r="AS26" s="639"/>
      <c r="AT26" s="639"/>
      <c r="AU26" s="639"/>
      <c r="AV26" s="639"/>
      <c r="AW26" s="639"/>
      <c r="AX26" s="639"/>
      <c r="AY26" s="639"/>
      <c r="AZ26" s="639"/>
      <c r="BA26" s="639"/>
      <c r="BB26" s="639"/>
      <c r="BC26" s="639"/>
      <c r="BD26" s="639"/>
      <c r="BE26" s="639"/>
      <c r="BF26" s="640"/>
      <c r="BG26" s="623" t="s">
        <v>130</v>
      </c>
      <c r="BH26" s="624"/>
      <c r="BI26" s="624"/>
      <c r="BJ26" s="624"/>
      <c r="BK26" s="624"/>
      <c r="BL26" s="624"/>
      <c r="BM26" s="624"/>
      <c r="BN26" s="625"/>
      <c r="BO26" s="626" t="s">
        <v>239</v>
      </c>
      <c r="BP26" s="626"/>
      <c r="BQ26" s="626"/>
      <c r="BR26" s="626"/>
      <c r="BS26" s="627" t="s">
        <v>130</v>
      </c>
      <c r="BT26" s="627"/>
      <c r="BU26" s="627"/>
      <c r="BV26" s="627"/>
      <c r="BW26" s="627"/>
      <c r="BX26" s="627"/>
      <c r="BY26" s="627"/>
      <c r="BZ26" s="627"/>
      <c r="CA26" s="627"/>
      <c r="CB26" s="631"/>
      <c r="CD26" s="620" t="s">
        <v>303</v>
      </c>
      <c r="CE26" s="621"/>
      <c r="CF26" s="621"/>
      <c r="CG26" s="621"/>
      <c r="CH26" s="621"/>
      <c r="CI26" s="621"/>
      <c r="CJ26" s="621"/>
      <c r="CK26" s="621"/>
      <c r="CL26" s="621"/>
      <c r="CM26" s="621"/>
      <c r="CN26" s="621"/>
      <c r="CO26" s="621"/>
      <c r="CP26" s="621"/>
      <c r="CQ26" s="622"/>
      <c r="CR26" s="623">
        <v>5901638</v>
      </c>
      <c r="CS26" s="624"/>
      <c r="CT26" s="624"/>
      <c r="CU26" s="624"/>
      <c r="CV26" s="624"/>
      <c r="CW26" s="624"/>
      <c r="CX26" s="624"/>
      <c r="CY26" s="625"/>
      <c r="CZ26" s="628">
        <v>11.2</v>
      </c>
      <c r="DA26" s="653"/>
      <c r="DB26" s="653"/>
      <c r="DC26" s="658"/>
      <c r="DD26" s="632">
        <v>4938221</v>
      </c>
      <c r="DE26" s="624"/>
      <c r="DF26" s="624"/>
      <c r="DG26" s="624"/>
      <c r="DH26" s="624"/>
      <c r="DI26" s="624"/>
      <c r="DJ26" s="624"/>
      <c r="DK26" s="625"/>
      <c r="DL26" s="632" t="s">
        <v>239</v>
      </c>
      <c r="DM26" s="624"/>
      <c r="DN26" s="624"/>
      <c r="DO26" s="624"/>
      <c r="DP26" s="624"/>
      <c r="DQ26" s="624"/>
      <c r="DR26" s="624"/>
      <c r="DS26" s="624"/>
      <c r="DT26" s="624"/>
      <c r="DU26" s="624"/>
      <c r="DV26" s="625"/>
      <c r="DW26" s="628" t="s">
        <v>250</v>
      </c>
      <c r="DX26" s="653"/>
      <c r="DY26" s="653"/>
      <c r="DZ26" s="653"/>
      <c r="EA26" s="653"/>
      <c r="EB26" s="653"/>
      <c r="EC26" s="654"/>
    </row>
    <row r="27" spans="2:133" ht="11.25" customHeight="1" x14ac:dyDescent="0.2">
      <c r="B27" s="620" t="s">
        <v>304</v>
      </c>
      <c r="C27" s="621"/>
      <c r="D27" s="621"/>
      <c r="E27" s="621"/>
      <c r="F27" s="621"/>
      <c r="G27" s="621"/>
      <c r="H27" s="621"/>
      <c r="I27" s="621"/>
      <c r="J27" s="621"/>
      <c r="K27" s="621"/>
      <c r="L27" s="621"/>
      <c r="M27" s="621"/>
      <c r="N27" s="621"/>
      <c r="O27" s="621"/>
      <c r="P27" s="621"/>
      <c r="Q27" s="622"/>
      <c r="R27" s="623">
        <v>726488</v>
      </c>
      <c r="S27" s="624"/>
      <c r="T27" s="624"/>
      <c r="U27" s="624"/>
      <c r="V27" s="624"/>
      <c r="W27" s="624"/>
      <c r="X27" s="624"/>
      <c r="Y27" s="625"/>
      <c r="Z27" s="626">
        <v>1.3</v>
      </c>
      <c r="AA27" s="626"/>
      <c r="AB27" s="626"/>
      <c r="AC27" s="626"/>
      <c r="AD27" s="627" t="s">
        <v>130</v>
      </c>
      <c r="AE27" s="627"/>
      <c r="AF27" s="627"/>
      <c r="AG27" s="627"/>
      <c r="AH27" s="627"/>
      <c r="AI27" s="627"/>
      <c r="AJ27" s="627"/>
      <c r="AK27" s="627"/>
      <c r="AL27" s="628" t="s">
        <v>250</v>
      </c>
      <c r="AM27" s="629"/>
      <c r="AN27" s="629"/>
      <c r="AO27" s="630"/>
      <c r="AP27" s="620" t="s">
        <v>305</v>
      </c>
      <c r="AQ27" s="621"/>
      <c r="AR27" s="621"/>
      <c r="AS27" s="621"/>
      <c r="AT27" s="621"/>
      <c r="AU27" s="621"/>
      <c r="AV27" s="621"/>
      <c r="AW27" s="621"/>
      <c r="AX27" s="621"/>
      <c r="AY27" s="621"/>
      <c r="AZ27" s="621"/>
      <c r="BA27" s="621"/>
      <c r="BB27" s="621"/>
      <c r="BC27" s="621"/>
      <c r="BD27" s="621"/>
      <c r="BE27" s="621"/>
      <c r="BF27" s="622"/>
      <c r="BG27" s="623">
        <v>18667759</v>
      </c>
      <c r="BH27" s="624"/>
      <c r="BI27" s="624"/>
      <c r="BJ27" s="624"/>
      <c r="BK27" s="624"/>
      <c r="BL27" s="624"/>
      <c r="BM27" s="624"/>
      <c r="BN27" s="625"/>
      <c r="BO27" s="626">
        <v>100</v>
      </c>
      <c r="BP27" s="626"/>
      <c r="BQ27" s="626"/>
      <c r="BR27" s="626"/>
      <c r="BS27" s="627">
        <v>497411</v>
      </c>
      <c r="BT27" s="627"/>
      <c r="BU27" s="627"/>
      <c r="BV27" s="627"/>
      <c r="BW27" s="627"/>
      <c r="BX27" s="627"/>
      <c r="BY27" s="627"/>
      <c r="BZ27" s="627"/>
      <c r="CA27" s="627"/>
      <c r="CB27" s="631"/>
      <c r="CD27" s="620" t="s">
        <v>306</v>
      </c>
      <c r="CE27" s="621"/>
      <c r="CF27" s="621"/>
      <c r="CG27" s="621"/>
      <c r="CH27" s="621"/>
      <c r="CI27" s="621"/>
      <c r="CJ27" s="621"/>
      <c r="CK27" s="621"/>
      <c r="CL27" s="621"/>
      <c r="CM27" s="621"/>
      <c r="CN27" s="621"/>
      <c r="CO27" s="621"/>
      <c r="CP27" s="621"/>
      <c r="CQ27" s="622"/>
      <c r="CR27" s="623">
        <v>11969369</v>
      </c>
      <c r="CS27" s="656"/>
      <c r="CT27" s="656"/>
      <c r="CU27" s="656"/>
      <c r="CV27" s="656"/>
      <c r="CW27" s="656"/>
      <c r="CX27" s="656"/>
      <c r="CY27" s="657"/>
      <c r="CZ27" s="628">
        <v>22.7</v>
      </c>
      <c r="DA27" s="653"/>
      <c r="DB27" s="653"/>
      <c r="DC27" s="658"/>
      <c r="DD27" s="632">
        <v>2869471</v>
      </c>
      <c r="DE27" s="656"/>
      <c r="DF27" s="656"/>
      <c r="DG27" s="656"/>
      <c r="DH27" s="656"/>
      <c r="DI27" s="656"/>
      <c r="DJ27" s="656"/>
      <c r="DK27" s="657"/>
      <c r="DL27" s="632">
        <v>2839210</v>
      </c>
      <c r="DM27" s="656"/>
      <c r="DN27" s="656"/>
      <c r="DO27" s="656"/>
      <c r="DP27" s="656"/>
      <c r="DQ27" s="656"/>
      <c r="DR27" s="656"/>
      <c r="DS27" s="656"/>
      <c r="DT27" s="656"/>
      <c r="DU27" s="656"/>
      <c r="DV27" s="657"/>
      <c r="DW27" s="628">
        <v>10.5</v>
      </c>
      <c r="DX27" s="653"/>
      <c r="DY27" s="653"/>
      <c r="DZ27" s="653"/>
      <c r="EA27" s="653"/>
      <c r="EB27" s="653"/>
      <c r="EC27" s="654"/>
    </row>
    <row r="28" spans="2:133" ht="11.25" customHeight="1" x14ac:dyDescent="0.2">
      <c r="B28" s="620" t="s">
        <v>307</v>
      </c>
      <c r="C28" s="621"/>
      <c r="D28" s="621"/>
      <c r="E28" s="621"/>
      <c r="F28" s="621"/>
      <c r="G28" s="621"/>
      <c r="H28" s="621"/>
      <c r="I28" s="621"/>
      <c r="J28" s="621"/>
      <c r="K28" s="621"/>
      <c r="L28" s="621"/>
      <c r="M28" s="621"/>
      <c r="N28" s="621"/>
      <c r="O28" s="621"/>
      <c r="P28" s="621"/>
      <c r="Q28" s="622"/>
      <c r="R28" s="623">
        <v>978166</v>
      </c>
      <c r="S28" s="624"/>
      <c r="T28" s="624"/>
      <c r="U28" s="624"/>
      <c r="V28" s="624"/>
      <c r="W28" s="624"/>
      <c r="X28" s="624"/>
      <c r="Y28" s="625"/>
      <c r="Z28" s="626">
        <v>1.8</v>
      </c>
      <c r="AA28" s="626"/>
      <c r="AB28" s="626"/>
      <c r="AC28" s="626"/>
      <c r="AD28" s="627">
        <v>39563</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308</v>
      </c>
      <c r="CE28" s="621"/>
      <c r="CF28" s="621"/>
      <c r="CG28" s="621"/>
      <c r="CH28" s="621"/>
      <c r="CI28" s="621"/>
      <c r="CJ28" s="621"/>
      <c r="CK28" s="621"/>
      <c r="CL28" s="621"/>
      <c r="CM28" s="621"/>
      <c r="CN28" s="621"/>
      <c r="CO28" s="621"/>
      <c r="CP28" s="621"/>
      <c r="CQ28" s="622"/>
      <c r="CR28" s="623">
        <v>3882535</v>
      </c>
      <c r="CS28" s="624"/>
      <c r="CT28" s="624"/>
      <c r="CU28" s="624"/>
      <c r="CV28" s="624"/>
      <c r="CW28" s="624"/>
      <c r="CX28" s="624"/>
      <c r="CY28" s="625"/>
      <c r="CZ28" s="628">
        <v>7.4</v>
      </c>
      <c r="DA28" s="653"/>
      <c r="DB28" s="653"/>
      <c r="DC28" s="658"/>
      <c r="DD28" s="632">
        <v>3830023</v>
      </c>
      <c r="DE28" s="624"/>
      <c r="DF28" s="624"/>
      <c r="DG28" s="624"/>
      <c r="DH28" s="624"/>
      <c r="DI28" s="624"/>
      <c r="DJ28" s="624"/>
      <c r="DK28" s="625"/>
      <c r="DL28" s="632">
        <v>3830023</v>
      </c>
      <c r="DM28" s="624"/>
      <c r="DN28" s="624"/>
      <c r="DO28" s="624"/>
      <c r="DP28" s="624"/>
      <c r="DQ28" s="624"/>
      <c r="DR28" s="624"/>
      <c r="DS28" s="624"/>
      <c r="DT28" s="624"/>
      <c r="DU28" s="624"/>
      <c r="DV28" s="625"/>
      <c r="DW28" s="628">
        <v>14.1</v>
      </c>
      <c r="DX28" s="653"/>
      <c r="DY28" s="653"/>
      <c r="DZ28" s="653"/>
      <c r="EA28" s="653"/>
      <c r="EB28" s="653"/>
      <c r="EC28" s="654"/>
    </row>
    <row r="29" spans="2:133" ht="11.25" customHeight="1" x14ac:dyDescent="0.2">
      <c r="B29" s="620" t="s">
        <v>309</v>
      </c>
      <c r="C29" s="621"/>
      <c r="D29" s="621"/>
      <c r="E29" s="621"/>
      <c r="F29" s="621"/>
      <c r="G29" s="621"/>
      <c r="H29" s="621"/>
      <c r="I29" s="621"/>
      <c r="J29" s="621"/>
      <c r="K29" s="621"/>
      <c r="L29" s="621"/>
      <c r="M29" s="621"/>
      <c r="N29" s="621"/>
      <c r="O29" s="621"/>
      <c r="P29" s="621"/>
      <c r="Q29" s="622"/>
      <c r="R29" s="623">
        <v>304718</v>
      </c>
      <c r="S29" s="624"/>
      <c r="T29" s="624"/>
      <c r="U29" s="624"/>
      <c r="V29" s="624"/>
      <c r="W29" s="624"/>
      <c r="X29" s="624"/>
      <c r="Y29" s="625"/>
      <c r="Z29" s="626">
        <v>0.6</v>
      </c>
      <c r="AA29" s="626"/>
      <c r="AB29" s="626"/>
      <c r="AC29" s="626"/>
      <c r="AD29" s="627">
        <v>1292</v>
      </c>
      <c r="AE29" s="627"/>
      <c r="AF29" s="627"/>
      <c r="AG29" s="627"/>
      <c r="AH29" s="627"/>
      <c r="AI29" s="627"/>
      <c r="AJ29" s="627"/>
      <c r="AK29" s="627"/>
      <c r="AL29" s="628">
        <v>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310</v>
      </c>
      <c r="CE29" s="662"/>
      <c r="CF29" s="620" t="s">
        <v>311</v>
      </c>
      <c r="CG29" s="621"/>
      <c r="CH29" s="621"/>
      <c r="CI29" s="621"/>
      <c r="CJ29" s="621"/>
      <c r="CK29" s="621"/>
      <c r="CL29" s="621"/>
      <c r="CM29" s="621"/>
      <c r="CN29" s="621"/>
      <c r="CO29" s="621"/>
      <c r="CP29" s="621"/>
      <c r="CQ29" s="622"/>
      <c r="CR29" s="623">
        <v>3882515</v>
      </c>
      <c r="CS29" s="656"/>
      <c r="CT29" s="656"/>
      <c r="CU29" s="656"/>
      <c r="CV29" s="656"/>
      <c r="CW29" s="656"/>
      <c r="CX29" s="656"/>
      <c r="CY29" s="657"/>
      <c r="CZ29" s="628">
        <v>7.4</v>
      </c>
      <c r="DA29" s="653"/>
      <c r="DB29" s="653"/>
      <c r="DC29" s="658"/>
      <c r="DD29" s="632">
        <v>3830003</v>
      </c>
      <c r="DE29" s="656"/>
      <c r="DF29" s="656"/>
      <c r="DG29" s="656"/>
      <c r="DH29" s="656"/>
      <c r="DI29" s="656"/>
      <c r="DJ29" s="656"/>
      <c r="DK29" s="657"/>
      <c r="DL29" s="632">
        <v>3830003</v>
      </c>
      <c r="DM29" s="656"/>
      <c r="DN29" s="656"/>
      <c r="DO29" s="656"/>
      <c r="DP29" s="656"/>
      <c r="DQ29" s="656"/>
      <c r="DR29" s="656"/>
      <c r="DS29" s="656"/>
      <c r="DT29" s="656"/>
      <c r="DU29" s="656"/>
      <c r="DV29" s="657"/>
      <c r="DW29" s="628">
        <v>14.1</v>
      </c>
      <c r="DX29" s="653"/>
      <c r="DY29" s="653"/>
      <c r="DZ29" s="653"/>
      <c r="EA29" s="653"/>
      <c r="EB29" s="653"/>
      <c r="EC29" s="654"/>
    </row>
    <row r="30" spans="2:133" ht="11.25" customHeight="1" x14ac:dyDescent="0.2">
      <c r="B30" s="620" t="s">
        <v>312</v>
      </c>
      <c r="C30" s="621"/>
      <c r="D30" s="621"/>
      <c r="E30" s="621"/>
      <c r="F30" s="621"/>
      <c r="G30" s="621"/>
      <c r="H30" s="621"/>
      <c r="I30" s="621"/>
      <c r="J30" s="621"/>
      <c r="K30" s="621"/>
      <c r="L30" s="621"/>
      <c r="M30" s="621"/>
      <c r="N30" s="621"/>
      <c r="O30" s="621"/>
      <c r="P30" s="621"/>
      <c r="Q30" s="622"/>
      <c r="R30" s="623">
        <v>9502081</v>
      </c>
      <c r="S30" s="624"/>
      <c r="T30" s="624"/>
      <c r="U30" s="624"/>
      <c r="V30" s="624"/>
      <c r="W30" s="624"/>
      <c r="X30" s="624"/>
      <c r="Y30" s="625"/>
      <c r="Z30" s="626">
        <v>17.2</v>
      </c>
      <c r="AA30" s="626"/>
      <c r="AB30" s="626"/>
      <c r="AC30" s="626"/>
      <c r="AD30" s="627" t="s">
        <v>130</v>
      </c>
      <c r="AE30" s="627"/>
      <c r="AF30" s="627"/>
      <c r="AG30" s="627"/>
      <c r="AH30" s="627"/>
      <c r="AI30" s="627"/>
      <c r="AJ30" s="627"/>
      <c r="AK30" s="627"/>
      <c r="AL30" s="628" t="s">
        <v>239</v>
      </c>
      <c r="AM30" s="629"/>
      <c r="AN30" s="629"/>
      <c r="AO30" s="630"/>
      <c r="AP30" s="605" t="s">
        <v>227</v>
      </c>
      <c r="AQ30" s="606"/>
      <c r="AR30" s="606"/>
      <c r="AS30" s="606"/>
      <c r="AT30" s="606"/>
      <c r="AU30" s="606"/>
      <c r="AV30" s="606"/>
      <c r="AW30" s="606"/>
      <c r="AX30" s="606"/>
      <c r="AY30" s="606"/>
      <c r="AZ30" s="606"/>
      <c r="BA30" s="606"/>
      <c r="BB30" s="606"/>
      <c r="BC30" s="606"/>
      <c r="BD30" s="606"/>
      <c r="BE30" s="606"/>
      <c r="BF30" s="607"/>
      <c r="BG30" s="605" t="s">
        <v>313</v>
      </c>
      <c r="BH30" s="659"/>
      <c r="BI30" s="659"/>
      <c r="BJ30" s="659"/>
      <c r="BK30" s="659"/>
      <c r="BL30" s="659"/>
      <c r="BM30" s="659"/>
      <c r="BN30" s="659"/>
      <c r="BO30" s="659"/>
      <c r="BP30" s="659"/>
      <c r="BQ30" s="660"/>
      <c r="BR30" s="605" t="s">
        <v>314</v>
      </c>
      <c r="BS30" s="659"/>
      <c r="BT30" s="659"/>
      <c r="BU30" s="659"/>
      <c r="BV30" s="659"/>
      <c r="BW30" s="659"/>
      <c r="BX30" s="659"/>
      <c r="BY30" s="659"/>
      <c r="BZ30" s="659"/>
      <c r="CA30" s="659"/>
      <c r="CB30" s="660"/>
      <c r="CD30" s="663"/>
      <c r="CE30" s="664"/>
      <c r="CF30" s="620" t="s">
        <v>315</v>
      </c>
      <c r="CG30" s="621"/>
      <c r="CH30" s="621"/>
      <c r="CI30" s="621"/>
      <c r="CJ30" s="621"/>
      <c r="CK30" s="621"/>
      <c r="CL30" s="621"/>
      <c r="CM30" s="621"/>
      <c r="CN30" s="621"/>
      <c r="CO30" s="621"/>
      <c r="CP30" s="621"/>
      <c r="CQ30" s="622"/>
      <c r="CR30" s="623">
        <v>3694910</v>
      </c>
      <c r="CS30" s="624"/>
      <c r="CT30" s="624"/>
      <c r="CU30" s="624"/>
      <c r="CV30" s="624"/>
      <c r="CW30" s="624"/>
      <c r="CX30" s="624"/>
      <c r="CY30" s="625"/>
      <c r="CZ30" s="628">
        <v>7</v>
      </c>
      <c r="DA30" s="653"/>
      <c r="DB30" s="653"/>
      <c r="DC30" s="658"/>
      <c r="DD30" s="632">
        <v>3642588</v>
      </c>
      <c r="DE30" s="624"/>
      <c r="DF30" s="624"/>
      <c r="DG30" s="624"/>
      <c r="DH30" s="624"/>
      <c r="DI30" s="624"/>
      <c r="DJ30" s="624"/>
      <c r="DK30" s="625"/>
      <c r="DL30" s="632">
        <v>3642588</v>
      </c>
      <c r="DM30" s="624"/>
      <c r="DN30" s="624"/>
      <c r="DO30" s="624"/>
      <c r="DP30" s="624"/>
      <c r="DQ30" s="624"/>
      <c r="DR30" s="624"/>
      <c r="DS30" s="624"/>
      <c r="DT30" s="624"/>
      <c r="DU30" s="624"/>
      <c r="DV30" s="625"/>
      <c r="DW30" s="628">
        <v>13.4</v>
      </c>
      <c r="DX30" s="653"/>
      <c r="DY30" s="653"/>
      <c r="DZ30" s="653"/>
      <c r="EA30" s="653"/>
      <c r="EB30" s="653"/>
      <c r="EC30" s="654"/>
    </row>
    <row r="31" spans="2:133" ht="11.25" customHeight="1" x14ac:dyDescent="0.2">
      <c r="B31" s="636" t="s">
        <v>316</v>
      </c>
      <c r="C31" s="637"/>
      <c r="D31" s="637"/>
      <c r="E31" s="637"/>
      <c r="F31" s="637"/>
      <c r="G31" s="637"/>
      <c r="H31" s="637"/>
      <c r="I31" s="637"/>
      <c r="J31" s="637"/>
      <c r="K31" s="637"/>
      <c r="L31" s="637"/>
      <c r="M31" s="637"/>
      <c r="N31" s="637"/>
      <c r="O31" s="637"/>
      <c r="P31" s="637"/>
      <c r="Q31" s="638"/>
      <c r="R31" s="623" t="s">
        <v>239</v>
      </c>
      <c r="S31" s="624"/>
      <c r="T31" s="624"/>
      <c r="U31" s="624"/>
      <c r="V31" s="624"/>
      <c r="W31" s="624"/>
      <c r="X31" s="624"/>
      <c r="Y31" s="625"/>
      <c r="Z31" s="626" t="s">
        <v>130</v>
      </c>
      <c r="AA31" s="626"/>
      <c r="AB31" s="626"/>
      <c r="AC31" s="626"/>
      <c r="AD31" s="627" t="s">
        <v>130</v>
      </c>
      <c r="AE31" s="627"/>
      <c r="AF31" s="627"/>
      <c r="AG31" s="627"/>
      <c r="AH31" s="627"/>
      <c r="AI31" s="627"/>
      <c r="AJ31" s="627"/>
      <c r="AK31" s="627"/>
      <c r="AL31" s="628" t="s">
        <v>130</v>
      </c>
      <c r="AM31" s="629"/>
      <c r="AN31" s="629"/>
      <c r="AO31" s="630"/>
      <c r="AP31" s="671" t="s">
        <v>317</v>
      </c>
      <c r="AQ31" s="672"/>
      <c r="AR31" s="672"/>
      <c r="AS31" s="672"/>
      <c r="AT31" s="677" t="s">
        <v>318</v>
      </c>
      <c r="AU31" s="218"/>
      <c r="AV31" s="218"/>
      <c r="AW31" s="218"/>
      <c r="AX31" s="609" t="s">
        <v>191</v>
      </c>
      <c r="AY31" s="610"/>
      <c r="AZ31" s="610"/>
      <c r="BA31" s="610"/>
      <c r="BB31" s="610"/>
      <c r="BC31" s="610"/>
      <c r="BD31" s="610"/>
      <c r="BE31" s="610"/>
      <c r="BF31" s="611"/>
      <c r="BG31" s="670">
        <v>99.5</v>
      </c>
      <c r="BH31" s="667"/>
      <c r="BI31" s="667"/>
      <c r="BJ31" s="667"/>
      <c r="BK31" s="667"/>
      <c r="BL31" s="667"/>
      <c r="BM31" s="618">
        <v>98.2</v>
      </c>
      <c r="BN31" s="667"/>
      <c r="BO31" s="667"/>
      <c r="BP31" s="667"/>
      <c r="BQ31" s="668"/>
      <c r="BR31" s="670">
        <v>99.6</v>
      </c>
      <c r="BS31" s="667"/>
      <c r="BT31" s="667"/>
      <c r="BU31" s="667"/>
      <c r="BV31" s="667"/>
      <c r="BW31" s="667"/>
      <c r="BX31" s="618">
        <v>97.9</v>
      </c>
      <c r="BY31" s="667"/>
      <c r="BZ31" s="667"/>
      <c r="CA31" s="667"/>
      <c r="CB31" s="668"/>
      <c r="CD31" s="663"/>
      <c r="CE31" s="664"/>
      <c r="CF31" s="620" t="s">
        <v>319</v>
      </c>
      <c r="CG31" s="621"/>
      <c r="CH31" s="621"/>
      <c r="CI31" s="621"/>
      <c r="CJ31" s="621"/>
      <c r="CK31" s="621"/>
      <c r="CL31" s="621"/>
      <c r="CM31" s="621"/>
      <c r="CN31" s="621"/>
      <c r="CO31" s="621"/>
      <c r="CP31" s="621"/>
      <c r="CQ31" s="622"/>
      <c r="CR31" s="623">
        <v>187605</v>
      </c>
      <c r="CS31" s="656"/>
      <c r="CT31" s="656"/>
      <c r="CU31" s="656"/>
      <c r="CV31" s="656"/>
      <c r="CW31" s="656"/>
      <c r="CX31" s="656"/>
      <c r="CY31" s="657"/>
      <c r="CZ31" s="628">
        <v>0.4</v>
      </c>
      <c r="DA31" s="653"/>
      <c r="DB31" s="653"/>
      <c r="DC31" s="658"/>
      <c r="DD31" s="632">
        <v>187415</v>
      </c>
      <c r="DE31" s="656"/>
      <c r="DF31" s="656"/>
      <c r="DG31" s="656"/>
      <c r="DH31" s="656"/>
      <c r="DI31" s="656"/>
      <c r="DJ31" s="656"/>
      <c r="DK31" s="657"/>
      <c r="DL31" s="632">
        <v>187415</v>
      </c>
      <c r="DM31" s="656"/>
      <c r="DN31" s="656"/>
      <c r="DO31" s="656"/>
      <c r="DP31" s="656"/>
      <c r="DQ31" s="656"/>
      <c r="DR31" s="656"/>
      <c r="DS31" s="656"/>
      <c r="DT31" s="656"/>
      <c r="DU31" s="656"/>
      <c r="DV31" s="657"/>
      <c r="DW31" s="628">
        <v>0.7</v>
      </c>
      <c r="DX31" s="653"/>
      <c r="DY31" s="653"/>
      <c r="DZ31" s="653"/>
      <c r="EA31" s="653"/>
      <c r="EB31" s="653"/>
      <c r="EC31" s="654"/>
    </row>
    <row r="32" spans="2:133" ht="11.25" customHeight="1" x14ac:dyDescent="0.2">
      <c r="B32" s="620" t="s">
        <v>320</v>
      </c>
      <c r="C32" s="621"/>
      <c r="D32" s="621"/>
      <c r="E32" s="621"/>
      <c r="F32" s="621"/>
      <c r="G32" s="621"/>
      <c r="H32" s="621"/>
      <c r="I32" s="621"/>
      <c r="J32" s="621"/>
      <c r="K32" s="621"/>
      <c r="L32" s="621"/>
      <c r="M32" s="621"/>
      <c r="N32" s="621"/>
      <c r="O32" s="621"/>
      <c r="P32" s="621"/>
      <c r="Q32" s="622"/>
      <c r="R32" s="623">
        <v>3236566</v>
      </c>
      <c r="S32" s="624"/>
      <c r="T32" s="624"/>
      <c r="U32" s="624"/>
      <c r="V32" s="624"/>
      <c r="W32" s="624"/>
      <c r="X32" s="624"/>
      <c r="Y32" s="625"/>
      <c r="Z32" s="626">
        <v>5.9</v>
      </c>
      <c r="AA32" s="626"/>
      <c r="AB32" s="626"/>
      <c r="AC32" s="626"/>
      <c r="AD32" s="627" t="s">
        <v>130</v>
      </c>
      <c r="AE32" s="627"/>
      <c r="AF32" s="627"/>
      <c r="AG32" s="627"/>
      <c r="AH32" s="627"/>
      <c r="AI32" s="627"/>
      <c r="AJ32" s="627"/>
      <c r="AK32" s="627"/>
      <c r="AL32" s="628" t="s">
        <v>239</v>
      </c>
      <c r="AM32" s="629"/>
      <c r="AN32" s="629"/>
      <c r="AO32" s="630"/>
      <c r="AP32" s="673"/>
      <c r="AQ32" s="674"/>
      <c r="AR32" s="674"/>
      <c r="AS32" s="674"/>
      <c r="AT32" s="678"/>
      <c r="AU32" s="214" t="s">
        <v>321</v>
      </c>
      <c r="AX32" s="620" t="s">
        <v>322</v>
      </c>
      <c r="AY32" s="621"/>
      <c r="AZ32" s="621"/>
      <c r="BA32" s="621"/>
      <c r="BB32" s="621"/>
      <c r="BC32" s="621"/>
      <c r="BD32" s="621"/>
      <c r="BE32" s="621"/>
      <c r="BF32" s="622"/>
      <c r="BG32" s="680">
        <v>99.5</v>
      </c>
      <c r="BH32" s="656"/>
      <c r="BI32" s="656"/>
      <c r="BJ32" s="656"/>
      <c r="BK32" s="656"/>
      <c r="BL32" s="656"/>
      <c r="BM32" s="629">
        <v>99.1</v>
      </c>
      <c r="BN32" s="656"/>
      <c r="BO32" s="656"/>
      <c r="BP32" s="656"/>
      <c r="BQ32" s="669"/>
      <c r="BR32" s="680">
        <v>99.5</v>
      </c>
      <c r="BS32" s="656"/>
      <c r="BT32" s="656"/>
      <c r="BU32" s="656"/>
      <c r="BV32" s="656"/>
      <c r="BW32" s="656"/>
      <c r="BX32" s="629">
        <v>99</v>
      </c>
      <c r="BY32" s="656"/>
      <c r="BZ32" s="656"/>
      <c r="CA32" s="656"/>
      <c r="CB32" s="669"/>
      <c r="CD32" s="665"/>
      <c r="CE32" s="666"/>
      <c r="CF32" s="620" t="s">
        <v>323</v>
      </c>
      <c r="CG32" s="621"/>
      <c r="CH32" s="621"/>
      <c r="CI32" s="621"/>
      <c r="CJ32" s="621"/>
      <c r="CK32" s="621"/>
      <c r="CL32" s="621"/>
      <c r="CM32" s="621"/>
      <c r="CN32" s="621"/>
      <c r="CO32" s="621"/>
      <c r="CP32" s="621"/>
      <c r="CQ32" s="622"/>
      <c r="CR32" s="623">
        <v>20</v>
      </c>
      <c r="CS32" s="624"/>
      <c r="CT32" s="624"/>
      <c r="CU32" s="624"/>
      <c r="CV32" s="624"/>
      <c r="CW32" s="624"/>
      <c r="CX32" s="624"/>
      <c r="CY32" s="625"/>
      <c r="CZ32" s="628">
        <v>0</v>
      </c>
      <c r="DA32" s="653"/>
      <c r="DB32" s="653"/>
      <c r="DC32" s="658"/>
      <c r="DD32" s="632">
        <v>20</v>
      </c>
      <c r="DE32" s="624"/>
      <c r="DF32" s="624"/>
      <c r="DG32" s="624"/>
      <c r="DH32" s="624"/>
      <c r="DI32" s="624"/>
      <c r="DJ32" s="624"/>
      <c r="DK32" s="625"/>
      <c r="DL32" s="632">
        <v>20</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2">
      <c r="B33" s="620" t="s">
        <v>324</v>
      </c>
      <c r="C33" s="621"/>
      <c r="D33" s="621"/>
      <c r="E33" s="621"/>
      <c r="F33" s="621"/>
      <c r="G33" s="621"/>
      <c r="H33" s="621"/>
      <c r="I33" s="621"/>
      <c r="J33" s="621"/>
      <c r="K33" s="621"/>
      <c r="L33" s="621"/>
      <c r="M33" s="621"/>
      <c r="N33" s="621"/>
      <c r="O33" s="621"/>
      <c r="P33" s="621"/>
      <c r="Q33" s="622"/>
      <c r="R33" s="623">
        <v>193459</v>
      </c>
      <c r="S33" s="624"/>
      <c r="T33" s="624"/>
      <c r="U33" s="624"/>
      <c r="V33" s="624"/>
      <c r="W33" s="624"/>
      <c r="X33" s="624"/>
      <c r="Y33" s="625"/>
      <c r="Z33" s="626">
        <v>0.4</v>
      </c>
      <c r="AA33" s="626"/>
      <c r="AB33" s="626"/>
      <c r="AC33" s="626"/>
      <c r="AD33" s="627">
        <v>13302</v>
      </c>
      <c r="AE33" s="627"/>
      <c r="AF33" s="627"/>
      <c r="AG33" s="627"/>
      <c r="AH33" s="627"/>
      <c r="AI33" s="627"/>
      <c r="AJ33" s="627"/>
      <c r="AK33" s="627"/>
      <c r="AL33" s="628">
        <v>0.1</v>
      </c>
      <c r="AM33" s="629"/>
      <c r="AN33" s="629"/>
      <c r="AO33" s="630"/>
      <c r="AP33" s="675"/>
      <c r="AQ33" s="676"/>
      <c r="AR33" s="676"/>
      <c r="AS33" s="676"/>
      <c r="AT33" s="679"/>
      <c r="AU33" s="219"/>
      <c r="AV33" s="219"/>
      <c r="AW33" s="219"/>
      <c r="AX33" s="644" t="s">
        <v>325</v>
      </c>
      <c r="AY33" s="645"/>
      <c r="AZ33" s="645"/>
      <c r="BA33" s="645"/>
      <c r="BB33" s="645"/>
      <c r="BC33" s="645"/>
      <c r="BD33" s="645"/>
      <c r="BE33" s="645"/>
      <c r="BF33" s="646"/>
      <c r="BG33" s="681">
        <v>99.4</v>
      </c>
      <c r="BH33" s="682"/>
      <c r="BI33" s="682"/>
      <c r="BJ33" s="682"/>
      <c r="BK33" s="682"/>
      <c r="BL33" s="682"/>
      <c r="BM33" s="683">
        <v>97.3</v>
      </c>
      <c r="BN33" s="682"/>
      <c r="BO33" s="682"/>
      <c r="BP33" s="682"/>
      <c r="BQ33" s="684"/>
      <c r="BR33" s="681">
        <v>99.6</v>
      </c>
      <c r="BS33" s="682"/>
      <c r="BT33" s="682"/>
      <c r="BU33" s="682"/>
      <c r="BV33" s="682"/>
      <c r="BW33" s="682"/>
      <c r="BX33" s="683">
        <v>96.8</v>
      </c>
      <c r="BY33" s="682"/>
      <c r="BZ33" s="682"/>
      <c r="CA33" s="682"/>
      <c r="CB33" s="684"/>
      <c r="CD33" s="620" t="s">
        <v>326</v>
      </c>
      <c r="CE33" s="621"/>
      <c r="CF33" s="621"/>
      <c r="CG33" s="621"/>
      <c r="CH33" s="621"/>
      <c r="CI33" s="621"/>
      <c r="CJ33" s="621"/>
      <c r="CK33" s="621"/>
      <c r="CL33" s="621"/>
      <c r="CM33" s="621"/>
      <c r="CN33" s="621"/>
      <c r="CO33" s="621"/>
      <c r="CP33" s="621"/>
      <c r="CQ33" s="622"/>
      <c r="CR33" s="623">
        <v>20737682</v>
      </c>
      <c r="CS33" s="656"/>
      <c r="CT33" s="656"/>
      <c r="CU33" s="656"/>
      <c r="CV33" s="656"/>
      <c r="CW33" s="656"/>
      <c r="CX33" s="656"/>
      <c r="CY33" s="657"/>
      <c r="CZ33" s="628">
        <v>39.4</v>
      </c>
      <c r="DA33" s="653"/>
      <c r="DB33" s="653"/>
      <c r="DC33" s="658"/>
      <c r="DD33" s="632">
        <v>16374564</v>
      </c>
      <c r="DE33" s="656"/>
      <c r="DF33" s="656"/>
      <c r="DG33" s="656"/>
      <c r="DH33" s="656"/>
      <c r="DI33" s="656"/>
      <c r="DJ33" s="656"/>
      <c r="DK33" s="657"/>
      <c r="DL33" s="632">
        <v>11985368</v>
      </c>
      <c r="DM33" s="656"/>
      <c r="DN33" s="656"/>
      <c r="DO33" s="656"/>
      <c r="DP33" s="656"/>
      <c r="DQ33" s="656"/>
      <c r="DR33" s="656"/>
      <c r="DS33" s="656"/>
      <c r="DT33" s="656"/>
      <c r="DU33" s="656"/>
      <c r="DV33" s="657"/>
      <c r="DW33" s="628">
        <v>44.2</v>
      </c>
      <c r="DX33" s="653"/>
      <c r="DY33" s="653"/>
      <c r="DZ33" s="653"/>
      <c r="EA33" s="653"/>
      <c r="EB33" s="653"/>
      <c r="EC33" s="654"/>
    </row>
    <row r="34" spans="2:133" ht="11.25" customHeight="1" x14ac:dyDescent="0.2">
      <c r="B34" s="620" t="s">
        <v>327</v>
      </c>
      <c r="C34" s="621"/>
      <c r="D34" s="621"/>
      <c r="E34" s="621"/>
      <c r="F34" s="621"/>
      <c r="G34" s="621"/>
      <c r="H34" s="621"/>
      <c r="I34" s="621"/>
      <c r="J34" s="621"/>
      <c r="K34" s="621"/>
      <c r="L34" s="621"/>
      <c r="M34" s="621"/>
      <c r="N34" s="621"/>
      <c r="O34" s="621"/>
      <c r="P34" s="621"/>
      <c r="Q34" s="622"/>
      <c r="R34" s="623">
        <v>929878</v>
      </c>
      <c r="S34" s="624"/>
      <c r="T34" s="624"/>
      <c r="U34" s="624"/>
      <c r="V34" s="624"/>
      <c r="W34" s="624"/>
      <c r="X34" s="624"/>
      <c r="Y34" s="625"/>
      <c r="Z34" s="626">
        <v>1.7</v>
      </c>
      <c r="AA34" s="626"/>
      <c r="AB34" s="626"/>
      <c r="AC34" s="626"/>
      <c r="AD34" s="627" t="s">
        <v>239</v>
      </c>
      <c r="AE34" s="627"/>
      <c r="AF34" s="627"/>
      <c r="AG34" s="627"/>
      <c r="AH34" s="627"/>
      <c r="AI34" s="627"/>
      <c r="AJ34" s="627"/>
      <c r="AK34" s="627"/>
      <c r="AL34" s="628" t="s">
        <v>130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328</v>
      </c>
      <c r="CE34" s="621"/>
      <c r="CF34" s="621"/>
      <c r="CG34" s="621"/>
      <c r="CH34" s="621"/>
      <c r="CI34" s="621"/>
      <c r="CJ34" s="621"/>
      <c r="CK34" s="621"/>
      <c r="CL34" s="621"/>
      <c r="CM34" s="621"/>
      <c r="CN34" s="621"/>
      <c r="CO34" s="621"/>
      <c r="CP34" s="621"/>
      <c r="CQ34" s="622"/>
      <c r="CR34" s="623">
        <v>9047691</v>
      </c>
      <c r="CS34" s="624"/>
      <c r="CT34" s="624"/>
      <c r="CU34" s="624"/>
      <c r="CV34" s="624"/>
      <c r="CW34" s="624"/>
      <c r="CX34" s="624"/>
      <c r="CY34" s="625"/>
      <c r="CZ34" s="628">
        <v>17.2</v>
      </c>
      <c r="DA34" s="653"/>
      <c r="DB34" s="653"/>
      <c r="DC34" s="658"/>
      <c r="DD34" s="632">
        <v>6272685</v>
      </c>
      <c r="DE34" s="624"/>
      <c r="DF34" s="624"/>
      <c r="DG34" s="624"/>
      <c r="DH34" s="624"/>
      <c r="DI34" s="624"/>
      <c r="DJ34" s="624"/>
      <c r="DK34" s="625"/>
      <c r="DL34" s="632">
        <v>5034093</v>
      </c>
      <c r="DM34" s="624"/>
      <c r="DN34" s="624"/>
      <c r="DO34" s="624"/>
      <c r="DP34" s="624"/>
      <c r="DQ34" s="624"/>
      <c r="DR34" s="624"/>
      <c r="DS34" s="624"/>
      <c r="DT34" s="624"/>
      <c r="DU34" s="624"/>
      <c r="DV34" s="625"/>
      <c r="DW34" s="628">
        <v>18.600000000000001</v>
      </c>
      <c r="DX34" s="653"/>
      <c r="DY34" s="653"/>
      <c r="DZ34" s="653"/>
      <c r="EA34" s="653"/>
      <c r="EB34" s="653"/>
      <c r="EC34" s="654"/>
    </row>
    <row r="35" spans="2:133" ht="11.25" customHeight="1" x14ac:dyDescent="0.2">
      <c r="B35" s="620" t="s">
        <v>329</v>
      </c>
      <c r="C35" s="621"/>
      <c r="D35" s="621"/>
      <c r="E35" s="621"/>
      <c r="F35" s="621"/>
      <c r="G35" s="621"/>
      <c r="H35" s="621"/>
      <c r="I35" s="621"/>
      <c r="J35" s="621"/>
      <c r="K35" s="621"/>
      <c r="L35" s="621"/>
      <c r="M35" s="621"/>
      <c r="N35" s="621"/>
      <c r="O35" s="621"/>
      <c r="P35" s="621"/>
      <c r="Q35" s="622"/>
      <c r="R35" s="623">
        <v>1381092</v>
      </c>
      <c r="S35" s="624"/>
      <c r="T35" s="624"/>
      <c r="U35" s="624"/>
      <c r="V35" s="624"/>
      <c r="W35" s="624"/>
      <c r="X35" s="624"/>
      <c r="Y35" s="625"/>
      <c r="Z35" s="626">
        <v>2.5</v>
      </c>
      <c r="AA35" s="626"/>
      <c r="AB35" s="626"/>
      <c r="AC35" s="626"/>
      <c r="AD35" s="627" t="s">
        <v>239</v>
      </c>
      <c r="AE35" s="627"/>
      <c r="AF35" s="627"/>
      <c r="AG35" s="627"/>
      <c r="AH35" s="627"/>
      <c r="AI35" s="627"/>
      <c r="AJ35" s="627"/>
      <c r="AK35" s="627"/>
      <c r="AL35" s="628" t="s">
        <v>250</v>
      </c>
      <c r="AM35" s="629"/>
      <c r="AN35" s="629"/>
      <c r="AO35" s="630"/>
      <c r="AP35" s="222"/>
      <c r="AQ35" s="605" t="s">
        <v>330</v>
      </c>
      <c r="AR35" s="606"/>
      <c r="AS35" s="606"/>
      <c r="AT35" s="606"/>
      <c r="AU35" s="606"/>
      <c r="AV35" s="606"/>
      <c r="AW35" s="606"/>
      <c r="AX35" s="606"/>
      <c r="AY35" s="606"/>
      <c r="AZ35" s="606"/>
      <c r="BA35" s="606"/>
      <c r="BB35" s="606"/>
      <c r="BC35" s="606"/>
      <c r="BD35" s="606"/>
      <c r="BE35" s="606"/>
      <c r="BF35" s="607"/>
      <c r="BG35" s="605" t="s">
        <v>331</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332</v>
      </c>
      <c r="CE35" s="621"/>
      <c r="CF35" s="621"/>
      <c r="CG35" s="621"/>
      <c r="CH35" s="621"/>
      <c r="CI35" s="621"/>
      <c r="CJ35" s="621"/>
      <c r="CK35" s="621"/>
      <c r="CL35" s="621"/>
      <c r="CM35" s="621"/>
      <c r="CN35" s="621"/>
      <c r="CO35" s="621"/>
      <c r="CP35" s="621"/>
      <c r="CQ35" s="622"/>
      <c r="CR35" s="623">
        <v>193020</v>
      </c>
      <c r="CS35" s="656"/>
      <c r="CT35" s="656"/>
      <c r="CU35" s="656"/>
      <c r="CV35" s="656"/>
      <c r="CW35" s="656"/>
      <c r="CX35" s="656"/>
      <c r="CY35" s="657"/>
      <c r="CZ35" s="628">
        <v>0.4</v>
      </c>
      <c r="DA35" s="653"/>
      <c r="DB35" s="653"/>
      <c r="DC35" s="658"/>
      <c r="DD35" s="632">
        <v>157261</v>
      </c>
      <c r="DE35" s="656"/>
      <c r="DF35" s="656"/>
      <c r="DG35" s="656"/>
      <c r="DH35" s="656"/>
      <c r="DI35" s="656"/>
      <c r="DJ35" s="656"/>
      <c r="DK35" s="657"/>
      <c r="DL35" s="632">
        <v>156849</v>
      </c>
      <c r="DM35" s="656"/>
      <c r="DN35" s="656"/>
      <c r="DO35" s="656"/>
      <c r="DP35" s="656"/>
      <c r="DQ35" s="656"/>
      <c r="DR35" s="656"/>
      <c r="DS35" s="656"/>
      <c r="DT35" s="656"/>
      <c r="DU35" s="656"/>
      <c r="DV35" s="657"/>
      <c r="DW35" s="628">
        <v>0.6</v>
      </c>
      <c r="DX35" s="653"/>
      <c r="DY35" s="653"/>
      <c r="DZ35" s="653"/>
      <c r="EA35" s="653"/>
      <c r="EB35" s="653"/>
      <c r="EC35" s="654"/>
    </row>
    <row r="36" spans="2:133" ht="11.25" customHeight="1" x14ac:dyDescent="0.2">
      <c r="B36" s="620" t="s">
        <v>333</v>
      </c>
      <c r="C36" s="621"/>
      <c r="D36" s="621"/>
      <c r="E36" s="621"/>
      <c r="F36" s="621"/>
      <c r="G36" s="621"/>
      <c r="H36" s="621"/>
      <c r="I36" s="621"/>
      <c r="J36" s="621"/>
      <c r="K36" s="621"/>
      <c r="L36" s="621"/>
      <c r="M36" s="621"/>
      <c r="N36" s="621"/>
      <c r="O36" s="621"/>
      <c r="P36" s="621"/>
      <c r="Q36" s="622"/>
      <c r="R36" s="623">
        <v>2363531</v>
      </c>
      <c r="S36" s="624"/>
      <c r="T36" s="624"/>
      <c r="U36" s="624"/>
      <c r="V36" s="624"/>
      <c r="W36" s="624"/>
      <c r="X36" s="624"/>
      <c r="Y36" s="625"/>
      <c r="Z36" s="626">
        <v>4.3</v>
      </c>
      <c r="AA36" s="626"/>
      <c r="AB36" s="626"/>
      <c r="AC36" s="626"/>
      <c r="AD36" s="627" t="s">
        <v>239</v>
      </c>
      <c r="AE36" s="627"/>
      <c r="AF36" s="627"/>
      <c r="AG36" s="627"/>
      <c r="AH36" s="627"/>
      <c r="AI36" s="627"/>
      <c r="AJ36" s="627"/>
      <c r="AK36" s="627"/>
      <c r="AL36" s="628" t="s">
        <v>239</v>
      </c>
      <c r="AM36" s="629"/>
      <c r="AN36" s="629"/>
      <c r="AO36" s="630"/>
      <c r="AP36" s="222"/>
      <c r="AQ36" s="689" t="s">
        <v>334</v>
      </c>
      <c r="AR36" s="690"/>
      <c r="AS36" s="690"/>
      <c r="AT36" s="690"/>
      <c r="AU36" s="690"/>
      <c r="AV36" s="690"/>
      <c r="AW36" s="690"/>
      <c r="AX36" s="690"/>
      <c r="AY36" s="691"/>
      <c r="AZ36" s="612">
        <v>7384210</v>
      </c>
      <c r="BA36" s="613"/>
      <c r="BB36" s="613"/>
      <c r="BC36" s="613"/>
      <c r="BD36" s="613"/>
      <c r="BE36" s="613"/>
      <c r="BF36" s="685"/>
      <c r="BG36" s="609" t="s">
        <v>335</v>
      </c>
      <c r="BH36" s="610"/>
      <c r="BI36" s="610"/>
      <c r="BJ36" s="610"/>
      <c r="BK36" s="610"/>
      <c r="BL36" s="610"/>
      <c r="BM36" s="610"/>
      <c r="BN36" s="610"/>
      <c r="BO36" s="610"/>
      <c r="BP36" s="610"/>
      <c r="BQ36" s="610"/>
      <c r="BR36" s="610"/>
      <c r="BS36" s="610"/>
      <c r="BT36" s="610"/>
      <c r="BU36" s="611"/>
      <c r="BV36" s="612">
        <v>48141</v>
      </c>
      <c r="BW36" s="613"/>
      <c r="BX36" s="613"/>
      <c r="BY36" s="613"/>
      <c r="BZ36" s="613"/>
      <c r="CA36" s="613"/>
      <c r="CB36" s="685"/>
      <c r="CD36" s="620" t="s">
        <v>336</v>
      </c>
      <c r="CE36" s="621"/>
      <c r="CF36" s="621"/>
      <c r="CG36" s="621"/>
      <c r="CH36" s="621"/>
      <c r="CI36" s="621"/>
      <c r="CJ36" s="621"/>
      <c r="CK36" s="621"/>
      <c r="CL36" s="621"/>
      <c r="CM36" s="621"/>
      <c r="CN36" s="621"/>
      <c r="CO36" s="621"/>
      <c r="CP36" s="621"/>
      <c r="CQ36" s="622"/>
      <c r="CR36" s="623">
        <v>5356615</v>
      </c>
      <c r="CS36" s="624"/>
      <c r="CT36" s="624"/>
      <c r="CU36" s="624"/>
      <c r="CV36" s="624"/>
      <c r="CW36" s="624"/>
      <c r="CX36" s="624"/>
      <c r="CY36" s="625"/>
      <c r="CZ36" s="628">
        <v>10.199999999999999</v>
      </c>
      <c r="DA36" s="653"/>
      <c r="DB36" s="653"/>
      <c r="DC36" s="658"/>
      <c r="DD36" s="632">
        <v>4937679</v>
      </c>
      <c r="DE36" s="624"/>
      <c r="DF36" s="624"/>
      <c r="DG36" s="624"/>
      <c r="DH36" s="624"/>
      <c r="DI36" s="624"/>
      <c r="DJ36" s="624"/>
      <c r="DK36" s="625"/>
      <c r="DL36" s="632">
        <v>3241137</v>
      </c>
      <c r="DM36" s="624"/>
      <c r="DN36" s="624"/>
      <c r="DO36" s="624"/>
      <c r="DP36" s="624"/>
      <c r="DQ36" s="624"/>
      <c r="DR36" s="624"/>
      <c r="DS36" s="624"/>
      <c r="DT36" s="624"/>
      <c r="DU36" s="624"/>
      <c r="DV36" s="625"/>
      <c r="DW36" s="628">
        <v>12</v>
      </c>
      <c r="DX36" s="653"/>
      <c r="DY36" s="653"/>
      <c r="DZ36" s="653"/>
      <c r="EA36" s="653"/>
      <c r="EB36" s="653"/>
      <c r="EC36" s="654"/>
    </row>
    <row r="37" spans="2:133" ht="11.25" customHeight="1" x14ac:dyDescent="0.2">
      <c r="B37" s="620" t="s">
        <v>337</v>
      </c>
      <c r="C37" s="621"/>
      <c r="D37" s="621"/>
      <c r="E37" s="621"/>
      <c r="F37" s="621"/>
      <c r="G37" s="621"/>
      <c r="H37" s="621"/>
      <c r="I37" s="621"/>
      <c r="J37" s="621"/>
      <c r="K37" s="621"/>
      <c r="L37" s="621"/>
      <c r="M37" s="621"/>
      <c r="N37" s="621"/>
      <c r="O37" s="621"/>
      <c r="P37" s="621"/>
      <c r="Q37" s="622"/>
      <c r="R37" s="623">
        <v>1044133</v>
      </c>
      <c r="S37" s="624"/>
      <c r="T37" s="624"/>
      <c r="U37" s="624"/>
      <c r="V37" s="624"/>
      <c r="W37" s="624"/>
      <c r="X37" s="624"/>
      <c r="Y37" s="625"/>
      <c r="Z37" s="626">
        <v>1.9</v>
      </c>
      <c r="AA37" s="626"/>
      <c r="AB37" s="626"/>
      <c r="AC37" s="626"/>
      <c r="AD37" s="627">
        <v>14051</v>
      </c>
      <c r="AE37" s="627"/>
      <c r="AF37" s="627"/>
      <c r="AG37" s="627"/>
      <c r="AH37" s="627"/>
      <c r="AI37" s="627"/>
      <c r="AJ37" s="627"/>
      <c r="AK37" s="627"/>
      <c r="AL37" s="628">
        <v>0.1</v>
      </c>
      <c r="AM37" s="629"/>
      <c r="AN37" s="629"/>
      <c r="AO37" s="630"/>
      <c r="AQ37" s="686" t="s">
        <v>338</v>
      </c>
      <c r="AR37" s="687"/>
      <c r="AS37" s="687"/>
      <c r="AT37" s="687"/>
      <c r="AU37" s="687"/>
      <c r="AV37" s="687"/>
      <c r="AW37" s="687"/>
      <c r="AX37" s="687"/>
      <c r="AY37" s="688"/>
      <c r="AZ37" s="623">
        <v>2533129</v>
      </c>
      <c r="BA37" s="624"/>
      <c r="BB37" s="624"/>
      <c r="BC37" s="624"/>
      <c r="BD37" s="656"/>
      <c r="BE37" s="656"/>
      <c r="BF37" s="669"/>
      <c r="BG37" s="620" t="s">
        <v>339</v>
      </c>
      <c r="BH37" s="621"/>
      <c r="BI37" s="621"/>
      <c r="BJ37" s="621"/>
      <c r="BK37" s="621"/>
      <c r="BL37" s="621"/>
      <c r="BM37" s="621"/>
      <c r="BN37" s="621"/>
      <c r="BO37" s="621"/>
      <c r="BP37" s="621"/>
      <c r="BQ37" s="621"/>
      <c r="BR37" s="621"/>
      <c r="BS37" s="621"/>
      <c r="BT37" s="621"/>
      <c r="BU37" s="622"/>
      <c r="BV37" s="623">
        <v>5842</v>
      </c>
      <c r="BW37" s="624"/>
      <c r="BX37" s="624"/>
      <c r="BY37" s="624"/>
      <c r="BZ37" s="624"/>
      <c r="CA37" s="624"/>
      <c r="CB37" s="633"/>
      <c r="CD37" s="620" t="s">
        <v>340</v>
      </c>
      <c r="CE37" s="621"/>
      <c r="CF37" s="621"/>
      <c r="CG37" s="621"/>
      <c r="CH37" s="621"/>
      <c r="CI37" s="621"/>
      <c r="CJ37" s="621"/>
      <c r="CK37" s="621"/>
      <c r="CL37" s="621"/>
      <c r="CM37" s="621"/>
      <c r="CN37" s="621"/>
      <c r="CO37" s="621"/>
      <c r="CP37" s="621"/>
      <c r="CQ37" s="622"/>
      <c r="CR37" s="623">
        <v>273237</v>
      </c>
      <c r="CS37" s="656"/>
      <c r="CT37" s="656"/>
      <c r="CU37" s="656"/>
      <c r="CV37" s="656"/>
      <c r="CW37" s="656"/>
      <c r="CX37" s="656"/>
      <c r="CY37" s="657"/>
      <c r="CZ37" s="628">
        <v>0.5</v>
      </c>
      <c r="DA37" s="653"/>
      <c r="DB37" s="653"/>
      <c r="DC37" s="658"/>
      <c r="DD37" s="632">
        <v>273237</v>
      </c>
      <c r="DE37" s="656"/>
      <c r="DF37" s="656"/>
      <c r="DG37" s="656"/>
      <c r="DH37" s="656"/>
      <c r="DI37" s="656"/>
      <c r="DJ37" s="656"/>
      <c r="DK37" s="657"/>
      <c r="DL37" s="632">
        <v>222394</v>
      </c>
      <c r="DM37" s="656"/>
      <c r="DN37" s="656"/>
      <c r="DO37" s="656"/>
      <c r="DP37" s="656"/>
      <c r="DQ37" s="656"/>
      <c r="DR37" s="656"/>
      <c r="DS37" s="656"/>
      <c r="DT37" s="656"/>
      <c r="DU37" s="656"/>
      <c r="DV37" s="657"/>
      <c r="DW37" s="628">
        <v>0.8</v>
      </c>
      <c r="DX37" s="653"/>
      <c r="DY37" s="653"/>
      <c r="DZ37" s="653"/>
      <c r="EA37" s="653"/>
      <c r="EB37" s="653"/>
      <c r="EC37" s="654"/>
    </row>
    <row r="38" spans="2:133" ht="11.25" customHeight="1" x14ac:dyDescent="0.2">
      <c r="B38" s="620" t="s">
        <v>341</v>
      </c>
      <c r="C38" s="621"/>
      <c r="D38" s="621"/>
      <c r="E38" s="621"/>
      <c r="F38" s="621"/>
      <c r="G38" s="621"/>
      <c r="H38" s="621"/>
      <c r="I38" s="621"/>
      <c r="J38" s="621"/>
      <c r="K38" s="621"/>
      <c r="L38" s="621"/>
      <c r="M38" s="621"/>
      <c r="N38" s="621"/>
      <c r="O38" s="621"/>
      <c r="P38" s="621"/>
      <c r="Q38" s="622"/>
      <c r="R38" s="623">
        <v>5898437</v>
      </c>
      <c r="S38" s="624"/>
      <c r="T38" s="624"/>
      <c r="U38" s="624"/>
      <c r="V38" s="624"/>
      <c r="W38" s="624"/>
      <c r="X38" s="624"/>
      <c r="Y38" s="625"/>
      <c r="Z38" s="626">
        <v>10.7</v>
      </c>
      <c r="AA38" s="626"/>
      <c r="AB38" s="626"/>
      <c r="AC38" s="626"/>
      <c r="AD38" s="627" t="s">
        <v>239</v>
      </c>
      <c r="AE38" s="627"/>
      <c r="AF38" s="627"/>
      <c r="AG38" s="627"/>
      <c r="AH38" s="627"/>
      <c r="AI38" s="627"/>
      <c r="AJ38" s="627"/>
      <c r="AK38" s="627"/>
      <c r="AL38" s="628" t="s">
        <v>130</v>
      </c>
      <c r="AM38" s="629"/>
      <c r="AN38" s="629"/>
      <c r="AO38" s="630"/>
      <c r="AQ38" s="686" t="s">
        <v>342</v>
      </c>
      <c r="AR38" s="687"/>
      <c r="AS38" s="687"/>
      <c r="AT38" s="687"/>
      <c r="AU38" s="687"/>
      <c r="AV38" s="687"/>
      <c r="AW38" s="687"/>
      <c r="AX38" s="687"/>
      <c r="AY38" s="688"/>
      <c r="AZ38" s="623">
        <v>1272883</v>
      </c>
      <c r="BA38" s="624"/>
      <c r="BB38" s="624"/>
      <c r="BC38" s="624"/>
      <c r="BD38" s="656"/>
      <c r="BE38" s="656"/>
      <c r="BF38" s="669"/>
      <c r="BG38" s="620" t="s">
        <v>343</v>
      </c>
      <c r="BH38" s="621"/>
      <c r="BI38" s="621"/>
      <c r="BJ38" s="621"/>
      <c r="BK38" s="621"/>
      <c r="BL38" s="621"/>
      <c r="BM38" s="621"/>
      <c r="BN38" s="621"/>
      <c r="BO38" s="621"/>
      <c r="BP38" s="621"/>
      <c r="BQ38" s="621"/>
      <c r="BR38" s="621"/>
      <c r="BS38" s="621"/>
      <c r="BT38" s="621"/>
      <c r="BU38" s="622"/>
      <c r="BV38" s="623">
        <v>13257</v>
      </c>
      <c r="BW38" s="624"/>
      <c r="BX38" s="624"/>
      <c r="BY38" s="624"/>
      <c r="BZ38" s="624"/>
      <c r="CA38" s="624"/>
      <c r="CB38" s="633"/>
      <c r="CD38" s="620" t="s">
        <v>344</v>
      </c>
      <c r="CE38" s="621"/>
      <c r="CF38" s="621"/>
      <c r="CG38" s="621"/>
      <c r="CH38" s="621"/>
      <c r="CI38" s="621"/>
      <c r="CJ38" s="621"/>
      <c r="CK38" s="621"/>
      <c r="CL38" s="621"/>
      <c r="CM38" s="621"/>
      <c r="CN38" s="621"/>
      <c r="CO38" s="621"/>
      <c r="CP38" s="621"/>
      <c r="CQ38" s="622"/>
      <c r="CR38" s="623">
        <v>3703816</v>
      </c>
      <c r="CS38" s="624"/>
      <c r="CT38" s="624"/>
      <c r="CU38" s="624"/>
      <c r="CV38" s="624"/>
      <c r="CW38" s="624"/>
      <c r="CX38" s="624"/>
      <c r="CY38" s="625"/>
      <c r="CZ38" s="628">
        <v>7</v>
      </c>
      <c r="DA38" s="653"/>
      <c r="DB38" s="653"/>
      <c r="DC38" s="658"/>
      <c r="DD38" s="632">
        <v>3077141</v>
      </c>
      <c r="DE38" s="624"/>
      <c r="DF38" s="624"/>
      <c r="DG38" s="624"/>
      <c r="DH38" s="624"/>
      <c r="DI38" s="624"/>
      <c r="DJ38" s="624"/>
      <c r="DK38" s="625"/>
      <c r="DL38" s="632">
        <v>2881906</v>
      </c>
      <c r="DM38" s="624"/>
      <c r="DN38" s="624"/>
      <c r="DO38" s="624"/>
      <c r="DP38" s="624"/>
      <c r="DQ38" s="624"/>
      <c r="DR38" s="624"/>
      <c r="DS38" s="624"/>
      <c r="DT38" s="624"/>
      <c r="DU38" s="624"/>
      <c r="DV38" s="625"/>
      <c r="DW38" s="628">
        <v>10.6</v>
      </c>
      <c r="DX38" s="653"/>
      <c r="DY38" s="653"/>
      <c r="DZ38" s="653"/>
      <c r="EA38" s="653"/>
      <c r="EB38" s="653"/>
      <c r="EC38" s="654"/>
    </row>
    <row r="39" spans="2:133" ht="11.25" customHeight="1" x14ac:dyDescent="0.2">
      <c r="B39" s="620" t="s">
        <v>345</v>
      </c>
      <c r="C39" s="621"/>
      <c r="D39" s="621"/>
      <c r="E39" s="621"/>
      <c r="F39" s="621"/>
      <c r="G39" s="621"/>
      <c r="H39" s="621"/>
      <c r="I39" s="621"/>
      <c r="J39" s="621"/>
      <c r="K39" s="621"/>
      <c r="L39" s="621"/>
      <c r="M39" s="621"/>
      <c r="N39" s="621"/>
      <c r="O39" s="621"/>
      <c r="P39" s="621"/>
      <c r="Q39" s="622"/>
      <c r="R39" s="623" t="s">
        <v>130</v>
      </c>
      <c r="S39" s="624"/>
      <c r="T39" s="624"/>
      <c r="U39" s="624"/>
      <c r="V39" s="624"/>
      <c r="W39" s="624"/>
      <c r="X39" s="624"/>
      <c r="Y39" s="625"/>
      <c r="Z39" s="626" t="s">
        <v>130</v>
      </c>
      <c r="AA39" s="626"/>
      <c r="AB39" s="626"/>
      <c r="AC39" s="626"/>
      <c r="AD39" s="627" t="s">
        <v>239</v>
      </c>
      <c r="AE39" s="627"/>
      <c r="AF39" s="627"/>
      <c r="AG39" s="627"/>
      <c r="AH39" s="627"/>
      <c r="AI39" s="627"/>
      <c r="AJ39" s="627"/>
      <c r="AK39" s="627"/>
      <c r="AL39" s="628" t="s">
        <v>239</v>
      </c>
      <c r="AM39" s="629"/>
      <c r="AN39" s="629"/>
      <c r="AO39" s="630"/>
      <c r="AQ39" s="686" t="s">
        <v>346</v>
      </c>
      <c r="AR39" s="687"/>
      <c r="AS39" s="687"/>
      <c r="AT39" s="687"/>
      <c r="AU39" s="687"/>
      <c r="AV39" s="687"/>
      <c r="AW39" s="687"/>
      <c r="AX39" s="687"/>
      <c r="AY39" s="688"/>
      <c r="AZ39" s="623">
        <v>62571</v>
      </c>
      <c r="BA39" s="624"/>
      <c r="BB39" s="624"/>
      <c r="BC39" s="624"/>
      <c r="BD39" s="656"/>
      <c r="BE39" s="656"/>
      <c r="BF39" s="669"/>
      <c r="BG39" s="620" t="s">
        <v>347</v>
      </c>
      <c r="BH39" s="621"/>
      <c r="BI39" s="621"/>
      <c r="BJ39" s="621"/>
      <c r="BK39" s="621"/>
      <c r="BL39" s="621"/>
      <c r="BM39" s="621"/>
      <c r="BN39" s="621"/>
      <c r="BO39" s="621"/>
      <c r="BP39" s="621"/>
      <c r="BQ39" s="621"/>
      <c r="BR39" s="621"/>
      <c r="BS39" s="621"/>
      <c r="BT39" s="621"/>
      <c r="BU39" s="622"/>
      <c r="BV39" s="623">
        <v>20216</v>
      </c>
      <c r="BW39" s="624"/>
      <c r="BX39" s="624"/>
      <c r="BY39" s="624"/>
      <c r="BZ39" s="624"/>
      <c r="CA39" s="624"/>
      <c r="CB39" s="633"/>
      <c r="CD39" s="620" t="s">
        <v>348</v>
      </c>
      <c r="CE39" s="621"/>
      <c r="CF39" s="621"/>
      <c r="CG39" s="621"/>
      <c r="CH39" s="621"/>
      <c r="CI39" s="621"/>
      <c r="CJ39" s="621"/>
      <c r="CK39" s="621"/>
      <c r="CL39" s="621"/>
      <c r="CM39" s="621"/>
      <c r="CN39" s="621"/>
      <c r="CO39" s="621"/>
      <c r="CP39" s="621"/>
      <c r="CQ39" s="622"/>
      <c r="CR39" s="623">
        <v>1764496</v>
      </c>
      <c r="CS39" s="656"/>
      <c r="CT39" s="656"/>
      <c r="CU39" s="656"/>
      <c r="CV39" s="656"/>
      <c r="CW39" s="656"/>
      <c r="CX39" s="656"/>
      <c r="CY39" s="657"/>
      <c r="CZ39" s="628">
        <v>3.4</v>
      </c>
      <c r="DA39" s="653"/>
      <c r="DB39" s="653"/>
      <c r="DC39" s="658"/>
      <c r="DD39" s="632">
        <v>1258415</v>
      </c>
      <c r="DE39" s="656"/>
      <c r="DF39" s="656"/>
      <c r="DG39" s="656"/>
      <c r="DH39" s="656"/>
      <c r="DI39" s="656"/>
      <c r="DJ39" s="656"/>
      <c r="DK39" s="657"/>
      <c r="DL39" s="632" t="s">
        <v>130</v>
      </c>
      <c r="DM39" s="656"/>
      <c r="DN39" s="656"/>
      <c r="DO39" s="656"/>
      <c r="DP39" s="656"/>
      <c r="DQ39" s="656"/>
      <c r="DR39" s="656"/>
      <c r="DS39" s="656"/>
      <c r="DT39" s="656"/>
      <c r="DU39" s="656"/>
      <c r="DV39" s="657"/>
      <c r="DW39" s="628" t="s">
        <v>130</v>
      </c>
      <c r="DX39" s="653"/>
      <c r="DY39" s="653"/>
      <c r="DZ39" s="653"/>
      <c r="EA39" s="653"/>
      <c r="EB39" s="653"/>
      <c r="EC39" s="654"/>
    </row>
    <row r="40" spans="2:133" ht="11.25" customHeight="1" x14ac:dyDescent="0.2">
      <c r="B40" s="620" t="s">
        <v>349</v>
      </c>
      <c r="C40" s="621"/>
      <c r="D40" s="621"/>
      <c r="E40" s="621"/>
      <c r="F40" s="621"/>
      <c r="G40" s="621"/>
      <c r="H40" s="621"/>
      <c r="I40" s="621"/>
      <c r="J40" s="621"/>
      <c r="K40" s="621"/>
      <c r="L40" s="621"/>
      <c r="M40" s="621"/>
      <c r="N40" s="621"/>
      <c r="O40" s="621"/>
      <c r="P40" s="621"/>
      <c r="Q40" s="622"/>
      <c r="R40" s="623">
        <v>669037</v>
      </c>
      <c r="S40" s="624"/>
      <c r="T40" s="624"/>
      <c r="U40" s="624"/>
      <c r="V40" s="624"/>
      <c r="W40" s="624"/>
      <c r="X40" s="624"/>
      <c r="Y40" s="625"/>
      <c r="Z40" s="626">
        <v>1.2</v>
      </c>
      <c r="AA40" s="626"/>
      <c r="AB40" s="626"/>
      <c r="AC40" s="626"/>
      <c r="AD40" s="627" t="s">
        <v>239</v>
      </c>
      <c r="AE40" s="627"/>
      <c r="AF40" s="627"/>
      <c r="AG40" s="627"/>
      <c r="AH40" s="627"/>
      <c r="AI40" s="627"/>
      <c r="AJ40" s="627"/>
      <c r="AK40" s="627"/>
      <c r="AL40" s="628" t="s">
        <v>239</v>
      </c>
      <c r="AM40" s="629"/>
      <c r="AN40" s="629"/>
      <c r="AO40" s="630"/>
      <c r="AQ40" s="686" t="s">
        <v>350</v>
      </c>
      <c r="AR40" s="687"/>
      <c r="AS40" s="687"/>
      <c r="AT40" s="687"/>
      <c r="AU40" s="687"/>
      <c r="AV40" s="687"/>
      <c r="AW40" s="687"/>
      <c r="AX40" s="687"/>
      <c r="AY40" s="688"/>
      <c r="AZ40" s="623" t="s">
        <v>130</v>
      </c>
      <c r="BA40" s="624"/>
      <c r="BB40" s="624"/>
      <c r="BC40" s="624"/>
      <c r="BD40" s="656"/>
      <c r="BE40" s="656"/>
      <c r="BF40" s="669"/>
      <c r="BG40" s="673" t="s">
        <v>351</v>
      </c>
      <c r="BH40" s="674"/>
      <c r="BI40" s="674"/>
      <c r="BJ40" s="674"/>
      <c r="BK40" s="674"/>
      <c r="BL40" s="223"/>
      <c r="BM40" s="621" t="s">
        <v>352</v>
      </c>
      <c r="BN40" s="621"/>
      <c r="BO40" s="621"/>
      <c r="BP40" s="621"/>
      <c r="BQ40" s="621"/>
      <c r="BR40" s="621"/>
      <c r="BS40" s="621"/>
      <c r="BT40" s="621"/>
      <c r="BU40" s="622"/>
      <c r="BV40" s="623">
        <v>93</v>
      </c>
      <c r="BW40" s="624"/>
      <c r="BX40" s="624"/>
      <c r="BY40" s="624"/>
      <c r="BZ40" s="624"/>
      <c r="CA40" s="624"/>
      <c r="CB40" s="633"/>
      <c r="CD40" s="620" t="s">
        <v>353</v>
      </c>
      <c r="CE40" s="621"/>
      <c r="CF40" s="621"/>
      <c r="CG40" s="621"/>
      <c r="CH40" s="621"/>
      <c r="CI40" s="621"/>
      <c r="CJ40" s="621"/>
      <c r="CK40" s="621"/>
      <c r="CL40" s="621"/>
      <c r="CM40" s="621"/>
      <c r="CN40" s="621"/>
      <c r="CO40" s="621"/>
      <c r="CP40" s="621"/>
      <c r="CQ40" s="622"/>
      <c r="CR40" s="623">
        <v>672044</v>
      </c>
      <c r="CS40" s="624"/>
      <c r="CT40" s="624"/>
      <c r="CU40" s="624"/>
      <c r="CV40" s="624"/>
      <c r="CW40" s="624"/>
      <c r="CX40" s="624"/>
      <c r="CY40" s="625"/>
      <c r="CZ40" s="628">
        <v>1.3</v>
      </c>
      <c r="DA40" s="653"/>
      <c r="DB40" s="653"/>
      <c r="DC40" s="658"/>
      <c r="DD40" s="632">
        <v>671383</v>
      </c>
      <c r="DE40" s="624"/>
      <c r="DF40" s="624"/>
      <c r="DG40" s="624"/>
      <c r="DH40" s="624"/>
      <c r="DI40" s="624"/>
      <c r="DJ40" s="624"/>
      <c r="DK40" s="625"/>
      <c r="DL40" s="632">
        <v>671383</v>
      </c>
      <c r="DM40" s="624"/>
      <c r="DN40" s="624"/>
      <c r="DO40" s="624"/>
      <c r="DP40" s="624"/>
      <c r="DQ40" s="624"/>
      <c r="DR40" s="624"/>
      <c r="DS40" s="624"/>
      <c r="DT40" s="624"/>
      <c r="DU40" s="624"/>
      <c r="DV40" s="625"/>
      <c r="DW40" s="628">
        <v>2.5</v>
      </c>
      <c r="DX40" s="653"/>
      <c r="DY40" s="653"/>
      <c r="DZ40" s="653"/>
      <c r="EA40" s="653"/>
      <c r="EB40" s="653"/>
      <c r="EC40" s="654"/>
    </row>
    <row r="41" spans="2:133" ht="11.25" customHeight="1" x14ac:dyDescent="0.2">
      <c r="B41" s="644" t="s">
        <v>354</v>
      </c>
      <c r="C41" s="645"/>
      <c r="D41" s="645"/>
      <c r="E41" s="645"/>
      <c r="F41" s="645"/>
      <c r="G41" s="645"/>
      <c r="H41" s="645"/>
      <c r="I41" s="645"/>
      <c r="J41" s="645"/>
      <c r="K41" s="645"/>
      <c r="L41" s="645"/>
      <c r="M41" s="645"/>
      <c r="N41" s="645"/>
      <c r="O41" s="645"/>
      <c r="P41" s="645"/>
      <c r="Q41" s="646"/>
      <c r="R41" s="695">
        <v>55179232</v>
      </c>
      <c r="S41" s="696"/>
      <c r="T41" s="696"/>
      <c r="U41" s="696"/>
      <c r="V41" s="696"/>
      <c r="W41" s="696"/>
      <c r="X41" s="696"/>
      <c r="Y41" s="700"/>
      <c r="Z41" s="701">
        <v>100</v>
      </c>
      <c r="AA41" s="701"/>
      <c r="AB41" s="701"/>
      <c r="AC41" s="701"/>
      <c r="AD41" s="702">
        <v>26452264</v>
      </c>
      <c r="AE41" s="702"/>
      <c r="AF41" s="702"/>
      <c r="AG41" s="702"/>
      <c r="AH41" s="702"/>
      <c r="AI41" s="702"/>
      <c r="AJ41" s="702"/>
      <c r="AK41" s="702"/>
      <c r="AL41" s="703">
        <v>100</v>
      </c>
      <c r="AM41" s="683"/>
      <c r="AN41" s="683"/>
      <c r="AO41" s="704"/>
      <c r="AQ41" s="686" t="s">
        <v>355</v>
      </c>
      <c r="AR41" s="687"/>
      <c r="AS41" s="687"/>
      <c r="AT41" s="687"/>
      <c r="AU41" s="687"/>
      <c r="AV41" s="687"/>
      <c r="AW41" s="687"/>
      <c r="AX41" s="687"/>
      <c r="AY41" s="688"/>
      <c r="AZ41" s="623">
        <v>776270</v>
      </c>
      <c r="BA41" s="624"/>
      <c r="BB41" s="624"/>
      <c r="BC41" s="624"/>
      <c r="BD41" s="656"/>
      <c r="BE41" s="656"/>
      <c r="BF41" s="669"/>
      <c r="BG41" s="673"/>
      <c r="BH41" s="674"/>
      <c r="BI41" s="674"/>
      <c r="BJ41" s="674"/>
      <c r="BK41" s="674"/>
      <c r="BL41" s="223"/>
      <c r="BM41" s="621" t="s">
        <v>356</v>
      </c>
      <c r="BN41" s="621"/>
      <c r="BO41" s="621"/>
      <c r="BP41" s="621"/>
      <c r="BQ41" s="621"/>
      <c r="BR41" s="621"/>
      <c r="BS41" s="621"/>
      <c r="BT41" s="621"/>
      <c r="BU41" s="622"/>
      <c r="BV41" s="623" t="s">
        <v>239</v>
      </c>
      <c r="BW41" s="624"/>
      <c r="BX41" s="624"/>
      <c r="BY41" s="624"/>
      <c r="BZ41" s="624"/>
      <c r="CA41" s="624"/>
      <c r="CB41" s="633"/>
      <c r="CD41" s="620" t="s">
        <v>357</v>
      </c>
      <c r="CE41" s="621"/>
      <c r="CF41" s="621"/>
      <c r="CG41" s="621"/>
      <c r="CH41" s="621"/>
      <c r="CI41" s="621"/>
      <c r="CJ41" s="621"/>
      <c r="CK41" s="621"/>
      <c r="CL41" s="621"/>
      <c r="CM41" s="621"/>
      <c r="CN41" s="621"/>
      <c r="CO41" s="621"/>
      <c r="CP41" s="621"/>
      <c r="CQ41" s="622"/>
      <c r="CR41" s="623" t="s">
        <v>250</v>
      </c>
      <c r="CS41" s="656"/>
      <c r="CT41" s="656"/>
      <c r="CU41" s="656"/>
      <c r="CV41" s="656"/>
      <c r="CW41" s="656"/>
      <c r="CX41" s="656"/>
      <c r="CY41" s="657"/>
      <c r="CZ41" s="628" t="s">
        <v>239</v>
      </c>
      <c r="DA41" s="653"/>
      <c r="DB41" s="653"/>
      <c r="DC41" s="658"/>
      <c r="DD41" s="632" t="s">
        <v>130</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358</v>
      </c>
      <c r="AR42" s="693"/>
      <c r="AS42" s="693"/>
      <c r="AT42" s="693"/>
      <c r="AU42" s="693"/>
      <c r="AV42" s="693"/>
      <c r="AW42" s="693"/>
      <c r="AX42" s="693"/>
      <c r="AY42" s="694"/>
      <c r="AZ42" s="695">
        <v>2739357</v>
      </c>
      <c r="BA42" s="696"/>
      <c r="BB42" s="696"/>
      <c r="BC42" s="696"/>
      <c r="BD42" s="682"/>
      <c r="BE42" s="682"/>
      <c r="BF42" s="684"/>
      <c r="BG42" s="675"/>
      <c r="BH42" s="676"/>
      <c r="BI42" s="676"/>
      <c r="BJ42" s="676"/>
      <c r="BK42" s="676"/>
      <c r="BL42" s="224"/>
      <c r="BM42" s="645" t="s">
        <v>359</v>
      </c>
      <c r="BN42" s="645"/>
      <c r="BO42" s="645"/>
      <c r="BP42" s="645"/>
      <c r="BQ42" s="645"/>
      <c r="BR42" s="645"/>
      <c r="BS42" s="645"/>
      <c r="BT42" s="645"/>
      <c r="BU42" s="646"/>
      <c r="BV42" s="695">
        <v>352</v>
      </c>
      <c r="BW42" s="696"/>
      <c r="BX42" s="696"/>
      <c r="BY42" s="696"/>
      <c r="BZ42" s="696"/>
      <c r="CA42" s="696"/>
      <c r="CB42" s="705"/>
      <c r="CD42" s="620" t="s">
        <v>360</v>
      </c>
      <c r="CE42" s="621"/>
      <c r="CF42" s="621"/>
      <c r="CG42" s="621"/>
      <c r="CH42" s="621"/>
      <c r="CI42" s="621"/>
      <c r="CJ42" s="621"/>
      <c r="CK42" s="621"/>
      <c r="CL42" s="621"/>
      <c r="CM42" s="621"/>
      <c r="CN42" s="621"/>
      <c r="CO42" s="621"/>
      <c r="CP42" s="621"/>
      <c r="CQ42" s="622"/>
      <c r="CR42" s="623">
        <v>7795773</v>
      </c>
      <c r="CS42" s="656"/>
      <c r="CT42" s="656"/>
      <c r="CU42" s="656"/>
      <c r="CV42" s="656"/>
      <c r="CW42" s="656"/>
      <c r="CX42" s="656"/>
      <c r="CY42" s="657"/>
      <c r="CZ42" s="628">
        <v>14.8</v>
      </c>
      <c r="DA42" s="653"/>
      <c r="DB42" s="653"/>
      <c r="DC42" s="658"/>
      <c r="DD42" s="632">
        <v>1290531</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361</v>
      </c>
      <c r="CD43" s="620" t="s">
        <v>362</v>
      </c>
      <c r="CE43" s="621"/>
      <c r="CF43" s="621"/>
      <c r="CG43" s="621"/>
      <c r="CH43" s="621"/>
      <c r="CI43" s="621"/>
      <c r="CJ43" s="621"/>
      <c r="CK43" s="621"/>
      <c r="CL43" s="621"/>
      <c r="CM43" s="621"/>
      <c r="CN43" s="621"/>
      <c r="CO43" s="621"/>
      <c r="CP43" s="621"/>
      <c r="CQ43" s="622"/>
      <c r="CR43" s="623">
        <v>85624</v>
      </c>
      <c r="CS43" s="656"/>
      <c r="CT43" s="656"/>
      <c r="CU43" s="656"/>
      <c r="CV43" s="656"/>
      <c r="CW43" s="656"/>
      <c r="CX43" s="656"/>
      <c r="CY43" s="657"/>
      <c r="CZ43" s="628">
        <v>0.2</v>
      </c>
      <c r="DA43" s="653"/>
      <c r="DB43" s="653"/>
      <c r="DC43" s="658"/>
      <c r="DD43" s="632">
        <v>85624</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363</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310</v>
      </c>
      <c r="CE44" s="662"/>
      <c r="CF44" s="620" t="s">
        <v>364</v>
      </c>
      <c r="CG44" s="621"/>
      <c r="CH44" s="621"/>
      <c r="CI44" s="621"/>
      <c r="CJ44" s="621"/>
      <c r="CK44" s="621"/>
      <c r="CL44" s="621"/>
      <c r="CM44" s="621"/>
      <c r="CN44" s="621"/>
      <c r="CO44" s="621"/>
      <c r="CP44" s="621"/>
      <c r="CQ44" s="622"/>
      <c r="CR44" s="623">
        <v>7795773</v>
      </c>
      <c r="CS44" s="624"/>
      <c r="CT44" s="624"/>
      <c r="CU44" s="624"/>
      <c r="CV44" s="624"/>
      <c r="CW44" s="624"/>
      <c r="CX44" s="624"/>
      <c r="CY44" s="625"/>
      <c r="CZ44" s="628">
        <v>14.8</v>
      </c>
      <c r="DA44" s="629"/>
      <c r="DB44" s="629"/>
      <c r="DC44" s="635"/>
      <c r="DD44" s="632">
        <v>1290531</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365</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366</v>
      </c>
      <c r="CG45" s="621"/>
      <c r="CH45" s="621"/>
      <c r="CI45" s="621"/>
      <c r="CJ45" s="621"/>
      <c r="CK45" s="621"/>
      <c r="CL45" s="621"/>
      <c r="CM45" s="621"/>
      <c r="CN45" s="621"/>
      <c r="CO45" s="621"/>
      <c r="CP45" s="621"/>
      <c r="CQ45" s="622"/>
      <c r="CR45" s="623">
        <v>2498124</v>
      </c>
      <c r="CS45" s="656"/>
      <c r="CT45" s="656"/>
      <c r="CU45" s="656"/>
      <c r="CV45" s="656"/>
      <c r="CW45" s="656"/>
      <c r="CX45" s="656"/>
      <c r="CY45" s="657"/>
      <c r="CZ45" s="628">
        <v>4.7</v>
      </c>
      <c r="DA45" s="653"/>
      <c r="DB45" s="653"/>
      <c r="DC45" s="658"/>
      <c r="DD45" s="632">
        <v>196643</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3"/>
      <c r="CE46" s="664"/>
      <c r="CF46" s="620" t="s">
        <v>367</v>
      </c>
      <c r="CG46" s="621"/>
      <c r="CH46" s="621"/>
      <c r="CI46" s="621"/>
      <c r="CJ46" s="621"/>
      <c r="CK46" s="621"/>
      <c r="CL46" s="621"/>
      <c r="CM46" s="621"/>
      <c r="CN46" s="621"/>
      <c r="CO46" s="621"/>
      <c r="CP46" s="621"/>
      <c r="CQ46" s="622"/>
      <c r="CR46" s="623">
        <v>4419396</v>
      </c>
      <c r="CS46" s="624"/>
      <c r="CT46" s="624"/>
      <c r="CU46" s="624"/>
      <c r="CV46" s="624"/>
      <c r="CW46" s="624"/>
      <c r="CX46" s="624"/>
      <c r="CY46" s="625"/>
      <c r="CZ46" s="628">
        <v>8.4</v>
      </c>
      <c r="DA46" s="629"/>
      <c r="DB46" s="629"/>
      <c r="DC46" s="635"/>
      <c r="DD46" s="632">
        <v>995240</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3"/>
      <c r="CE47" s="664"/>
      <c r="CF47" s="620" t="s">
        <v>368</v>
      </c>
      <c r="CG47" s="621"/>
      <c r="CH47" s="621"/>
      <c r="CI47" s="621"/>
      <c r="CJ47" s="621"/>
      <c r="CK47" s="621"/>
      <c r="CL47" s="621"/>
      <c r="CM47" s="621"/>
      <c r="CN47" s="621"/>
      <c r="CO47" s="621"/>
      <c r="CP47" s="621"/>
      <c r="CQ47" s="622"/>
      <c r="CR47" s="623" t="s">
        <v>130</v>
      </c>
      <c r="CS47" s="656"/>
      <c r="CT47" s="656"/>
      <c r="CU47" s="656"/>
      <c r="CV47" s="656"/>
      <c r="CW47" s="656"/>
      <c r="CX47" s="656"/>
      <c r="CY47" s="657"/>
      <c r="CZ47" s="628" t="s">
        <v>239</v>
      </c>
      <c r="DA47" s="653"/>
      <c r="DB47" s="653"/>
      <c r="DC47" s="658"/>
      <c r="DD47" s="632" t="s">
        <v>130</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ht="11" x14ac:dyDescent="0.2">
      <c r="B48" s="225"/>
      <c r="CD48" s="665"/>
      <c r="CE48" s="666"/>
      <c r="CF48" s="620" t="s">
        <v>369</v>
      </c>
      <c r="CG48" s="621"/>
      <c r="CH48" s="621"/>
      <c r="CI48" s="621"/>
      <c r="CJ48" s="621"/>
      <c r="CK48" s="621"/>
      <c r="CL48" s="621"/>
      <c r="CM48" s="621"/>
      <c r="CN48" s="621"/>
      <c r="CO48" s="621"/>
      <c r="CP48" s="621"/>
      <c r="CQ48" s="622"/>
      <c r="CR48" s="623" t="s">
        <v>239</v>
      </c>
      <c r="CS48" s="624"/>
      <c r="CT48" s="624"/>
      <c r="CU48" s="624"/>
      <c r="CV48" s="624"/>
      <c r="CW48" s="624"/>
      <c r="CX48" s="624"/>
      <c r="CY48" s="625"/>
      <c r="CZ48" s="628" t="s">
        <v>130</v>
      </c>
      <c r="DA48" s="629"/>
      <c r="DB48" s="629"/>
      <c r="DC48" s="635"/>
      <c r="DD48" s="632" t="s">
        <v>239</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370</v>
      </c>
      <c r="CE49" s="645"/>
      <c r="CF49" s="645"/>
      <c r="CG49" s="645"/>
      <c r="CH49" s="645"/>
      <c r="CI49" s="645"/>
      <c r="CJ49" s="645"/>
      <c r="CK49" s="645"/>
      <c r="CL49" s="645"/>
      <c r="CM49" s="645"/>
      <c r="CN49" s="645"/>
      <c r="CO49" s="645"/>
      <c r="CP49" s="645"/>
      <c r="CQ49" s="646"/>
      <c r="CR49" s="695">
        <v>52658201</v>
      </c>
      <c r="CS49" s="682"/>
      <c r="CT49" s="682"/>
      <c r="CU49" s="682"/>
      <c r="CV49" s="682"/>
      <c r="CW49" s="682"/>
      <c r="CX49" s="682"/>
      <c r="CY49" s="711"/>
      <c r="CZ49" s="703">
        <v>100</v>
      </c>
      <c r="DA49" s="712"/>
      <c r="DB49" s="712"/>
      <c r="DC49" s="713"/>
      <c r="DD49" s="714">
        <v>31447587</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Xry16HU7gbP6DgVIa0cszhnhupjLXOj6E0U5FJZWjyXSnrwBDvuTpgcDYJvxJ5sz4k9Pg/WvMnKwLVLREp3e+A==" saltValue="ZXUGzfQNxMln0KqcWCgs1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40" zoomScaleNormal="40" zoomScaleSheetLayoutView="70" workbookViewId="0"/>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371</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372</v>
      </c>
      <c r="DK2" s="723"/>
      <c r="DL2" s="723"/>
      <c r="DM2" s="723"/>
      <c r="DN2" s="723"/>
      <c r="DO2" s="724"/>
      <c r="DP2" s="228"/>
      <c r="DQ2" s="722" t="s">
        <v>373</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374</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375</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376</v>
      </c>
      <c r="B5" s="728"/>
      <c r="C5" s="728"/>
      <c r="D5" s="728"/>
      <c r="E5" s="728"/>
      <c r="F5" s="728"/>
      <c r="G5" s="728"/>
      <c r="H5" s="728"/>
      <c r="I5" s="728"/>
      <c r="J5" s="728"/>
      <c r="K5" s="728"/>
      <c r="L5" s="728"/>
      <c r="M5" s="728"/>
      <c r="N5" s="728"/>
      <c r="O5" s="728"/>
      <c r="P5" s="729"/>
      <c r="Q5" s="733" t="s">
        <v>377</v>
      </c>
      <c r="R5" s="734"/>
      <c r="S5" s="734"/>
      <c r="T5" s="734"/>
      <c r="U5" s="735"/>
      <c r="V5" s="733" t="s">
        <v>378</v>
      </c>
      <c r="W5" s="734"/>
      <c r="X5" s="734"/>
      <c r="Y5" s="734"/>
      <c r="Z5" s="735"/>
      <c r="AA5" s="733" t="s">
        <v>379</v>
      </c>
      <c r="AB5" s="734"/>
      <c r="AC5" s="734"/>
      <c r="AD5" s="734"/>
      <c r="AE5" s="734"/>
      <c r="AF5" s="739" t="s">
        <v>380</v>
      </c>
      <c r="AG5" s="734"/>
      <c r="AH5" s="734"/>
      <c r="AI5" s="734"/>
      <c r="AJ5" s="740"/>
      <c r="AK5" s="734" t="s">
        <v>381</v>
      </c>
      <c r="AL5" s="734"/>
      <c r="AM5" s="734"/>
      <c r="AN5" s="734"/>
      <c r="AO5" s="735"/>
      <c r="AP5" s="733" t="s">
        <v>382</v>
      </c>
      <c r="AQ5" s="734"/>
      <c r="AR5" s="734"/>
      <c r="AS5" s="734"/>
      <c r="AT5" s="735"/>
      <c r="AU5" s="733" t="s">
        <v>383</v>
      </c>
      <c r="AV5" s="734"/>
      <c r="AW5" s="734"/>
      <c r="AX5" s="734"/>
      <c r="AY5" s="740"/>
      <c r="AZ5" s="232"/>
      <c r="BA5" s="232"/>
      <c r="BB5" s="232"/>
      <c r="BC5" s="232"/>
      <c r="BD5" s="232"/>
      <c r="BE5" s="233"/>
      <c r="BF5" s="233"/>
      <c r="BG5" s="233"/>
      <c r="BH5" s="233"/>
      <c r="BI5" s="233"/>
      <c r="BJ5" s="233"/>
      <c r="BK5" s="233"/>
      <c r="BL5" s="233"/>
      <c r="BM5" s="233"/>
      <c r="BN5" s="233"/>
      <c r="BO5" s="233"/>
      <c r="BP5" s="233"/>
      <c r="BQ5" s="727" t="s">
        <v>384</v>
      </c>
      <c r="BR5" s="728"/>
      <c r="BS5" s="728"/>
      <c r="BT5" s="728"/>
      <c r="BU5" s="728"/>
      <c r="BV5" s="728"/>
      <c r="BW5" s="728"/>
      <c r="BX5" s="728"/>
      <c r="BY5" s="728"/>
      <c r="BZ5" s="728"/>
      <c r="CA5" s="728"/>
      <c r="CB5" s="728"/>
      <c r="CC5" s="728"/>
      <c r="CD5" s="728"/>
      <c r="CE5" s="728"/>
      <c r="CF5" s="728"/>
      <c r="CG5" s="729"/>
      <c r="CH5" s="733" t="s">
        <v>385</v>
      </c>
      <c r="CI5" s="734"/>
      <c r="CJ5" s="734"/>
      <c r="CK5" s="734"/>
      <c r="CL5" s="735"/>
      <c r="CM5" s="733" t="s">
        <v>386</v>
      </c>
      <c r="CN5" s="734"/>
      <c r="CO5" s="734"/>
      <c r="CP5" s="734"/>
      <c r="CQ5" s="735"/>
      <c r="CR5" s="733" t="s">
        <v>387</v>
      </c>
      <c r="CS5" s="734"/>
      <c r="CT5" s="734"/>
      <c r="CU5" s="734"/>
      <c r="CV5" s="735"/>
      <c r="CW5" s="733" t="s">
        <v>388</v>
      </c>
      <c r="CX5" s="734"/>
      <c r="CY5" s="734"/>
      <c r="CZ5" s="734"/>
      <c r="DA5" s="735"/>
      <c r="DB5" s="733" t="s">
        <v>389</v>
      </c>
      <c r="DC5" s="734"/>
      <c r="DD5" s="734"/>
      <c r="DE5" s="734"/>
      <c r="DF5" s="735"/>
      <c r="DG5" s="763" t="s">
        <v>390</v>
      </c>
      <c r="DH5" s="764"/>
      <c r="DI5" s="764"/>
      <c r="DJ5" s="764"/>
      <c r="DK5" s="765"/>
      <c r="DL5" s="763" t="s">
        <v>391</v>
      </c>
      <c r="DM5" s="764"/>
      <c r="DN5" s="764"/>
      <c r="DO5" s="764"/>
      <c r="DP5" s="765"/>
      <c r="DQ5" s="733" t="s">
        <v>392</v>
      </c>
      <c r="DR5" s="734"/>
      <c r="DS5" s="734"/>
      <c r="DT5" s="734"/>
      <c r="DU5" s="735"/>
      <c r="DV5" s="733" t="s">
        <v>383</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393</v>
      </c>
      <c r="C7" s="750"/>
      <c r="D7" s="750"/>
      <c r="E7" s="750"/>
      <c r="F7" s="750"/>
      <c r="G7" s="750"/>
      <c r="H7" s="750"/>
      <c r="I7" s="750"/>
      <c r="J7" s="750"/>
      <c r="K7" s="750"/>
      <c r="L7" s="750"/>
      <c r="M7" s="750"/>
      <c r="N7" s="750"/>
      <c r="O7" s="750"/>
      <c r="P7" s="751"/>
      <c r="Q7" s="752">
        <v>55109</v>
      </c>
      <c r="R7" s="753"/>
      <c r="S7" s="753"/>
      <c r="T7" s="753"/>
      <c r="U7" s="753"/>
      <c r="V7" s="753">
        <v>52622</v>
      </c>
      <c r="W7" s="753"/>
      <c r="X7" s="753"/>
      <c r="Y7" s="753"/>
      <c r="Z7" s="753"/>
      <c r="AA7" s="753">
        <v>2487</v>
      </c>
      <c r="AB7" s="753"/>
      <c r="AC7" s="753"/>
      <c r="AD7" s="753"/>
      <c r="AE7" s="754"/>
      <c r="AF7" s="755">
        <v>2317</v>
      </c>
      <c r="AG7" s="756"/>
      <c r="AH7" s="756"/>
      <c r="AI7" s="756"/>
      <c r="AJ7" s="757"/>
      <c r="AK7" s="758">
        <v>1381</v>
      </c>
      <c r="AL7" s="759"/>
      <c r="AM7" s="759"/>
      <c r="AN7" s="759"/>
      <c r="AO7" s="759"/>
      <c r="AP7" s="759">
        <v>53708</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609</v>
      </c>
      <c r="BT7" s="747"/>
      <c r="BU7" s="747"/>
      <c r="BV7" s="747"/>
      <c r="BW7" s="747"/>
      <c r="BX7" s="747"/>
      <c r="BY7" s="747"/>
      <c r="BZ7" s="747"/>
      <c r="CA7" s="747"/>
      <c r="CB7" s="747"/>
      <c r="CC7" s="747"/>
      <c r="CD7" s="747"/>
      <c r="CE7" s="747"/>
      <c r="CF7" s="747"/>
      <c r="CG7" s="762"/>
      <c r="CH7" s="743">
        <v>0</v>
      </c>
      <c r="CI7" s="744"/>
      <c r="CJ7" s="744"/>
      <c r="CK7" s="744"/>
      <c r="CL7" s="745"/>
      <c r="CM7" s="743">
        <v>18</v>
      </c>
      <c r="CN7" s="744"/>
      <c r="CO7" s="744"/>
      <c r="CP7" s="744"/>
      <c r="CQ7" s="745"/>
      <c r="CR7" s="743">
        <v>4</v>
      </c>
      <c r="CS7" s="744"/>
      <c r="CT7" s="744"/>
      <c r="CU7" s="744"/>
      <c r="CV7" s="745"/>
      <c r="CW7" s="743" t="s">
        <v>536</v>
      </c>
      <c r="CX7" s="744"/>
      <c r="CY7" s="744"/>
      <c r="CZ7" s="744"/>
      <c r="DA7" s="745"/>
      <c r="DB7" s="743" t="s">
        <v>536</v>
      </c>
      <c r="DC7" s="744"/>
      <c r="DD7" s="744"/>
      <c r="DE7" s="744"/>
      <c r="DF7" s="745"/>
      <c r="DG7" s="743" t="s">
        <v>536</v>
      </c>
      <c r="DH7" s="744"/>
      <c r="DI7" s="744"/>
      <c r="DJ7" s="744"/>
      <c r="DK7" s="745"/>
      <c r="DL7" s="743" t="s">
        <v>536</v>
      </c>
      <c r="DM7" s="744"/>
      <c r="DN7" s="744"/>
      <c r="DO7" s="744"/>
      <c r="DP7" s="745"/>
      <c r="DQ7" s="743" t="s">
        <v>536</v>
      </c>
      <c r="DR7" s="744"/>
      <c r="DS7" s="744"/>
      <c r="DT7" s="744"/>
      <c r="DU7" s="745"/>
      <c r="DV7" s="746"/>
      <c r="DW7" s="747"/>
      <c r="DX7" s="747"/>
      <c r="DY7" s="747"/>
      <c r="DZ7" s="748"/>
      <c r="EA7" s="234"/>
    </row>
    <row r="8" spans="1:131" s="235" customFormat="1" ht="26.25" customHeight="1" x14ac:dyDescent="0.2">
      <c r="A8" s="238">
        <v>2</v>
      </c>
      <c r="B8" s="780" t="s">
        <v>394</v>
      </c>
      <c r="C8" s="781"/>
      <c r="D8" s="781"/>
      <c r="E8" s="781"/>
      <c r="F8" s="781"/>
      <c r="G8" s="781"/>
      <c r="H8" s="781"/>
      <c r="I8" s="781"/>
      <c r="J8" s="781"/>
      <c r="K8" s="781"/>
      <c r="L8" s="781"/>
      <c r="M8" s="781"/>
      <c r="N8" s="781"/>
      <c r="O8" s="781"/>
      <c r="P8" s="782"/>
      <c r="Q8" s="783">
        <v>98</v>
      </c>
      <c r="R8" s="784"/>
      <c r="S8" s="784"/>
      <c r="T8" s="784"/>
      <c r="U8" s="784"/>
      <c r="V8" s="784">
        <v>64</v>
      </c>
      <c r="W8" s="784"/>
      <c r="X8" s="784"/>
      <c r="Y8" s="784"/>
      <c r="Z8" s="784"/>
      <c r="AA8" s="784">
        <v>34</v>
      </c>
      <c r="AB8" s="784"/>
      <c r="AC8" s="784"/>
      <c r="AD8" s="784"/>
      <c r="AE8" s="785"/>
      <c r="AF8" s="786">
        <v>34</v>
      </c>
      <c r="AG8" s="787"/>
      <c r="AH8" s="787"/>
      <c r="AI8" s="787"/>
      <c r="AJ8" s="788"/>
      <c r="AK8" s="769">
        <v>8</v>
      </c>
      <c r="AL8" s="770"/>
      <c r="AM8" s="770"/>
      <c r="AN8" s="770"/>
      <c r="AO8" s="770"/>
      <c r="AP8" s="770" t="s">
        <v>536</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610</v>
      </c>
      <c r="BT8" s="774"/>
      <c r="BU8" s="774"/>
      <c r="BV8" s="774"/>
      <c r="BW8" s="774"/>
      <c r="BX8" s="774"/>
      <c r="BY8" s="774"/>
      <c r="BZ8" s="774"/>
      <c r="CA8" s="774"/>
      <c r="CB8" s="774"/>
      <c r="CC8" s="774"/>
      <c r="CD8" s="774"/>
      <c r="CE8" s="774"/>
      <c r="CF8" s="774"/>
      <c r="CG8" s="775"/>
      <c r="CH8" s="776">
        <v>-9</v>
      </c>
      <c r="CI8" s="777"/>
      <c r="CJ8" s="777"/>
      <c r="CK8" s="777"/>
      <c r="CL8" s="778"/>
      <c r="CM8" s="776">
        <v>443</v>
      </c>
      <c r="CN8" s="777"/>
      <c r="CO8" s="777"/>
      <c r="CP8" s="777"/>
      <c r="CQ8" s="778"/>
      <c r="CR8" s="776">
        <v>204</v>
      </c>
      <c r="CS8" s="777"/>
      <c r="CT8" s="777"/>
      <c r="CU8" s="777"/>
      <c r="CV8" s="778"/>
      <c r="CW8" s="776">
        <v>13</v>
      </c>
      <c r="CX8" s="777"/>
      <c r="CY8" s="777"/>
      <c r="CZ8" s="777"/>
      <c r="DA8" s="778"/>
      <c r="DB8" s="776" t="s">
        <v>536</v>
      </c>
      <c r="DC8" s="777"/>
      <c r="DD8" s="777"/>
      <c r="DE8" s="777"/>
      <c r="DF8" s="778"/>
      <c r="DG8" s="776" t="s">
        <v>536</v>
      </c>
      <c r="DH8" s="777"/>
      <c r="DI8" s="777"/>
      <c r="DJ8" s="777"/>
      <c r="DK8" s="778"/>
      <c r="DL8" s="776" t="s">
        <v>536</v>
      </c>
      <c r="DM8" s="777"/>
      <c r="DN8" s="777"/>
      <c r="DO8" s="777"/>
      <c r="DP8" s="778"/>
      <c r="DQ8" s="776" t="s">
        <v>536</v>
      </c>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611</v>
      </c>
      <c r="BT9" s="774"/>
      <c r="BU9" s="774"/>
      <c r="BV9" s="774"/>
      <c r="BW9" s="774"/>
      <c r="BX9" s="774"/>
      <c r="BY9" s="774"/>
      <c r="BZ9" s="774"/>
      <c r="CA9" s="774"/>
      <c r="CB9" s="774"/>
      <c r="CC9" s="774"/>
      <c r="CD9" s="774"/>
      <c r="CE9" s="774"/>
      <c r="CF9" s="774"/>
      <c r="CG9" s="775"/>
      <c r="CH9" s="776">
        <v>7</v>
      </c>
      <c r="CI9" s="777"/>
      <c r="CJ9" s="777"/>
      <c r="CK9" s="777"/>
      <c r="CL9" s="778"/>
      <c r="CM9" s="776">
        <v>18</v>
      </c>
      <c r="CN9" s="777"/>
      <c r="CO9" s="777"/>
      <c r="CP9" s="777"/>
      <c r="CQ9" s="778"/>
      <c r="CR9" s="776">
        <v>40</v>
      </c>
      <c r="CS9" s="777"/>
      <c r="CT9" s="777"/>
      <c r="CU9" s="777"/>
      <c r="CV9" s="778"/>
      <c r="CW9" s="776" t="s">
        <v>536</v>
      </c>
      <c r="CX9" s="777"/>
      <c r="CY9" s="777"/>
      <c r="CZ9" s="777"/>
      <c r="DA9" s="778"/>
      <c r="DB9" s="776">
        <v>27</v>
      </c>
      <c r="DC9" s="777"/>
      <c r="DD9" s="777"/>
      <c r="DE9" s="777"/>
      <c r="DF9" s="778"/>
      <c r="DG9" s="776" t="s">
        <v>536</v>
      </c>
      <c r="DH9" s="777"/>
      <c r="DI9" s="777"/>
      <c r="DJ9" s="777"/>
      <c r="DK9" s="778"/>
      <c r="DL9" s="776" t="s">
        <v>536</v>
      </c>
      <c r="DM9" s="777"/>
      <c r="DN9" s="777"/>
      <c r="DO9" s="777"/>
      <c r="DP9" s="778"/>
      <c r="DQ9" s="776" t="s">
        <v>536</v>
      </c>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612</v>
      </c>
      <c r="BT10" s="774"/>
      <c r="BU10" s="774"/>
      <c r="BV10" s="774"/>
      <c r="BW10" s="774"/>
      <c r="BX10" s="774"/>
      <c r="BY10" s="774"/>
      <c r="BZ10" s="774"/>
      <c r="CA10" s="774"/>
      <c r="CB10" s="774"/>
      <c r="CC10" s="774"/>
      <c r="CD10" s="774"/>
      <c r="CE10" s="774"/>
      <c r="CF10" s="774"/>
      <c r="CG10" s="775"/>
      <c r="CH10" s="776">
        <v>-24</v>
      </c>
      <c r="CI10" s="777"/>
      <c r="CJ10" s="777"/>
      <c r="CK10" s="777"/>
      <c r="CL10" s="778"/>
      <c r="CM10" s="776">
        <v>204</v>
      </c>
      <c r="CN10" s="777"/>
      <c r="CO10" s="777"/>
      <c r="CP10" s="777"/>
      <c r="CQ10" s="778"/>
      <c r="CR10" s="776">
        <v>15</v>
      </c>
      <c r="CS10" s="777"/>
      <c r="CT10" s="777"/>
      <c r="CU10" s="777"/>
      <c r="CV10" s="778"/>
      <c r="CW10" s="776" t="s">
        <v>536</v>
      </c>
      <c r="CX10" s="777"/>
      <c r="CY10" s="777"/>
      <c r="CZ10" s="777"/>
      <c r="DA10" s="778"/>
      <c r="DB10" s="776" t="s">
        <v>536</v>
      </c>
      <c r="DC10" s="777"/>
      <c r="DD10" s="777"/>
      <c r="DE10" s="777"/>
      <c r="DF10" s="778"/>
      <c r="DG10" s="776" t="s">
        <v>536</v>
      </c>
      <c r="DH10" s="777"/>
      <c r="DI10" s="777"/>
      <c r="DJ10" s="777"/>
      <c r="DK10" s="778"/>
      <c r="DL10" s="776" t="s">
        <v>536</v>
      </c>
      <c r="DM10" s="777"/>
      <c r="DN10" s="777"/>
      <c r="DO10" s="777"/>
      <c r="DP10" s="778"/>
      <c r="DQ10" s="776" t="s">
        <v>536</v>
      </c>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395</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396</v>
      </c>
      <c r="B23" s="789" t="s">
        <v>397</v>
      </c>
      <c r="C23" s="790"/>
      <c r="D23" s="790"/>
      <c r="E23" s="790"/>
      <c r="F23" s="790"/>
      <c r="G23" s="790"/>
      <c r="H23" s="790"/>
      <c r="I23" s="790"/>
      <c r="J23" s="790"/>
      <c r="K23" s="790"/>
      <c r="L23" s="790"/>
      <c r="M23" s="790"/>
      <c r="N23" s="790"/>
      <c r="O23" s="790"/>
      <c r="P23" s="791"/>
      <c r="Q23" s="792">
        <v>55207</v>
      </c>
      <c r="R23" s="793"/>
      <c r="S23" s="793"/>
      <c r="T23" s="793"/>
      <c r="U23" s="793"/>
      <c r="V23" s="793">
        <v>52686</v>
      </c>
      <c r="W23" s="793"/>
      <c r="X23" s="793"/>
      <c r="Y23" s="793"/>
      <c r="Z23" s="793"/>
      <c r="AA23" s="793">
        <v>2521</v>
      </c>
      <c r="AB23" s="793"/>
      <c r="AC23" s="793"/>
      <c r="AD23" s="793"/>
      <c r="AE23" s="794"/>
      <c r="AF23" s="795">
        <v>2351</v>
      </c>
      <c r="AG23" s="793"/>
      <c r="AH23" s="793"/>
      <c r="AI23" s="793"/>
      <c r="AJ23" s="796"/>
      <c r="AK23" s="797"/>
      <c r="AL23" s="798"/>
      <c r="AM23" s="798"/>
      <c r="AN23" s="798"/>
      <c r="AO23" s="798"/>
      <c r="AP23" s="793">
        <v>53708</v>
      </c>
      <c r="AQ23" s="793"/>
      <c r="AR23" s="793"/>
      <c r="AS23" s="793"/>
      <c r="AT23" s="793"/>
      <c r="AU23" s="809"/>
      <c r="AV23" s="809"/>
      <c r="AW23" s="809"/>
      <c r="AX23" s="809"/>
      <c r="AY23" s="810"/>
      <c r="AZ23" s="811" t="s">
        <v>398</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399</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400</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376</v>
      </c>
      <c r="B26" s="728"/>
      <c r="C26" s="728"/>
      <c r="D26" s="728"/>
      <c r="E26" s="728"/>
      <c r="F26" s="728"/>
      <c r="G26" s="728"/>
      <c r="H26" s="728"/>
      <c r="I26" s="728"/>
      <c r="J26" s="728"/>
      <c r="K26" s="728"/>
      <c r="L26" s="728"/>
      <c r="M26" s="728"/>
      <c r="N26" s="728"/>
      <c r="O26" s="728"/>
      <c r="P26" s="729"/>
      <c r="Q26" s="733" t="s">
        <v>401</v>
      </c>
      <c r="R26" s="734"/>
      <c r="S26" s="734"/>
      <c r="T26" s="734"/>
      <c r="U26" s="735"/>
      <c r="V26" s="733" t="s">
        <v>402</v>
      </c>
      <c r="W26" s="734"/>
      <c r="X26" s="734"/>
      <c r="Y26" s="734"/>
      <c r="Z26" s="735"/>
      <c r="AA26" s="733" t="s">
        <v>403</v>
      </c>
      <c r="AB26" s="734"/>
      <c r="AC26" s="734"/>
      <c r="AD26" s="734"/>
      <c r="AE26" s="734"/>
      <c r="AF26" s="814" t="s">
        <v>404</v>
      </c>
      <c r="AG26" s="815"/>
      <c r="AH26" s="815"/>
      <c r="AI26" s="815"/>
      <c r="AJ26" s="816"/>
      <c r="AK26" s="734" t="s">
        <v>405</v>
      </c>
      <c r="AL26" s="734"/>
      <c r="AM26" s="734"/>
      <c r="AN26" s="734"/>
      <c r="AO26" s="735"/>
      <c r="AP26" s="733" t="s">
        <v>406</v>
      </c>
      <c r="AQ26" s="734"/>
      <c r="AR26" s="734"/>
      <c r="AS26" s="734"/>
      <c r="AT26" s="735"/>
      <c r="AU26" s="733" t="s">
        <v>407</v>
      </c>
      <c r="AV26" s="734"/>
      <c r="AW26" s="734"/>
      <c r="AX26" s="734"/>
      <c r="AY26" s="735"/>
      <c r="AZ26" s="733" t="s">
        <v>408</v>
      </c>
      <c r="BA26" s="734"/>
      <c r="BB26" s="734"/>
      <c r="BC26" s="734"/>
      <c r="BD26" s="735"/>
      <c r="BE26" s="733" t="s">
        <v>383</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409</v>
      </c>
      <c r="C28" s="750"/>
      <c r="D28" s="750"/>
      <c r="E28" s="750"/>
      <c r="F28" s="750"/>
      <c r="G28" s="750"/>
      <c r="H28" s="750"/>
      <c r="I28" s="750"/>
      <c r="J28" s="750"/>
      <c r="K28" s="750"/>
      <c r="L28" s="750"/>
      <c r="M28" s="750"/>
      <c r="N28" s="750"/>
      <c r="O28" s="750"/>
      <c r="P28" s="751"/>
      <c r="Q28" s="822">
        <v>10023</v>
      </c>
      <c r="R28" s="823"/>
      <c r="S28" s="823"/>
      <c r="T28" s="823"/>
      <c r="U28" s="823"/>
      <c r="V28" s="823">
        <v>9975</v>
      </c>
      <c r="W28" s="823"/>
      <c r="X28" s="823"/>
      <c r="Y28" s="823"/>
      <c r="Z28" s="823"/>
      <c r="AA28" s="823">
        <v>48</v>
      </c>
      <c r="AB28" s="823"/>
      <c r="AC28" s="823"/>
      <c r="AD28" s="823"/>
      <c r="AE28" s="824"/>
      <c r="AF28" s="825">
        <v>48</v>
      </c>
      <c r="AG28" s="823"/>
      <c r="AH28" s="823"/>
      <c r="AI28" s="823"/>
      <c r="AJ28" s="826"/>
      <c r="AK28" s="827">
        <v>776</v>
      </c>
      <c r="AL28" s="828"/>
      <c r="AM28" s="828"/>
      <c r="AN28" s="828"/>
      <c r="AO28" s="828"/>
      <c r="AP28" s="828" t="s">
        <v>536</v>
      </c>
      <c r="AQ28" s="828"/>
      <c r="AR28" s="828"/>
      <c r="AS28" s="828"/>
      <c r="AT28" s="828"/>
      <c r="AU28" s="828" t="s">
        <v>536</v>
      </c>
      <c r="AV28" s="828"/>
      <c r="AW28" s="828"/>
      <c r="AX28" s="828"/>
      <c r="AY28" s="828"/>
      <c r="AZ28" s="829" t="s">
        <v>618</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410</v>
      </c>
      <c r="C29" s="781"/>
      <c r="D29" s="781"/>
      <c r="E29" s="781"/>
      <c r="F29" s="781"/>
      <c r="G29" s="781"/>
      <c r="H29" s="781"/>
      <c r="I29" s="781"/>
      <c r="J29" s="781"/>
      <c r="K29" s="781"/>
      <c r="L29" s="781"/>
      <c r="M29" s="781"/>
      <c r="N29" s="781"/>
      <c r="O29" s="781"/>
      <c r="P29" s="782"/>
      <c r="Q29" s="783">
        <v>9142</v>
      </c>
      <c r="R29" s="784"/>
      <c r="S29" s="784"/>
      <c r="T29" s="784"/>
      <c r="U29" s="784"/>
      <c r="V29" s="784">
        <v>9035</v>
      </c>
      <c r="W29" s="784"/>
      <c r="X29" s="784"/>
      <c r="Y29" s="784"/>
      <c r="Z29" s="784"/>
      <c r="AA29" s="784">
        <v>107</v>
      </c>
      <c r="AB29" s="784"/>
      <c r="AC29" s="784"/>
      <c r="AD29" s="784"/>
      <c r="AE29" s="785"/>
      <c r="AF29" s="786">
        <v>107</v>
      </c>
      <c r="AG29" s="787"/>
      <c r="AH29" s="787"/>
      <c r="AI29" s="787"/>
      <c r="AJ29" s="788"/>
      <c r="AK29" s="834">
        <v>1413</v>
      </c>
      <c r="AL29" s="830"/>
      <c r="AM29" s="830"/>
      <c r="AN29" s="830"/>
      <c r="AO29" s="830"/>
      <c r="AP29" s="830">
        <v>12</v>
      </c>
      <c r="AQ29" s="830"/>
      <c r="AR29" s="830"/>
      <c r="AS29" s="830"/>
      <c r="AT29" s="830"/>
      <c r="AU29" s="830">
        <v>12</v>
      </c>
      <c r="AV29" s="830"/>
      <c r="AW29" s="830"/>
      <c r="AX29" s="830"/>
      <c r="AY29" s="830"/>
      <c r="AZ29" s="831" t="s">
        <v>618</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411</v>
      </c>
      <c r="C30" s="781"/>
      <c r="D30" s="781"/>
      <c r="E30" s="781"/>
      <c r="F30" s="781"/>
      <c r="G30" s="781"/>
      <c r="H30" s="781"/>
      <c r="I30" s="781"/>
      <c r="J30" s="781"/>
      <c r="K30" s="781"/>
      <c r="L30" s="781"/>
      <c r="M30" s="781"/>
      <c r="N30" s="781"/>
      <c r="O30" s="781"/>
      <c r="P30" s="782"/>
      <c r="Q30" s="783">
        <v>1386</v>
      </c>
      <c r="R30" s="784"/>
      <c r="S30" s="784"/>
      <c r="T30" s="784"/>
      <c r="U30" s="784"/>
      <c r="V30" s="784">
        <v>1362</v>
      </c>
      <c r="W30" s="784"/>
      <c r="X30" s="784"/>
      <c r="Y30" s="784"/>
      <c r="Z30" s="784"/>
      <c r="AA30" s="784">
        <v>24</v>
      </c>
      <c r="AB30" s="784"/>
      <c r="AC30" s="784"/>
      <c r="AD30" s="784"/>
      <c r="AE30" s="785"/>
      <c r="AF30" s="786">
        <v>24</v>
      </c>
      <c r="AG30" s="787"/>
      <c r="AH30" s="787"/>
      <c r="AI30" s="787"/>
      <c r="AJ30" s="788"/>
      <c r="AK30" s="834">
        <v>255</v>
      </c>
      <c r="AL30" s="830"/>
      <c r="AM30" s="830"/>
      <c r="AN30" s="830"/>
      <c r="AO30" s="830"/>
      <c r="AP30" s="830" t="s">
        <v>536</v>
      </c>
      <c r="AQ30" s="830"/>
      <c r="AR30" s="830"/>
      <c r="AS30" s="830"/>
      <c r="AT30" s="830"/>
      <c r="AU30" s="830" t="s">
        <v>536</v>
      </c>
      <c r="AV30" s="830"/>
      <c r="AW30" s="830"/>
      <c r="AX30" s="830"/>
      <c r="AY30" s="830"/>
      <c r="AZ30" s="831" t="s">
        <v>618</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412</v>
      </c>
      <c r="C31" s="781"/>
      <c r="D31" s="781"/>
      <c r="E31" s="781"/>
      <c r="F31" s="781"/>
      <c r="G31" s="781"/>
      <c r="H31" s="781"/>
      <c r="I31" s="781"/>
      <c r="J31" s="781"/>
      <c r="K31" s="781"/>
      <c r="L31" s="781"/>
      <c r="M31" s="781"/>
      <c r="N31" s="781"/>
      <c r="O31" s="781"/>
      <c r="P31" s="782"/>
      <c r="Q31" s="783">
        <v>14383</v>
      </c>
      <c r="R31" s="784"/>
      <c r="S31" s="784"/>
      <c r="T31" s="784"/>
      <c r="U31" s="784"/>
      <c r="V31" s="784">
        <v>13387</v>
      </c>
      <c r="W31" s="784"/>
      <c r="X31" s="784"/>
      <c r="Y31" s="784"/>
      <c r="Z31" s="784"/>
      <c r="AA31" s="784">
        <v>996</v>
      </c>
      <c r="AB31" s="784"/>
      <c r="AC31" s="784"/>
      <c r="AD31" s="784"/>
      <c r="AE31" s="785"/>
      <c r="AF31" s="786">
        <v>5855</v>
      </c>
      <c r="AG31" s="787"/>
      <c r="AH31" s="787"/>
      <c r="AI31" s="787"/>
      <c r="AJ31" s="788"/>
      <c r="AK31" s="834">
        <v>1242</v>
      </c>
      <c r="AL31" s="830"/>
      <c r="AM31" s="830"/>
      <c r="AN31" s="830"/>
      <c r="AO31" s="830"/>
      <c r="AP31" s="830">
        <v>7395</v>
      </c>
      <c r="AQ31" s="830"/>
      <c r="AR31" s="830"/>
      <c r="AS31" s="830"/>
      <c r="AT31" s="830"/>
      <c r="AU31" s="830">
        <v>4851</v>
      </c>
      <c r="AV31" s="830"/>
      <c r="AW31" s="830"/>
      <c r="AX31" s="830"/>
      <c r="AY31" s="830"/>
      <c r="AZ31" s="831" t="s">
        <v>618</v>
      </c>
      <c r="BA31" s="831"/>
      <c r="BB31" s="831"/>
      <c r="BC31" s="831"/>
      <c r="BD31" s="831"/>
      <c r="BE31" s="832" t="s">
        <v>413</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414</v>
      </c>
      <c r="C32" s="781"/>
      <c r="D32" s="781"/>
      <c r="E32" s="781"/>
      <c r="F32" s="781"/>
      <c r="G32" s="781"/>
      <c r="H32" s="781"/>
      <c r="I32" s="781"/>
      <c r="J32" s="781"/>
      <c r="K32" s="781"/>
      <c r="L32" s="781"/>
      <c r="M32" s="781"/>
      <c r="N32" s="781"/>
      <c r="O32" s="781"/>
      <c r="P32" s="782"/>
      <c r="Q32" s="783">
        <v>2221</v>
      </c>
      <c r="R32" s="784"/>
      <c r="S32" s="784"/>
      <c r="T32" s="784"/>
      <c r="U32" s="784"/>
      <c r="V32" s="784">
        <v>1991</v>
      </c>
      <c r="W32" s="784"/>
      <c r="X32" s="784"/>
      <c r="Y32" s="784"/>
      <c r="Z32" s="784"/>
      <c r="AA32" s="784">
        <v>230</v>
      </c>
      <c r="AB32" s="784"/>
      <c r="AC32" s="784"/>
      <c r="AD32" s="784"/>
      <c r="AE32" s="785"/>
      <c r="AF32" s="786">
        <v>3721</v>
      </c>
      <c r="AG32" s="787"/>
      <c r="AH32" s="787"/>
      <c r="AI32" s="787"/>
      <c r="AJ32" s="788"/>
      <c r="AK32" s="834">
        <v>63</v>
      </c>
      <c r="AL32" s="830"/>
      <c r="AM32" s="830"/>
      <c r="AN32" s="830"/>
      <c r="AO32" s="830"/>
      <c r="AP32" s="830">
        <v>5961</v>
      </c>
      <c r="AQ32" s="830"/>
      <c r="AR32" s="830"/>
      <c r="AS32" s="830"/>
      <c r="AT32" s="830"/>
      <c r="AU32" s="830">
        <v>155</v>
      </c>
      <c r="AV32" s="830"/>
      <c r="AW32" s="830"/>
      <c r="AX32" s="830"/>
      <c r="AY32" s="830"/>
      <c r="AZ32" s="831" t="s">
        <v>618</v>
      </c>
      <c r="BA32" s="831"/>
      <c r="BB32" s="831"/>
      <c r="BC32" s="831"/>
      <c r="BD32" s="831"/>
      <c r="BE32" s="832" t="s">
        <v>413</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415</v>
      </c>
      <c r="C33" s="781"/>
      <c r="D33" s="781"/>
      <c r="E33" s="781"/>
      <c r="F33" s="781"/>
      <c r="G33" s="781"/>
      <c r="H33" s="781"/>
      <c r="I33" s="781"/>
      <c r="J33" s="781"/>
      <c r="K33" s="781"/>
      <c r="L33" s="781"/>
      <c r="M33" s="781"/>
      <c r="N33" s="781"/>
      <c r="O33" s="781"/>
      <c r="P33" s="782"/>
      <c r="Q33" s="783">
        <v>4186</v>
      </c>
      <c r="R33" s="784"/>
      <c r="S33" s="784"/>
      <c r="T33" s="784"/>
      <c r="U33" s="784"/>
      <c r="V33" s="784">
        <v>3514</v>
      </c>
      <c r="W33" s="784"/>
      <c r="X33" s="784"/>
      <c r="Y33" s="784"/>
      <c r="Z33" s="784"/>
      <c r="AA33" s="784">
        <v>672</v>
      </c>
      <c r="AB33" s="784"/>
      <c r="AC33" s="784"/>
      <c r="AD33" s="784"/>
      <c r="AE33" s="785"/>
      <c r="AF33" s="786">
        <v>1032</v>
      </c>
      <c r="AG33" s="787"/>
      <c r="AH33" s="787"/>
      <c r="AI33" s="787"/>
      <c r="AJ33" s="788"/>
      <c r="AK33" s="834">
        <v>2345</v>
      </c>
      <c r="AL33" s="830"/>
      <c r="AM33" s="830"/>
      <c r="AN33" s="830"/>
      <c r="AO33" s="830"/>
      <c r="AP33" s="830">
        <v>33156</v>
      </c>
      <c r="AQ33" s="830"/>
      <c r="AR33" s="830"/>
      <c r="AS33" s="830"/>
      <c r="AT33" s="830"/>
      <c r="AU33" s="830">
        <v>22944</v>
      </c>
      <c r="AV33" s="830"/>
      <c r="AW33" s="830"/>
      <c r="AX33" s="830"/>
      <c r="AY33" s="830"/>
      <c r="AZ33" s="831" t="s">
        <v>618</v>
      </c>
      <c r="BA33" s="831"/>
      <c r="BB33" s="831"/>
      <c r="BC33" s="831"/>
      <c r="BD33" s="831"/>
      <c r="BE33" s="832" t="s">
        <v>416</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t="s">
        <v>417</v>
      </c>
      <c r="C34" s="781"/>
      <c r="D34" s="781"/>
      <c r="E34" s="781"/>
      <c r="F34" s="781"/>
      <c r="G34" s="781"/>
      <c r="H34" s="781"/>
      <c r="I34" s="781"/>
      <c r="J34" s="781"/>
      <c r="K34" s="781"/>
      <c r="L34" s="781"/>
      <c r="M34" s="781"/>
      <c r="N34" s="781"/>
      <c r="O34" s="781"/>
      <c r="P34" s="782"/>
      <c r="Q34" s="783">
        <v>257</v>
      </c>
      <c r="R34" s="784"/>
      <c r="S34" s="784"/>
      <c r="T34" s="784"/>
      <c r="U34" s="784"/>
      <c r="V34" s="784">
        <v>257</v>
      </c>
      <c r="W34" s="784"/>
      <c r="X34" s="784"/>
      <c r="Y34" s="784"/>
      <c r="Z34" s="784"/>
      <c r="AA34" s="784" t="s">
        <v>536</v>
      </c>
      <c r="AB34" s="784"/>
      <c r="AC34" s="784"/>
      <c r="AD34" s="784"/>
      <c r="AE34" s="785"/>
      <c r="AF34" s="786" t="s">
        <v>418</v>
      </c>
      <c r="AG34" s="787"/>
      <c r="AH34" s="787"/>
      <c r="AI34" s="787"/>
      <c r="AJ34" s="788"/>
      <c r="AK34" s="834">
        <v>185</v>
      </c>
      <c r="AL34" s="830"/>
      <c r="AM34" s="830"/>
      <c r="AN34" s="830"/>
      <c r="AO34" s="830"/>
      <c r="AP34" s="830">
        <v>228</v>
      </c>
      <c r="AQ34" s="830"/>
      <c r="AR34" s="830"/>
      <c r="AS34" s="830"/>
      <c r="AT34" s="830"/>
      <c r="AU34" s="830">
        <v>223</v>
      </c>
      <c r="AV34" s="830"/>
      <c r="AW34" s="830"/>
      <c r="AX34" s="830"/>
      <c r="AY34" s="830"/>
      <c r="AZ34" s="831" t="s">
        <v>618</v>
      </c>
      <c r="BA34" s="831"/>
      <c r="BB34" s="831"/>
      <c r="BC34" s="831"/>
      <c r="BD34" s="831"/>
      <c r="BE34" s="832" t="s">
        <v>419</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420</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396</v>
      </c>
      <c r="B63" s="789" t="s">
        <v>421</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10787</v>
      </c>
      <c r="AG63" s="844"/>
      <c r="AH63" s="844"/>
      <c r="AI63" s="844"/>
      <c r="AJ63" s="845"/>
      <c r="AK63" s="846"/>
      <c r="AL63" s="841"/>
      <c r="AM63" s="841"/>
      <c r="AN63" s="841"/>
      <c r="AO63" s="841"/>
      <c r="AP63" s="844">
        <v>46752</v>
      </c>
      <c r="AQ63" s="844"/>
      <c r="AR63" s="844"/>
      <c r="AS63" s="844"/>
      <c r="AT63" s="844"/>
      <c r="AU63" s="844">
        <v>28185</v>
      </c>
      <c r="AV63" s="844"/>
      <c r="AW63" s="844"/>
      <c r="AX63" s="844"/>
      <c r="AY63" s="844"/>
      <c r="AZ63" s="848"/>
      <c r="BA63" s="848"/>
      <c r="BB63" s="848"/>
      <c r="BC63" s="848"/>
      <c r="BD63" s="848"/>
      <c r="BE63" s="849"/>
      <c r="BF63" s="849"/>
      <c r="BG63" s="849"/>
      <c r="BH63" s="849"/>
      <c r="BI63" s="850"/>
      <c r="BJ63" s="851" t="s">
        <v>422</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423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424</v>
      </c>
      <c r="B66" s="728"/>
      <c r="C66" s="728"/>
      <c r="D66" s="728"/>
      <c r="E66" s="728"/>
      <c r="F66" s="728"/>
      <c r="G66" s="728"/>
      <c r="H66" s="728"/>
      <c r="I66" s="728"/>
      <c r="J66" s="728"/>
      <c r="K66" s="728"/>
      <c r="L66" s="728"/>
      <c r="M66" s="728"/>
      <c r="N66" s="728"/>
      <c r="O66" s="728"/>
      <c r="P66" s="729"/>
      <c r="Q66" s="733" t="s">
        <v>425</v>
      </c>
      <c r="R66" s="734"/>
      <c r="S66" s="734"/>
      <c r="T66" s="734"/>
      <c r="U66" s="735"/>
      <c r="V66" s="733" t="s">
        <v>426</v>
      </c>
      <c r="W66" s="734"/>
      <c r="X66" s="734"/>
      <c r="Y66" s="734"/>
      <c r="Z66" s="735"/>
      <c r="AA66" s="733" t="s">
        <v>427</v>
      </c>
      <c r="AB66" s="734"/>
      <c r="AC66" s="734"/>
      <c r="AD66" s="734"/>
      <c r="AE66" s="735"/>
      <c r="AF66" s="854" t="s">
        <v>428</v>
      </c>
      <c r="AG66" s="815"/>
      <c r="AH66" s="815"/>
      <c r="AI66" s="815"/>
      <c r="AJ66" s="855"/>
      <c r="AK66" s="733" t="s">
        <v>429</v>
      </c>
      <c r="AL66" s="728"/>
      <c r="AM66" s="728"/>
      <c r="AN66" s="728"/>
      <c r="AO66" s="729"/>
      <c r="AP66" s="733" t="s">
        <v>430</v>
      </c>
      <c r="AQ66" s="734"/>
      <c r="AR66" s="734"/>
      <c r="AS66" s="734"/>
      <c r="AT66" s="735"/>
      <c r="AU66" s="733" t="s">
        <v>431</v>
      </c>
      <c r="AV66" s="734"/>
      <c r="AW66" s="734"/>
      <c r="AX66" s="734"/>
      <c r="AY66" s="735"/>
      <c r="AZ66" s="733" t="s">
        <v>383</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600</v>
      </c>
      <c r="C68" s="870"/>
      <c r="D68" s="870"/>
      <c r="E68" s="870"/>
      <c r="F68" s="870"/>
      <c r="G68" s="870"/>
      <c r="H68" s="870"/>
      <c r="I68" s="870"/>
      <c r="J68" s="870"/>
      <c r="K68" s="870"/>
      <c r="L68" s="870"/>
      <c r="M68" s="870"/>
      <c r="N68" s="870"/>
      <c r="O68" s="870"/>
      <c r="P68" s="871"/>
      <c r="Q68" s="872">
        <v>551</v>
      </c>
      <c r="R68" s="866"/>
      <c r="S68" s="866"/>
      <c r="T68" s="866"/>
      <c r="U68" s="866"/>
      <c r="V68" s="866">
        <v>534</v>
      </c>
      <c r="W68" s="866"/>
      <c r="X68" s="866"/>
      <c r="Y68" s="866"/>
      <c r="Z68" s="866"/>
      <c r="AA68" s="866">
        <v>17</v>
      </c>
      <c r="AB68" s="866"/>
      <c r="AC68" s="866"/>
      <c r="AD68" s="866"/>
      <c r="AE68" s="866"/>
      <c r="AF68" s="866">
        <v>16</v>
      </c>
      <c r="AG68" s="866"/>
      <c r="AH68" s="866"/>
      <c r="AI68" s="866"/>
      <c r="AJ68" s="866"/>
      <c r="AK68" s="866">
        <v>26</v>
      </c>
      <c r="AL68" s="866"/>
      <c r="AM68" s="866"/>
      <c r="AN68" s="866"/>
      <c r="AO68" s="866"/>
      <c r="AP68" s="866" t="s">
        <v>536</v>
      </c>
      <c r="AQ68" s="866"/>
      <c r="AR68" s="866"/>
      <c r="AS68" s="866"/>
      <c r="AT68" s="866"/>
      <c r="AU68" s="866" t="s">
        <v>536</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601</v>
      </c>
      <c r="C69" s="874"/>
      <c r="D69" s="874"/>
      <c r="E69" s="874"/>
      <c r="F69" s="874"/>
      <c r="G69" s="874"/>
      <c r="H69" s="874"/>
      <c r="I69" s="874"/>
      <c r="J69" s="874"/>
      <c r="K69" s="874"/>
      <c r="L69" s="874"/>
      <c r="M69" s="874"/>
      <c r="N69" s="874"/>
      <c r="O69" s="874"/>
      <c r="P69" s="875"/>
      <c r="Q69" s="876">
        <v>22</v>
      </c>
      <c r="R69" s="830"/>
      <c r="S69" s="830"/>
      <c r="T69" s="830"/>
      <c r="U69" s="830"/>
      <c r="V69" s="830">
        <v>14</v>
      </c>
      <c r="W69" s="830"/>
      <c r="X69" s="830"/>
      <c r="Y69" s="830"/>
      <c r="Z69" s="830"/>
      <c r="AA69" s="830">
        <v>8</v>
      </c>
      <c r="AB69" s="830"/>
      <c r="AC69" s="830"/>
      <c r="AD69" s="830"/>
      <c r="AE69" s="830"/>
      <c r="AF69" s="830">
        <v>2</v>
      </c>
      <c r="AG69" s="830"/>
      <c r="AH69" s="830"/>
      <c r="AI69" s="830"/>
      <c r="AJ69" s="830"/>
      <c r="AK69" s="830">
        <v>5</v>
      </c>
      <c r="AL69" s="830"/>
      <c r="AM69" s="830"/>
      <c r="AN69" s="830"/>
      <c r="AO69" s="830"/>
      <c r="AP69" s="830">
        <v>1</v>
      </c>
      <c r="AQ69" s="830"/>
      <c r="AR69" s="830"/>
      <c r="AS69" s="830"/>
      <c r="AT69" s="830"/>
      <c r="AU69" s="830" t="s">
        <v>536</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602</v>
      </c>
      <c r="C70" s="874"/>
      <c r="D70" s="874"/>
      <c r="E70" s="874"/>
      <c r="F70" s="874"/>
      <c r="G70" s="874"/>
      <c r="H70" s="874"/>
      <c r="I70" s="874"/>
      <c r="J70" s="874"/>
      <c r="K70" s="874"/>
      <c r="L70" s="874"/>
      <c r="M70" s="874"/>
      <c r="N70" s="874"/>
      <c r="O70" s="874"/>
      <c r="P70" s="875"/>
      <c r="Q70" s="876" t="s">
        <v>536</v>
      </c>
      <c r="R70" s="830"/>
      <c r="S70" s="830"/>
      <c r="T70" s="830"/>
      <c r="U70" s="830"/>
      <c r="V70" s="830" t="s">
        <v>536</v>
      </c>
      <c r="W70" s="830"/>
      <c r="X70" s="830"/>
      <c r="Y70" s="830"/>
      <c r="Z70" s="830"/>
      <c r="AA70" s="830" t="s">
        <v>536</v>
      </c>
      <c r="AB70" s="830"/>
      <c r="AC70" s="830"/>
      <c r="AD70" s="830"/>
      <c r="AE70" s="830"/>
      <c r="AF70" s="830" t="s">
        <v>536</v>
      </c>
      <c r="AG70" s="830"/>
      <c r="AH70" s="830"/>
      <c r="AI70" s="830"/>
      <c r="AJ70" s="830"/>
      <c r="AK70" s="830" t="s">
        <v>536</v>
      </c>
      <c r="AL70" s="830"/>
      <c r="AM70" s="830"/>
      <c r="AN70" s="830"/>
      <c r="AO70" s="830"/>
      <c r="AP70" s="830" t="s">
        <v>536</v>
      </c>
      <c r="AQ70" s="830"/>
      <c r="AR70" s="830"/>
      <c r="AS70" s="830"/>
      <c r="AT70" s="830"/>
      <c r="AU70" s="830" t="s">
        <v>536</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603</v>
      </c>
      <c r="C71" s="874"/>
      <c r="D71" s="874"/>
      <c r="E71" s="874"/>
      <c r="F71" s="874"/>
      <c r="G71" s="874"/>
      <c r="H71" s="874"/>
      <c r="I71" s="874"/>
      <c r="J71" s="874"/>
      <c r="K71" s="874"/>
      <c r="L71" s="874"/>
      <c r="M71" s="874"/>
      <c r="N71" s="874"/>
      <c r="O71" s="874"/>
      <c r="P71" s="875"/>
      <c r="Q71" s="876">
        <v>78</v>
      </c>
      <c r="R71" s="830"/>
      <c r="S71" s="830"/>
      <c r="T71" s="830"/>
      <c r="U71" s="830"/>
      <c r="V71" s="830">
        <v>72</v>
      </c>
      <c r="W71" s="830"/>
      <c r="X71" s="830"/>
      <c r="Y71" s="830"/>
      <c r="Z71" s="830"/>
      <c r="AA71" s="830">
        <v>7</v>
      </c>
      <c r="AB71" s="830"/>
      <c r="AC71" s="830"/>
      <c r="AD71" s="830"/>
      <c r="AE71" s="830"/>
      <c r="AF71" s="830">
        <v>7</v>
      </c>
      <c r="AG71" s="830"/>
      <c r="AH71" s="830"/>
      <c r="AI71" s="830"/>
      <c r="AJ71" s="830"/>
      <c r="AK71" s="830" t="s">
        <v>536</v>
      </c>
      <c r="AL71" s="830"/>
      <c r="AM71" s="830"/>
      <c r="AN71" s="830"/>
      <c r="AO71" s="830"/>
      <c r="AP71" s="830" t="s">
        <v>536</v>
      </c>
      <c r="AQ71" s="830"/>
      <c r="AR71" s="830"/>
      <c r="AS71" s="830"/>
      <c r="AT71" s="830"/>
      <c r="AU71" s="830" t="s">
        <v>536</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604</v>
      </c>
      <c r="C72" s="874"/>
      <c r="D72" s="874"/>
      <c r="E72" s="874"/>
      <c r="F72" s="874"/>
      <c r="G72" s="874"/>
      <c r="H72" s="874"/>
      <c r="I72" s="874"/>
      <c r="J72" s="874"/>
      <c r="K72" s="874"/>
      <c r="L72" s="874"/>
      <c r="M72" s="874"/>
      <c r="N72" s="874"/>
      <c r="O72" s="874"/>
      <c r="P72" s="875"/>
      <c r="Q72" s="876">
        <v>176</v>
      </c>
      <c r="R72" s="830"/>
      <c r="S72" s="830"/>
      <c r="T72" s="830"/>
      <c r="U72" s="830"/>
      <c r="V72" s="830">
        <v>163</v>
      </c>
      <c r="W72" s="830"/>
      <c r="X72" s="830"/>
      <c r="Y72" s="830"/>
      <c r="Z72" s="830"/>
      <c r="AA72" s="830">
        <v>13</v>
      </c>
      <c r="AB72" s="830"/>
      <c r="AC72" s="830"/>
      <c r="AD72" s="830"/>
      <c r="AE72" s="830"/>
      <c r="AF72" s="830">
        <v>13</v>
      </c>
      <c r="AG72" s="830"/>
      <c r="AH72" s="830"/>
      <c r="AI72" s="830"/>
      <c r="AJ72" s="830"/>
      <c r="AK72" s="830" t="s">
        <v>536</v>
      </c>
      <c r="AL72" s="830"/>
      <c r="AM72" s="830"/>
      <c r="AN72" s="830"/>
      <c r="AO72" s="830"/>
      <c r="AP72" s="830" t="s">
        <v>536</v>
      </c>
      <c r="AQ72" s="830"/>
      <c r="AR72" s="830"/>
      <c r="AS72" s="830"/>
      <c r="AT72" s="830"/>
      <c r="AU72" s="830" t="s">
        <v>536</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605</v>
      </c>
      <c r="C73" s="874"/>
      <c r="D73" s="874"/>
      <c r="E73" s="874"/>
      <c r="F73" s="874"/>
      <c r="G73" s="874"/>
      <c r="H73" s="874"/>
      <c r="I73" s="874"/>
      <c r="J73" s="874"/>
      <c r="K73" s="874"/>
      <c r="L73" s="874"/>
      <c r="M73" s="874"/>
      <c r="N73" s="874"/>
      <c r="O73" s="874"/>
      <c r="P73" s="875"/>
      <c r="Q73" s="876">
        <v>179905</v>
      </c>
      <c r="R73" s="830"/>
      <c r="S73" s="830"/>
      <c r="T73" s="830"/>
      <c r="U73" s="830"/>
      <c r="V73" s="830">
        <v>174862</v>
      </c>
      <c r="W73" s="830"/>
      <c r="X73" s="830"/>
      <c r="Y73" s="830"/>
      <c r="Z73" s="830"/>
      <c r="AA73" s="830">
        <v>5043</v>
      </c>
      <c r="AB73" s="830"/>
      <c r="AC73" s="830"/>
      <c r="AD73" s="830"/>
      <c r="AE73" s="830"/>
      <c r="AF73" s="830">
        <v>5043</v>
      </c>
      <c r="AG73" s="830"/>
      <c r="AH73" s="830"/>
      <c r="AI73" s="830"/>
      <c r="AJ73" s="830"/>
      <c r="AK73" s="830">
        <v>1191</v>
      </c>
      <c r="AL73" s="830"/>
      <c r="AM73" s="830"/>
      <c r="AN73" s="830"/>
      <c r="AO73" s="830"/>
      <c r="AP73" s="830" t="s">
        <v>536</v>
      </c>
      <c r="AQ73" s="830"/>
      <c r="AR73" s="830"/>
      <c r="AS73" s="830"/>
      <c r="AT73" s="830"/>
      <c r="AU73" s="830" t="s">
        <v>536</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606</v>
      </c>
      <c r="C74" s="874"/>
      <c r="D74" s="874"/>
      <c r="E74" s="874"/>
      <c r="F74" s="874"/>
      <c r="G74" s="874"/>
      <c r="H74" s="874"/>
      <c r="I74" s="874"/>
      <c r="J74" s="874"/>
      <c r="K74" s="874"/>
      <c r="L74" s="874"/>
      <c r="M74" s="874"/>
      <c r="N74" s="874"/>
      <c r="O74" s="874"/>
      <c r="P74" s="875"/>
      <c r="Q74" s="876">
        <v>78</v>
      </c>
      <c r="R74" s="830"/>
      <c r="S74" s="830"/>
      <c r="T74" s="830"/>
      <c r="U74" s="830"/>
      <c r="V74" s="830">
        <v>69</v>
      </c>
      <c r="W74" s="830"/>
      <c r="X74" s="830"/>
      <c r="Y74" s="830"/>
      <c r="Z74" s="830"/>
      <c r="AA74" s="830">
        <v>9</v>
      </c>
      <c r="AB74" s="830"/>
      <c r="AC74" s="830"/>
      <c r="AD74" s="830"/>
      <c r="AE74" s="830"/>
      <c r="AF74" s="830">
        <v>9</v>
      </c>
      <c r="AG74" s="830"/>
      <c r="AH74" s="830"/>
      <c r="AI74" s="830"/>
      <c r="AJ74" s="830"/>
      <c r="AK74" s="830">
        <v>18</v>
      </c>
      <c r="AL74" s="830"/>
      <c r="AM74" s="830"/>
      <c r="AN74" s="830"/>
      <c r="AO74" s="830"/>
      <c r="AP74" s="830" t="s">
        <v>536</v>
      </c>
      <c r="AQ74" s="830"/>
      <c r="AR74" s="830"/>
      <c r="AS74" s="830"/>
      <c r="AT74" s="830"/>
      <c r="AU74" s="830" t="s">
        <v>536</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t="s">
        <v>607</v>
      </c>
      <c r="C75" s="874"/>
      <c r="D75" s="874"/>
      <c r="E75" s="874"/>
      <c r="F75" s="874"/>
      <c r="G75" s="874"/>
      <c r="H75" s="874"/>
      <c r="I75" s="874"/>
      <c r="J75" s="874"/>
      <c r="K75" s="874"/>
      <c r="L75" s="874"/>
      <c r="M75" s="874"/>
      <c r="N75" s="874"/>
      <c r="O75" s="874"/>
      <c r="P75" s="875"/>
      <c r="Q75" s="877">
        <v>34</v>
      </c>
      <c r="R75" s="878"/>
      <c r="S75" s="878"/>
      <c r="T75" s="878"/>
      <c r="U75" s="834"/>
      <c r="V75" s="879">
        <v>29</v>
      </c>
      <c r="W75" s="878"/>
      <c r="X75" s="878"/>
      <c r="Y75" s="878"/>
      <c r="Z75" s="834"/>
      <c r="AA75" s="879">
        <v>5</v>
      </c>
      <c r="AB75" s="878"/>
      <c r="AC75" s="878"/>
      <c r="AD75" s="878"/>
      <c r="AE75" s="834"/>
      <c r="AF75" s="879">
        <v>5</v>
      </c>
      <c r="AG75" s="878"/>
      <c r="AH75" s="878"/>
      <c r="AI75" s="878"/>
      <c r="AJ75" s="834"/>
      <c r="AK75" s="879" t="s">
        <v>536</v>
      </c>
      <c r="AL75" s="878"/>
      <c r="AM75" s="878"/>
      <c r="AN75" s="878"/>
      <c r="AO75" s="834"/>
      <c r="AP75" s="879" t="s">
        <v>536</v>
      </c>
      <c r="AQ75" s="878"/>
      <c r="AR75" s="878"/>
      <c r="AS75" s="878"/>
      <c r="AT75" s="834"/>
      <c r="AU75" s="879" t="s">
        <v>536</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t="s">
        <v>608</v>
      </c>
      <c r="C76" s="874"/>
      <c r="D76" s="874"/>
      <c r="E76" s="874"/>
      <c r="F76" s="874"/>
      <c r="G76" s="874"/>
      <c r="H76" s="874"/>
      <c r="I76" s="874"/>
      <c r="J76" s="874"/>
      <c r="K76" s="874"/>
      <c r="L76" s="874"/>
      <c r="M76" s="874"/>
      <c r="N76" s="874"/>
      <c r="O76" s="874"/>
      <c r="P76" s="875"/>
      <c r="Q76" s="877">
        <v>40</v>
      </c>
      <c r="R76" s="878"/>
      <c r="S76" s="878"/>
      <c r="T76" s="878"/>
      <c r="U76" s="834"/>
      <c r="V76" s="879">
        <v>35</v>
      </c>
      <c r="W76" s="878"/>
      <c r="X76" s="878"/>
      <c r="Y76" s="878"/>
      <c r="Z76" s="834"/>
      <c r="AA76" s="879">
        <v>5</v>
      </c>
      <c r="AB76" s="878"/>
      <c r="AC76" s="878"/>
      <c r="AD76" s="878"/>
      <c r="AE76" s="834"/>
      <c r="AF76" s="879">
        <v>5</v>
      </c>
      <c r="AG76" s="878"/>
      <c r="AH76" s="878"/>
      <c r="AI76" s="878"/>
      <c r="AJ76" s="834"/>
      <c r="AK76" s="879" t="s">
        <v>536</v>
      </c>
      <c r="AL76" s="878"/>
      <c r="AM76" s="878"/>
      <c r="AN76" s="878"/>
      <c r="AO76" s="834"/>
      <c r="AP76" s="879" t="s">
        <v>536</v>
      </c>
      <c r="AQ76" s="878"/>
      <c r="AR76" s="878"/>
      <c r="AS76" s="878"/>
      <c r="AT76" s="834"/>
      <c r="AU76" s="879" t="s">
        <v>536</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396</v>
      </c>
      <c r="B88" s="789" t="s">
        <v>432</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5100</v>
      </c>
      <c r="AG88" s="844"/>
      <c r="AH88" s="844"/>
      <c r="AI88" s="844"/>
      <c r="AJ88" s="844"/>
      <c r="AK88" s="841"/>
      <c r="AL88" s="841"/>
      <c r="AM88" s="841"/>
      <c r="AN88" s="841"/>
      <c r="AO88" s="841"/>
      <c r="AP88" s="844">
        <v>1</v>
      </c>
      <c r="AQ88" s="844"/>
      <c r="AR88" s="844"/>
      <c r="AS88" s="844"/>
      <c r="AT88" s="844"/>
      <c r="AU88" s="844" t="s">
        <v>536</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789" t="s">
        <v>433</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263</v>
      </c>
      <c r="CS102" s="852"/>
      <c r="CT102" s="852"/>
      <c r="CU102" s="852"/>
      <c r="CV102" s="891"/>
      <c r="CW102" s="890">
        <v>13</v>
      </c>
      <c r="CX102" s="852"/>
      <c r="CY102" s="852"/>
      <c r="CZ102" s="852"/>
      <c r="DA102" s="891"/>
      <c r="DB102" s="890">
        <v>27</v>
      </c>
      <c r="DC102" s="852"/>
      <c r="DD102" s="852"/>
      <c r="DE102" s="852"/>
      <c r="DF102" s="891"/>
      <c r="DG102" s="890" t="s">
        <v>536</v>
      </c>
      <c r="DH102" s="852"/>
      <c r="DI102" s="852"/>
      <c r="DJ102" s="852"/>
      <c r="DK102" s="891"/>
      <c r="DL102" s="890" t="s">
        <v>536</v>
      </c>
      <c r="DM102" s="852"/>
      <c r="DN102" s="852"/>
      <c r="DO102" s="852"/>
      <c r="DP102" s="891"/>
      <c r="DQ102" s="890" t="s">
        <v>536</v>
      </c>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434</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435</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438</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439</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440</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441</v>
      </c>
      <c r="AB109" s="893"/>
      <c r="AC109" s="893"/>
      <c r="AD109" s="893"/>
      <c r="AE109" s="894"/>
      <c r="AF109" s="892" t="s">
        <v>442</v>
      </c>
      <c r="AG109" s="893"/>
      <c r="AH109" s="893"/>
      <c r="AI109" s="893"/>
      <c r="AJ109" s="894"/>
      <c r="AK109" s="892" t="s">
        <v>313</v>
      </c>
      <c r="AL109" s="893"/>
      <c r="AM109" s="893"/>
      <c r="AN109" s="893"/>
      <c r="AO109" s="894"/>
      <c r="AP109" s="892" t="s">
        <v>443</v>
      </c>
      <c r="AQ109" s="893"/>
      <c r="AR109" s="893"/>
      <c r="AS109" s="893"/>
      <c r="AT109" s="895"/>
      <c r="AU109" s="912" t="s">
        <v>440</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441</v>
      </c>
      <c r="BR109" s="893"/>
      <c r="BS109" s="893"/>
      <c r="BT109" s="893"/>
      <c r="BU109" s="894"/>
      <c r="BV109" s="892" t="s">
        <v>442</v>
      </c>
      <c r="BW109" s="893"/>
      <c r="BX109" s="893"/>
      <c r="BY109" s="893"/>
      <c r="BZ109" s="894"/>
      <c r="CA109" s="892" t="s">
        <v>313</v>
      </c>
      <c r="CB109" s="893"/>
      <c r="CC109" s="893"/>
      <c r="CD109" s="893"/>
      <c r="CE109" s="894"/>
      <c r="CF109" s="913" t="s">
        <v>443</v>
      </c>
      <c r="CG109" s="913"/>
      <c r="CH109" s="913"/>
      <c r="CI109" s="913"/>
      <c r="CJ109" s="913"/>
      <c r="CK109" s="892" t="s">
        <v>444</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441</v>
      </c>
      <c r="DH109" s="893"/>
      <c r="DI109" s="893"/>
      <c r="DJ109" s="893"/>
      <c r="DK109" s="894"/>
      <c r="DL109" s="892" t="s">
        <v>442</v>
      </c>
      <c r="DM109" s="893"/>
      <c r="DN109" s="893"/>
      <c r="DO109" s="893"/>
      <c r="DP109" s="894"/>
      <c r="DQ109" s="892" t="s">
        <v>313</v>
      </c>
      <c r="DR109" s="893"/>
      <c r="DS109" s="893"/>
      <c r="DT109" s="893"/>
      <c r="DU109" s="894"/>
      <c r="DV109" s="892" t="s">
        <v>443</v>
      </c>
      <c r="DW109" s="893"/>
      <c r="DX109" s="893"/>
      <c r="DY109" s="893"/>
      <c r="DZ109" s="895"/>
    </row>
    <row r="110" spans="1:131" s="230" customFormat="1" ht="26.25" customHeight="1" x14ac:dyDescent="0.2">
      <c r="A110" s="896" t="s">
        <v>445</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3491419</v>
      </c>
      <c r="AB110" s="900"/>
      <c r="AC110" s="900"/>
      <c r="AD110" s="900"/>
      <c r="AE110" s="901"/>
      <c r="AF110" s="902">
        <v>3686730</v>
      </c>
      <c r="AG110" s="900"/>
      <c r="AH110" s="900"/>
      <c r="AI110" s="900"/>
      <c r="AJ110" s="901"/>
      <c r="AK110" s="902">
        <v>3882515</v>
      </c>
      <c r="AL110" s="900"/>
      <c r="AM110" s="900"/>
      <c r="AN110" s="900"/>
      <c r="AO110" s="901"/>
      <c r="AP110" s="903">
        <v>17.7</v>
      </c>
      <c r="AQ110" s="904"/>
      <c r="AR110" s="904"/>
      <c r="AS110" s="904"/>
      <c r="AT110" s="905"/>
      <c r="AU110" s="906" t="s">
        <v>75</v>
      </c>
      <c r="AV110" s="907"/>
      <c r="AW110" s="907"/>
      <c r="AX110" s="907"/>
      <c r="AY110" s="907"/>
      <c r="AZ110" s="929" t="s">
        <v>446</v>
      </c>
      <c r="BA110" s="897"/>
      <c r="BB110" s="897"/>
      <c r="BC110" s="897"/>
      <c r="BD110" s="897"/>
      <c r="BE110" s="897"/>
      <c r="BF110" s="897"/>
      <c r="BG110" s="897"/>
      <c r="BH110" s="897"/>
      <c r="BI110" s="897"/>
      <c r="BJ110" s="897"/>
      <c r="BK110" s="897"/>
      <c r="BL110" s="897"/>
      <c r="BM110" s="897"/>
      <c r="BN110" s="897"/>
      <c r="BO110" s="897"/>
      <c r="BP110" s="898"/>
      <c r="BQ110" s="930">
        <v>47728039</v>
      </c>
      <c r="BR110" s="931"/>
      <c r="BS110" s="931"/>
      <c r="BT110" s="931"/>
      <c r="BU110" s="931"/>
      <c r="BV110" s="931">
        <v>51504279</v>
      </c>
      <c r="BW110" s="931"/>
      <c r="BX110" s="931"/>
      <c r="BY110" s="931"/>
      <c r="BZ110" s="931"/>
      <c r="CA110" s="931">
        <v>53707806</v>
      </c>
      <c r="CB110" s="931"/>
      <c r="CC110" s="931"/>
      <c r="CD110" s="931"/>
      <c r="CE110" s="931"/>
      <c r="CF110" s="944">
        <v>245</v>
      </c>
      <c r="CG110" s="945"/>
      <c r="CH110" s="945"/>
      <c r="CI110" s="945"/>
      <c r="CJ110" s="945"/>
      <c r="CK110" s="946" t="s">
        <v>447</v>
      </c>
      <c r="CL110" s="947"/>
      <c r="CM110" s="929" t="s">
        <v>448</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422</v>
      </c>
      <c r="DH110" s="931"/>
      <c r="DI110" s="931"/>
      <c r="DJ110" s="931"/>
      <c r="DK110" s="931"/>
      <c r="DL110" s="931" t="s">
        <v>422</v>
      </c>
      <c r="DM110" s="931"/>
      <c r="DN110" s="931"/>
      <c r="DO110" s="931"/>
      <c r="DP110" s="931"/>
      <c r="DQ110" s="931" t="s">
        <v>449</v>
      </c>
      <c r="DR110" s="931"/>
      <c r="DS110" s="931"/>
      <c r="DT110" s="931"/>
      <c r="DU110" s="931"/>
      <c r="DV110" s="932" t="s">
        <v>422</v>
      </c>
      <c r="DW110" s="932"/>
      <c r="DX110" s="932"/>
      <c r="DY110" s="932"/>
      <c r="DZ110" s="933"/>
    </row>
    <row r="111" spans="1:131" s="230" customFormat="1" ht="26.25" customHeight="1" x14ac:dyDescent="0.2">
      <c r="A111" s="934" t="s">
        <v>450</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451</v>
      </c>
      <c r="AB111" s="938"/>
      <c r="AC111" s="938"/>
      <c r="AD111" s="938"/>
      <c r="AE111" s="939"/>
      <c r="AF111" s="940" t="s">
        <v>422</v>
      </c>
      <c r="AG111" s="938"/>
      <c r="AH111" s="938"/>
      <c r="AI111" s="938"/>
      <c r="AJ111" s="939"/>
      <c r="AK111" s="940" t="s">
        <v>422</v>
      </c>
      <c r="AL111" s="938"/>
      <c r="AM111" s="938"/>
      <c r="AN111" s="938"/>
      <c r="AO111" s="939"/>
      <c r="AP111" s="941" t="s">
        <v>451</v>
      </c>
      <c r="AQ111" s="942"/>
      <c r="AR111" s="942"/>
      <c r="AS111" s="942"/>
      <c r="AT111" s="943"/>
      <c r="AU111" s="908"/>
      <c r="AV111" s="909"/>
      <c r="AW111" s="909"/>
      <c r="AX111" s="909"/>
      <c r="AY111" s="909"/>
      <c r="AZ111" s="922" t="s">
        <v>452</v>
      </c>
      <c r="BA111" s="923"/>
      <c r="BB111" s="923"/>
      <c r="BC111" s="923"/>
      <c r="BD111" s="923"/>
      <c r="BE111" s="923"/>
      <c r="BF111" s="923"/>
      <c r="BG111" s="923"/>
      <c r="BH111" s="923"/>
      <c r="BI111" s="923"/>
      <c r="BJ111" s="923"/>
      <c r="BK111" s="923"/>
      <c r="BL111" s="923"/>
      <c r="BM111" s="923"/>
      <c r="BN111" s="923"/>
      <c r="BO111" s="923"/>
      <c r="BP111" s="924"/>
      <c r="BQ111" s="925">
        <v>1828</v>
      </c>
      <c r="BR111" s="926"/>
      <c r="BS111" s="926"/>
      <c r="BT111" s="926"/>
      <c r="BU111" s="926"/>
      <c r="BV111" s="926" t="s">
        <v>422</v>
      </c>
      <c r="BW111" s="926"/>
      <c r="BX111" s="926"/>
      <c r="BY111" s="926"/>
      <c r="BZ111" s="926"/>
      <c r="CA111" s="926" t="s">
        <v>422</v>
      </c>
      <c r="CB111" s="926"/>
      <c r="CC111" s="926"/>
      <c r="CD111" s="926"/>
      <c r="CE111" s="926"/>
      <c r="CF111" s="920" t="s">
        <v>422</v>
      </c>
      <c r="CG111" s="921"/>
      <c r="CH111" s="921"/>
      <c r="CI111" s="921"/>
      <c r="CJ111" s="921"/>
      <c r="CK111" s="948"/>
      <c r="CL111" s="949"/>
      <c r="CM111" s="922" t="s">
        <v>453</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422</v>
      </c>
      <c r="DH111" s="926"/>
      <c r="DI111" s="926"/>
      <c r="DJ111" s="926"/>
      <c r="DK111" s="926"/>
      <c r="DL111" s="926" t="s">
        <v>418</v>
      </c>
      <c r="DM111" s="926"/>
      <c r="DN111" s="926"/>
      <c r="DO111" s="926"/>
      <c r="DP111" s="926"/>
      <c r="DQ111" s="926" t="s">
        <v>398</v>
      </c>
      <c r="DR111" s="926"/>
      <c r="DS111" s="926"/>
      <c r="DT111" s="926"/>
      <c r="DU111" s="926"/>
      <c r="DV111" s="927" t="s">
        <v>422</v>
      </c>
      <c r="DW111" s="927"/>
      <c r="DX111" s="927"/>
      <c r="DY111" s="927"/>
      <c r="DZ111" s="928"/>
    </row>
    <row r="112" spans="1:131" s="230" customFormat="1" ht="26.25" customHeight="1" x14ac:dyDescent="0.2">
      <c r="A112" s="952" t="s">
        <v>454</v>
      </c>
      <c r="B112" s="953"/>
      <c r="C112" s="923" t="s">
        <v>455</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418</v>
      </c>
      <c r="AB112" s="959"/>
      <c r="AC112" s="959"/>
      <c r="AD112" s="959"/>
      <c r="AE112" s="960"/>
      <c r="AF112" s="961" t="s">
        <v>418</v>
      </c>
      <c r="AG112" s="959"/>
      <c r="AH112" s="959"/>
      <c r="AI112" s="959"/>
      <c r="AJ112" s="960"/>
      <c r="AK112" s="961" t="s">
        <v>422</v>
      </c>
      <c r="AL112" s="959"/>
      <c r="AM112" s="959"/>
      <c r="AN112" s="959"/>
      <c r="AO112" s="960"/>
      <c r="AP112" s="962" t="s">
        <v>418</v>
      </c>
      <c r="AQ112" s="963"/>
      <c r="AR112" s="963"/>
      <c r="AS112" s="963"/>
      <c r="AT112" s="964"/>
      <c r="AU112" s="908"/>
      <c r="AV112" s="909"/>
      <c r="AW112" s="909"/>
      <c r="AX112" s="909"/>
      <c r="AY112" s="909"/>
      <c r="AZ112" s="922" t="s">
        <v>456</v>
      </c>
      <c r="BA112" s="923"/>
      <c r="BB112" s="923"/>
      <c r="BC112" s="923"/>
      <c r="BD112" s="923"/>
      <c r="BE112" s="923"/>
      <c r="BF112" s="923"/>
      <c r="BG112" s="923"/>
      <c r="BH112" s="923"/>
      <c r="BI112" s="923"/>
      <c r="BJ112" s="923"/>
      <c r="BK112" s="923"/>
      <c r="BL112" s="923"/>
      <c r="BM112" s="923"/>
      <c r="BN112" s="923"/>
      <c r="BO112" s="923"/>
      <c r="BP112" s="924"/>
      <c r="BQ112" s="925">
        <v>32505374</v>
      </c>
      <c r="BR112" s="926"/>
      <c r="BS112" s="926"/>
      <c r="BT112" s="926"/>
      <c r="BU112" s="926"/>
      <c r="BV112" s="926">
        <v>28997993</v>
      </c>
      <c r="BW112" s="926"/>
      <c r="BX112" s="926"/>
      <c r="BY112" s="926"/>
      <c r="BZ112" s="926"/>
      <c r="CA112" s="926">
        <v>28184866</v>
      </c>
      <c r="CB112" s="926"/>
      <c r="CC112" s="926"/>
      <c r="CD112" s="926"/>
      <c r="CE112" s="926"/>
      <c r="CF112" s="920">
        <v>128.5</v>
      </c>
      <c r="CG112" s="921"/>
      <c r="CH112" s="921"/>
      <c r="CI112" s="921"/>
      <c r="CJ112" s="921"/>
      <c r="CK112" s="948"/>
      <c r="CL112" s="949"/>
      <c r="CM112" s="922" t="s">
        <v>457</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418</v>
      </c>
      <c r="DH112" s="926"/>
      <c r="DI112" s="926"/>
      <c r="DJ112" s="926"/>
      <c r="DK112" s="926"/>
      <c r="DL112" s="926" t="s">
        <v>418</v>
      </c>
      <c r="DM112" s="926"/>
      <c r="DN112" s="926"/>
      <c r="DO112" s="926"/>
      <c r="DP112" s="926"/>
      <c r="DQ112" s="926" t="s">
        <v>418</v>
      </c>
      <c r="DR112" s="926"/>
      <c r="DS112" s="926"/>
      <c r="DT112" s="926"/>
      <c r="DU112" s="926"/>
      <c r="DV112" s="927" t="s">
        <v>418</v>
      </c>
      <c r="DW112" s="927"/>
      <c r="DX112" s="927"/>
      <c r="DY112" s="927"/>
      <c r="DZ112" s="928"/>
    </row>
    <row r="113" spans="1:130" s="230" customFormat="1" ht="26.25" customHeight="1" x14ac:dyDescent="0.2">
      <c r="A113" s="954"/>
      <c r="B113" s="955"/>
      <c r="C113" s="923" t="s">
        <v>458</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2937724</v>
      </c>
      <c r="AB113" s="938"/>
      <c r="AC113" s="938"/>
      <c r="AD113" s="938"/>
      <c r="AE113" s="939"/>
      <c r="AF113" s="940">
        <v>2752746</v>
      </c>
      <c r="AG113" s="938"/>
      <c r="AH113" s="938"/>
      <c r="AI113" s="938"/>
      <c r="AJ113" s="939"/>
      <c r="AK113" s="940">
        <v>2918423</v>
      </c>
      <c r="AL113" s="938"/>
      <c r="AM113" s="938"/>
      <c r="AN113" s="938"/>
      <c r="AO113" s="939"/>
      <c r="AP113" s="941">
        <v>13.3</v>
      </c>
      <c r="AQ113" s="942"/>
      <c r="AR113" s="942"/>
      <c r="AS113" s="942"/>
      <c r="AT113" s="943"/>
      <c r="AU113" s="908"/>
      <c r="AV113" s="909"/>
      <c r="AW113" s="909"/>
      <c r="AX113" s="909"/>
      <c r="AY113" s="909"/>
      <c r="AZ113" s="922" t="s">
        <v>459</v>
      </c>
      <c r="BA113" s="923"/>
      <c r="BB113" s="923"/>
      <c r="BC113" s="923"/>
      <c r="BD113" s="923"/>
      <c r="BE113" s="923"/>
      <c r="BF113" s="923"/>
      <c r="BG113" s="923"/>
      <c r="BH113" s="923"/>
      <c r="BI113" s="923"/>
      <c r="BJ113" s="923"/>
      <c r="BK113" s="923"/>
      <c r="BL113" s="923"/>
      <c r="BM113" s="923"/>
      <c r="BN113" s="923"/>
      <c r="BO113" s="923"/>
      <c r="BP113" s="924"/>
      <c r="BQ113" s="925">
        <v>1176</v>
      </c>
      <c r="BR113" s="926"/>
      <c r="BS113" s="926"/>
      <c r="BT113" s="926"/>
      <c r="BU113" s="926"/>
      <c r="BV113" s="926">
        <v>558</v>
      </c>
      <c r="BW113" s="926"/>
      <c r="BX113" s="926"/>
      <c r="BY113" s="926"/>
      <c r="BZ113" s="926"/>
      <c r="CA113" s="926">
        <v>280</v>
      </c>
      <c r="CB113" s="926"/>
      <c r="CC113" s="926"/>
      <c r="CD113" s="926"/>
      <c r="CE113" s="926"/>
      <c r="CF113" s="920">
        <v>0</v>
      </c>
      <c r="CG113" s="921"/>
      <c r="CH113" s="921"/>
      <c r="CI113" s="921"/>
      <c r="CJ113" s="921"/>
      <c r="CK113" s="948"/>
      <c r="CL113" s="949"/>
      <c r="CM113" s="922" t="s">
        <v>460</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398</v>
      </c>
      <c r="DH113" s="959"/>
      <c r="DI113" s="959"/>
      <c r="DJ113" s="959"/>
      <c r="DK113" s="960"/>
      <c r="DL113" s="961" t="s">
        <v>461</v>
      </c>
      <c r="DM113" s="959"/>
      <c r="DN113" s="959"/>
      <c r="DO113" s="959"/>
      <c r="DP113" s="960"/>
      <c r="DQ113" s="961" t="s">
        <v>418</v>
      </c>
      <c r="DR113" s="959"/>
      <c r="DS113" s="959"/>
      <c r="DT113" s="959"/>
      <c r="DU113" s="960"/>
      <c r="DV113" s="962" t="s">
        <v>418</v>
      </c>
      <c r="DW113" s="963"/>
      <c r="DX113" s="963"/>
      <c r="DY113" s="963"/>
      <c r="DZ113" s="964"/>
    </row>
    <row r="114" spans="1:130" s="230" customFormat="1" ht="26.25" customHeight="1" x14ac:dyDescent="0.2">
      <c r="A114" s="954"/>
      <c r="B114" s="955"/>
      <c r="C114" s="923" t="s">
        <v>462</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910</v>
      </c>
      <c r="AB114" s="959"/>
      <c r="AC114" s="959"/>
      <c r="AD114" s="959"/>
      <c r="AE114" s="960"/>
      <c r="AF114" s="961">
        <v>403</v>
      </c>
      <c r="AG114" s="959"/>
      <c r="AH114" s="959"/>
      <c r="AI114" s="959"/>
      <c r="AJ114" s="960"/>
      <c r="AK114" s="961">
        <v>358</v>
      </c>
      <c r="AL114" s="959"/>
      <c r="AM114" s="959"/>
      <c r="AN114" s="959"/>
      <c r="AO114" s="960"/>
      <c r="AP114" s="962">
        <v>0</v>
      </c>
      <c r="AQ114" s="963"/>
      <c r="AR114" s="963"/>
      <c r="AS114" s="963"/>
      <c r="AT114" s="964"/>
      <c r="AU114" s="908"/>
      <c r="AV114" s="909"/>
      <c r="AW114" s="909"/>
      <c r="AX114" s="909"/>
      <c r="AY114" s="909"/>
      <c r="AZ114" s="922" t="s">
        <v>463</v>
      </c>
      <c r="BA114" s="923"/>
      <c r="BB114" s="923"/>
      <c r="BC114" s="923"/>
      <c r="BD114" s="923"/>
      <c r="BE114" s="923"/>
      <c r="BF114" s="923"/>
      <c r="BG114" s="923"/>
      <c r="BH114" s="923"/>
      <c r="BI114" s="923"/>
      <c r="BJ114" s="923"/>
      <c r="BK114" s="923"/>
      <c r="BL114" s="923"/>
      <c r="BM114" s="923"/>
      <c r="BN114" s="923"/>
      <c r="BO114" s="923"/>
      <c r="BP114" s="924"/>
      <c r="BQ114" s="925">
        <v>5004565</v>
      </c>
      <c r="BR114" s="926"/>
      <c r="BS114" s="926"/>
      <c r="BT114" s="926"/>
      <c r="BU114" s="926"/>
      <c r="BV114" s="926">
        <v>4979254</v>
      </c>
      <c r="BW114" s="926"/>
      <c r="BX114" s="926"/>
      <c r="BY114" s="926"/>
      <c r="BZ114" s="926"/>
      <c r="CA114" s="926">
        <v>5003635</v>
      </c>
      <c r="CB114" s="926"/>
      <c r="CC114" s="926"/>
      <c r="CD114" s="926"/>
      <c r="CE114" s="926"/>
      <c r="CF114" s="920">
        <v>22.8</v>
      </c>
      <c r="CG114" s="921"/>
      <c r="CH114" s="921"/>
      <c r="CI114" s="921"/>
      <c r="CJ114" s="921"/>
      <c r="CK114" s="948"/>
      <c r="CL114" s="949"/>
      <c r="CM114" s="922" t="s">
        <v>464</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418</v>
      </c>
      <c r="DH114" s="959"/>
      <c r="DI114" s="959"/>
      <c r="DJ114" s="959"/>
      <c r="DK114" s="960"/>
      <c r="DL114" s="961" t="s">
        <v>418</v>
      </c>
      <c r="DM114" s="959"/>
      <c r="DN114" s="959"/>
      <c r="DO114" s="959"/>
      <c r="DP114" s="960"/>
      <c r="DQ114" s="961" t="s">
        <v>418</v>
      </c>
      <c r="DR114" s="959"/>
      <c r="DS114" s="959"/>
      <c r="DT114" s="959"/>
      <c r="DU114" s="960"/>
      <c r="DV114" s="962" t="s">
        <v>418</v>
      </c>
      <c r="DW114" s="963"/>
      <c r="DX114" s="963"/>
      <c r="DY114" s="963"/>
      <c r="DZ114" s="964"/>
    </row>
    <row r="115" spans="1:130" s="230" customFormat="1" ht="26.25" customHeight="1" x14ac:dyDescent="0.2">
      <c r="A115" s="954"/>
      <c r="B115" s="955"/>
      <c r="C115" s="923" t="s">
        <v>465</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1828</v>
      </c>
      <c r="AB115" s="938"/>
      <c r="AC115" s="938"/>
      <c r="AD115" s="938"/>
      <c r="AE115" s="939"/>
      <c r="AF115" s="940">
        <v>1827</v>
      </c>
      <c r="AG115" s="938"/>
      <c r="AH115" s="938"/>
      <c r="AI115" s="938"/>
      <c r="AJ115" s="939"/>
      <c r="AK115" s="940" t="s">
        <v>418</v>
      </c>
      <c r="AL115" s="938"/>
      <c r="AM115" s="938"/>
      <c r="AN115" s="938"/>
      <c r="AO115" s="939"/>
      <c r="AP115" s="941" t="s">
        <v>418</v>
      </c>
      <c r="AQ115" s="942"/>
      <c r="AR115" s="942"/>
      <c r="AS115" s="942"/>
      <c r="AT115" s="943"/>
      <c r="AU115" s="908"/>
      <c r="AV115" s="909"/>
      <c r="AW115" s="909"/>
      <c r="AX115" s="909"/>
      <c r="AY115" s="909"/>
      <c r="AZ115" s="922" t="s">
        <v>466</v>
      </c>
      <c r="BA115" s="923"/>
      <c r="BB115" s="923"/>
      <c r="BC115" s="923"/>
      <c r="BD115" s="923"/>
      <c r="BE115" s="923"/>
      <c r="BF115" s="923"/>
      <c r="BG115" s="923"/>
      <c r="BH115" s="923"/>
      <c r="BI115" s="923"/>
      <c r="BJ115" s="923"/>
      <c r="BK115" s="923"/>
      <c r="BL115" s="923"/>
      <c r="BM115" s="923"/>
      <c r="BN115" s="923"/>
      <c r="BO115" s="923"/>
      <c r="BP115" s="924"/>
      <c r="BQ115" s="925" t="s">
        <v>422</v>
      </c>
      <c r="BR115" s="926"/>
      <c r="BS115" s="926"/>
      <c r="BT115" s="926"/>
      <c r="BU115" s="926"/>
      <c r="BV115" s="926" t="s">
        <v>398</v>
      </c>
      <c r="BW115" s="926"/>
      <c r="BX115" s="926"/>
      <c r="BY115" s="926"/>
      <c r="BZ115" s="926"/>
      <c r="CA115" s="926" t="s">
        <v>418</v>
      </c>
      <c r="CB115" s="926"/>
      <c r="CC115" s="926"/>
      <c r="CD115" s="926"/>
      <c r="CE115" s="926"/>
      <c r="CF115" s="920" t="s">
        <v>418</v>
      </c>
      <c r="CG115" s="921"/>
      <c r="CH115" s="921"/>
      <c r="CI115" s="921"/>
      <c r="CJ115" s="921"/>
      <c r="CK115" s="948"/>
      <c r="CL115" s="949"/>
      <c r="CM115" s="922" t="s">
        <v>467</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418</v>
      </c>
      <c r="DH115" s="959"/>
      <c r="DI115" s="959"/>
      <c r="DJ115" s="959"/>
      <c r="DK115" s="960"/>
      <c r="DL115" s="961" t="s">
        <v>418</v>
      </c>
      <c r="DM115" s="959"/>
      <c r="DN115" s="959"/>
      <c r="DO115" s="959"/>
      <c r="DP115" s="960"/>
      <c r="DQ115" s="961" t="s">
        <v>418</v>
      </c>
      <c r="DR115" s="959"/>
      <c r="DS115" s="959"/>
      <c r="DT115" s="959"/>
      <c r="DU115" s="960"/>
      <c r="DV115" s="962" t="s">
        <v>418</v>
      </c>
      <c r="DW115" s="963"/>
      <c r="DX115" s="963"/>
      <c r="DY115" s="963"/>
      <c r="DZ115" s="964"/>
    </row>
    <row r="116" spans="1:130" s="230" customFormat="1" ht="26.25" customHeight="1" x14ac:dyDescent="0.2">
      <c r="A116" s="956"/>
      <c r="B116" s="957"/>
      <c r="C116" s="965" t="s">
        <v>468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3651</v>
      </c>
      <c r="AB116" s="959"/>
      <c r="AC116" s="959"/>
      <c r="AD116" s="959"/>
      <c r="AE116" s="960"/>
      <c r="AF116" s="961" t="s">
        <v>418</v>
      </c>
      <c r="AG116" s="959"/>
      <c r="AH116" s="959"/>
      <c r="AI116" s="959"/>
      <c r="AJ116" s="960"/>
      <c r="AK116" s="961" t="s">
        <v>418</v>
      </c>
      <c r="AL116" s="959"/>
      <c r="AM116" s="959"/>
      <c r="AN116" s="959"/>
      <c r="AO116" s="960"/>
      <c r="AP116" s="962" t="s">
        <v>418</v>
      </c>
      <c r="AQ116" s="963"/>
      <c r="AR116" s="963"/>
      <c r="AS116" s="963"/>
      <c r="AT116" s="964"/>
      <c r="AU116" s="908"/>
      <c r="AV116" s="909"/>
      <c r="AW116" s="909"/>
      <c r="AX116" s="909"/>
      <c r="AY116" s="909"/>
      <c r="AZ116" s="967" t="s">
        <v>469</v>
      </c>
      <c r="BA116" s="968"/>
      <c r="BB116" s="968"/>
      <c r="BC116" s="968"/>
      <c r="BD116" s="968"/>
      <c r="BE116" s="968"/>
      <c r="BF116" s="968"/>
      <c r="BG116" s="968"/>
      <c r="BH116" s="968"/>
      <c r="BI116" s="968"/>
      <c r="BJ116" s="968"/>
      <c r="BK116" s="968"/>
      <c r="BL116" s="968"/>
      <c r="BM116" s="968"/>
      <c r="BN116" s="968"/>
      <c r="BO116" s="968"/>
      <c r="BP116" s="969"/>
      <c r="BQ116" s="925" t="s">
        <v>418</v>
      </c>
      <c r="BR116" s="926"/>
      <c r="BS116" s="926"/>
      <c r="BT116" s="926"/>
      <c r="BU116" s="926"/>
      <c r="BV116" s="926" t="s">
        <v>398</v>
      </c>
      <c r="BW116" s="926"/>
      <c r="BX116" s="926"/>
      <c r="BY116" s="926"/>
      <c r="BZ116" s="926"/>
      <c r="CA116" s="926" t="s">
        <v>418</v>
      </c>
      <c r="CB116" s="926"/>
      <c r="CC116" s="926"/>
      <c r="CD116" s="926"/>
      <c r="CE116" s="926"/>
      <c r="CF116" s="920" t="s">
        <v>418</v>
      </c>
      <c r="CG116" s="921"/>
      <c r="CH116" s="921"/>
      <c r="CI116" s="921"/>
      <c r="CJ116" s="921"/>
      <c r="CK116" s="948"/>
      <c r="CL116" s="949"/>
      <c r="CM116" s="922" t="s">
        <v>470</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v>1828</v>
      </c>
      <c r="DH116" s="959"/>
      <c r="DI116" s="959"/>
      <c r="DJ116" s="959"/>
      <c r="DK116" s="960"/>
      <c r="DL116" s="961" t="s">
        <v>418</v>
      </c>
      <c r="DM116" s="959"/>
      <c r="DN116" s="959"/>
      <c r="DO116" s="959"/>
      <c r="DP116" s="960"/>
      <c r="DQ116" s="961" t="s">
        <v>418</v>
      </c>
      <c r="DR116" s="959"/>
      <c r="DS116" s="959"/>
      <c r="DT116" s="959"/>
      <c r="DU116" s="960"/>
      <c r="DV116" s="962" t="s">
        <v>418</v>
      </c>
      <c r="DW116" s="963"/>
      <c r="DX116" s="963"/>
      <c r="DY116" s="963"/>
      <c r="DZ116" s="964"/>
    </row>
    <row r="117" spans="1:130" s="230" customFormat="1" ht="26.25" customHeight="1" x14ac:dyDescent="0.2">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471</v>
      </c>
      <c r="Z117" s="894"/>
      <c r="AA117" s="978">
        <v>6435532</v>
      </c>
      <c r="AB117" s="979"/>
      <c r="AC117" s="979"/>
      <c r="AD117" s="979"/>
      <c r="AE117" s="980"/>
      <c r="AF117" s="981">
        <v>6441706</v>
      </c>
      <c r="AG117" s="979"/>
      <c r="AH117" s="979"/>
      <c r="AI117" s="979"/>
      <c r="AJ117" s="980"/>
      <c r="AK117" s="981">
        <v>6801296</v>
      </c>
      <c r="AL117" s="979"/>
      <c r="AM117" s="979"/>
      <c r="AN117" s="979"/>
      <c r="AO117" s="980"/>
      <c r="AP117" s="982"/>
      <c r="AQ117" s="983"/>
      <c r="AR117" s="983"/>
      <c r="AS117" s="983"/>
      <c r="AT117" s="984"/>
      <c r="AU117" s="908"/>
      <c r="AV117" s="909"/>
      <c r="AW117" s="909"/>
      <c r="AX117" s="909"/>
      <c r="AY117" s="909"/>
      <c r="AZ117" s="974" t="s">
        <v>472</v>
      </c>
      <c r="BA117" s="975"/>
      <c r="BB117" s="975"/>
      <c r="BC117" s="975"/>
      <c r="BD117" s="975"/>
      <c r="BE117" s="975"/>
      <c r="BF117" s="975"/>
      <c r="BG117" s="975"/>
      <c r="BH117" s="975"/>
      <c r="BI117" s="975"/>
      <c r="BJ117" s="975"/>
      <c r="BK117" s="975"/>
      <c r="BL117" s="975"/>
      <c r="BM117" s="975"/>
      <c r="BN117" s="975"/>
      <c r="BO117" s="975"/>
      <c r="BP117" s="976"/>
      <c r="BQ117" s="925" t="s">
        <v>473</v>
      </c>
      <c r="BR117" s="926"/>
      <c r="BS117" s="926"/>
      <c r="BT117" s="926"/>
      <c r="BU117" s="926"/>
      <c r="BV117" s="926" t="s">
        <v>130</v>
      </c>
      <c r="BW117" s="926"/>
      <c r="BX117" s="926"/>
      <c r="BY117" s="926"/>
      <c r="BZ117" s="926"/>
      <c r="CA117" s="926" t="s">
        <v>474</v>
      </c>
      <c r="CB117" s="926"/>
      <c r="CC117" s="926"/>
      <c r="CD117" s="926"/>
      <c r="CE117" s="926"/>
      <c r="CF117" s="920" t="s">
        <v>475</v>
      </c>
      <c r="CG117" s="921"/>
      <c r="CH117" s="921"/>
      <c r="CI117" s="921"/>
      <c r="CJ117" s="921"/>
      <c r="CK117" s="948"/>
      <c r="CL117" s="949"/>
      <c r="CM117" s="922" t="s">
        <v>476</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418</v>
      </c>
      <c r="DH117" s="959"/>
      <c r="DI117" s="959"/>
      <c r="DJ117" s="959"/>
      <c r="DK117" s="960"/>
      <c r="DL117" s="961" t="s">
        <v>477</v>
      </c>
      <c r="DM117" s="959"/>
      <c r="DN117" s="959"/>
      <c r="DO117" s="959"/>
      <c r="DP117" s="960"/>
      <c r="DQ117" s="961" t="s">
        <v>130</v>
      </c>
      <c r="DR117" s="959"/>
      <c r="DS117" s="959"/>
      <c r="DT117" s="959"/>
      <c r="DU117" s="960"/>
      <c r="DV117" s="962" t="s">
        <v>478</v>
      </c>
      <c r="DW117" s="963"/>
      <c r="DX117" s="963"/>
      <c r="DY117" s="963"/>
      <c r="DZ117" s="964"/>
    </row>
    <row r="118" spans="1:130" s="230" customFormat="1" ht="26.25" customHeight="1" x14ac:dyDescent="0.2">
      <c r="A118" s="912" t="s">
        <v>444</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441</v>
      </c>
      <c r="AB118" s="893"/>
      <c r="AC118" s="893"/>
      <c r="AD118" s="893"/>
      <c r="AE118" s="894"/>
      <c r="AF118" s="892" t="s">
        <v>442</v>
      </c>
      <c r="AG118" s="893"/>
      <c r="AH118" s="893"/>
      <c r="AI118" s="893"/>
      <c r="AJ118" s="894"/>
      <c r="AK118" s="892" t="s">
        <v>313</v>
      </c>
      <c r="AL118" s="893"/>
      <c r="AM118" s="893"/>
      <c r="AN118" s="893"/>
      <c r="AO118" s="894"/>
      <c r="AP118" s="970" t="s">
        <v>443</v>
      </c>
      <c r="AQ118" s="971"/>
      <c r="AR118" s="971"/>
      <c r="AS118" s="971"/>
      <c r="AT118" s="972"/>
      <c r="AU118" s="908"/>
      <c r="AV118" s="909"/>
      <c r="AW118" s="909"/>
      <c r="AX118" s="909"/>
      <c r="AY118" s="909"/>
      <c r="AZ118" s="973" t="s">
        <v>479</v>
      </c>
      <c r="BA118" s="965"/>
      <c r="BB118" s="965"/>
      <c r="BC118" s="965"/>
      <c r="BD118" s="965"/>
      <c r="BE118" s="965"/>
      <c r="BF118" s="965"/>
      <c r="BG118" s="965"/>
      <c r="BH118" s="965"/>
      <c r="BI118" s="965"/>
      <c r="BJ118" s="965"/>
      <c r="BK118" s="965"/>
      <c r="BL118" s="965"/>
      <c r="BM118" s="965"/>
      <c r="BN118" s="965"/>
      <c r="BO118" s="965"/>
      <c r="BP118" s="966"/>
      <c r="BQ118" s="999" t="s">
        <v>480</v>
      </c>
      <c r="BR118" s="1000"/>
      <c r="BS118" s="1000"/>
      <c r="BT118" s="1000"/>
      <c r="BU118" s="1000"/>
      <c r="BV118" s="1000" t="s">
        <v>477</v>
      </c>
      <c r="BW118" s="1000"/>
      <c r="BX118" s="1000"/>
      <c r="BY118" s="1000"/>
      <c r="BZ118" s="1000"/>
      <c r="CA118" s="1000" t="s">
        <v>477</v>
      </c>
      <c r="CB118" s="1000"/>
      <c r="CC118" s="1000"/>
      <c r="CD118" s="1000"/>
      <c r="CE118" s="1000"/>
      <c r="CF118" s="920" t="s">
        <v>480</v>
      </c>
      <c r="CG118" s="921"/>
      <c r="CH118" s="921"/>
      <c r="CI118" s="921"/>
      <c r="CJ118" s="921"/>
      <c r="CK118" s="948"/>
      <c r="CL118" s="949"/>
      <c r="CM118" s="922" t="s">
        <v>481</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418</v>
      </c>
      <c r="DH118" s="959"/>
      <c r="DI118" s="959"/>
      <c r="DJ118" s="959"/>
      <c r="DK118" s="960"/>
      <c r="DL118" s="961" t="s">
        <v>482</v>
      </c>
      <c r="DM118" s="959"/>
      <c r="DN118" s="959"/>
      <c r="DO118" s="959"/>
      <c r="DP118" s="960"/>
      <c r="DQ118" s="961" t="s">
        <v>480</v>
      </c>
      <c r="DR118" s="959"/>
      <c r="DS118" s="959"/>
      <c r="DT118" s="959"/>
      <c r="DU118" s="960"/>
      <c r="DV118" s="962" t="s">
        <v>418</v>
      </c>
      <c r="DW118" s="963"/>
      <c r="DX118" s="963"/>
      <c r="DY118" s="963"/>
      <c r="DZ118" s="964"/>
    </row>
    <row r="119" spans="1:130" s="230" customFormat="1" ht="26.25" customHeight="1" x14ac:dyDescent="0.2">
      <c r="A119" s="1056" t="s">
        <v>447</v>
      </c>
      <c r="B119" s="947"/>
      <c r="C119" s="929" t="s">
        <v>448</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477</v>
      </c>
      <c r="AB119" s="900"/>
      <c r="AC119" s="900"/>
      <c r="AD119" s="900"/>
      <c r="AE119" s="901"/>
      <c r="AF119" s="902" t="s">
        <v>482</v>
      </c>
      <c r="AG119" s="900"/>
      <c r="AH119" s="900"/>
      <c r="AI119" s="900"/>
      <c r="AJ119" s="901"/>
      <c r="AK119" s="902" t="s">
        <v>418</v>
      </c>
      <c r="AL119" s="900"/>
      <c r="AM119" s="900"/>
      <c r="AN119" s="900"/>
      <c r="AO119" s="901"/>
      <c r="AP119" s="903" t="s">
        <v>480</v>
      </c>
      <c r="AQ119" s="904"/>
      <c r="AR119" s="904"/>
      <c r="AS119" s="904"/>
      <c r="AT119" s="905"/>
      <c r="AU119" s="910"/>
      <c r="AV119" s="911"/>
      <c r="AW119" s="911"/>
      <c r="AX119" s="911"/>
      <c r="AY119" s="911"/>
      <c r="AZ119" s="251" t="s">
        <v>191</v>
      </c>
      <c r="BA119" s="251"/>
      <c r="BB119" s="251"/>
      <c r="BC119" s="251"/>
      <c r="BD119" s="251"/>
      <c r="BE119" s="251"/>
      <c r="BF119" s="251"/>
      <c r="BG119" s="251"/>
      <c r="BH119" s="251"/>
      <c r="BI119" s="251"/>
      <c r="BJ119" s="251"/>
      <c r="BK119" s="251"/>
      <c r="BL119" s="251"/>
      <c r="BM119" s="251"/>
      <c r="BN119" s="251"/>
      <c r="BO119" s="977" t="s">
        <v>483</v>
      </c>
      <c r="BP119" s="1005"/>
      <c r="BQ119" s="999">
        <v>85240982</v>
      </c>
      <c r="BR119" s="1000"/>
      <c r="BS119" s="1000"/>
      <c r="BT119" s="1000"/>
      <c r="BU119" s="1000"/>
      <c r="BV119" s="1000">
        <v>85482084</v>
      </c>
      <c r="BW119" s="1000"/>
      <c r="BX119" s="1000"/>
      <c r="BY119" s="1000"/>
      <c r="BZ119" s="1000"/>
      <c r="CA119" s="1000">
        <v>86896587</v>
      </c>
      <c r="CB119" s="1000"/>
      <c r="CC119" s="1000"/>
      <c r="CD119" s="1000"/>
      <c r="CE119" s="1000"/>
      <c r="CF119" s="1001"/>
      <c r="CG119" s="1002"/>
      <c r="CH119" s="1002"/>
      <c r="CI119" s="1002"/>
      <c r="CJ119" s="1003"/>
      <c r="CK119" s="950"/>
      <c r="CL119" s="951"/>
      <c r="CM119" s="973" t="s">
        <v>484</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485</v>
      </c>
      <c r="DH119" s="986"/>
      <c r="DI119" s="986"/>
      <c r="DJ119" s="986"/>
      <c r="DK119" s="987"/>
      <c r="DL119" s="985" t="s">
        <v>475</v>
      </c>
      <c r="DM119" s="986"/>
      <c r="DN119" s="986"/>
      <c r="DO119" s="986"/>
      <c r="DP119" s="987"/>
      <c r="DQ119" s="985" t="s">
        <v>486</v>
      </c>
      <c r="DR119" s="986"/>
      <c r="DS119" s="986"/>
      <c r="DT119" s="986"/>
      <c r="DU119" s="987"/>
      <c r="DV119" s="988" t="s">
        <v>418</v>
      </c>
      <c r="DW119" s="989"/>
      <c r="DX119" s="989"/>
      <c r="DY119" s="989"/>
      <c r="DZ119" s="990"/>
    </row>
    <row r="120" spans="1:130" s="230" customFormat="1" ht="26.25" customHeight="1" x14ac:dyDescent="0.2">
      <c r="A120" s="1057"/>
      <c r="B120" s="949"/>
      <c r="C120" s="922" t="s">
        <v>453</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474</v>
      </c>
      <c r="AB120" s="959"/>
      <c r="AC120" s="959"/>
      <c r="AD120" s="959"/>
      <c r="AE120" s="960"/>
      <c r="AF120" s="961" t="s">
        <v>474</v>
      </c>
      <c r="AG120" s="959"/>
      <c r="AH120" s="959"/>
      <c r="AI120" s="959"/>
      <c r="AJ120" s="960"/>
      <c r="AK120" s="961" t="s">
        <v>487</v>
      </c>
      <c r="AL120" s="959"/>
      <c r="AM120" s="959"/>
      <c r="AN120" s="959"/>
      <c r="AO120" s="960"/>
      <c r="AP120" s="962" t="s">
        <v>477</v>
      </c>
      <c r="AQ120" s="963"/>
      <c r="AR120" s="963"/>
      <c r="AS120" s="963"/>
      <c r="AT120" s="964"/>
      <c r="AU120" s="991" t="s">
        <v>488</v>
      </c>
      <c r="AV120" s="992"/>
      <c r="AW120" s="992"/>
      <c r="AX120" s="992"/>
      <c r="AY120" s="993"/>
      <c r="AZ120" s="929" t="s">
        <v>489</v>
      </c>
      <c r="BA120" s="897"/>
      <c r="BB120" s="897"/>
      <c r="BC120" s="897"/>
      <c r="BD120" s="897"/>
      <c r="BE120" s="897"/>
      <c r="BF120" s="897"/>
      <c r="BG120" s="897"/>
      <c r="BH120" s="897"/>
      <c r="BI120" s="897"/>
      <c r="BJ120" s="897"/>
      <c r="BK120" s="897"/>
      <c r="BL120" s="897"/>
      <c r="BM120" s="897"/>
      <c r="BN120" s="897"/>
      <c r="BO120" s="897"/>
      <c r="BP120" s="898"/>
      <c r="BQ120" s="930">
        <v>8019394</v>
      </c>
      <c r="BR120" s="931"/>
      <c r="BS120" s="931"/>
      <c r="BT120" s="931"/>
      <c r="BU120" s="931"/>
      <c r="BV120" s="931">
        <v>8692162</v>
      </c>
      <c r="BW120" s="931"/>
      <c r="BX120" s="931"/>
      <c r="BY120" s="931"/>
      <c r="BZ120" s="931"/>
      <c r="CA120" s="931">
        <v>9388831</v>
      </c>
      <c r="CB120" s="931"/>
      <c r="CC120" s="931"/>
      <c r="CD120" s="931"/>
      <c r="CE120" s="931"/>
      <c r="CF120" s="944">
        <v>42.8</v>
      </c>
      <c r="CG120" s="945"/>
      <c r="CH120" s="945"/>
      <c r="CI120" s="945"/>
      <c r="CJ120" s="945"/>
      <c r="CK120" s="1006" t="s">
        <v>490</v>
      </c>
      <c r="CL120" s="1007"/>
      <c r="CM120" s="1007"/>
      <c r="CN120" s="1007"/>
      <c r="CO120" s="1008"/>
      <c r="CP120" s="1014" t="s">
        <v>491</v>
      </c>
      <c r="CQ120" s="1015"/>
      <c r="CR120" s="1015"/>
      <c r="CS120" s="1015"/>
      <c r="CT120" s="1015"/>
      <c r="CU120" s="1015"/>
      <c r="CV120" s="1015"/>
      <c r="CW120" s="1015"/>
      <c r="CX120" s="1015"/>
      <c r="CY120" s="1015"/>
      <c r="CZ120" s="1015"/>
      <c r="DA120" s="1015"/>
      <c r="DB120" s="1015"/>
      <c r="DC120" s="1015"/>
      <c r="DD120" s="1015"/>
      <c r="DE120" s="1015"/>
      <c r="DF120" s="1016"/>
      <c r="DG120" s="930">
        <v>25702482</v>
      </c>
      <c r="DH120" s="931"/>
      <c r="DI120" s="931"/>
      <c r="DJ120" s="931"/>
      <c r="DK120" s="931"/>
      <c r="DL120" s="931">
        <v>23382866</v>
      </c>
      <c r="DM120" s="931"/>
      <c r="DN120" s="931"/>
      <c r="DO120" s="931"/>
      <c r="DP120" s="931"/>
      <c r="DQ120" s="931">
        <v>22944186</v>
      </c>
      <c r="DR120" s="931"/>
      <c r="DS120" s="931"/>
      <c r="DT120" s="931"/>
      <c r="DU120" s="931"/>
      <c r="DV120" s="932">
        <v>104.6</v>
      </c>
      <c r="DW120" s="932"/>
      <c r="DX120" s="932"/>
      <c r="DY120" s="932"/>
      <c r="DZ120" s="933"/>
    </row>
    <row r="121" spans="1:130" s="230" customFormat="1" ht="26.25" customHeight="1" x14ac:dyDescent="0.2">
      <c r="A121" s="1057"/>
      <c r="B121" s="949"/>
      <c r="C121" s="974" t="s">
        <v>492</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449</v>
      </c>
      <c r="AB121" s="959"/>
      <c r="AC121" s="959"/>
      <c r="AD121" s="959"/>
      <c r="AE121" s="960"/>
      <c r="AF121" s="961" t="s">
        <v>418</v>
      </c>
      <c r="AG121" s="959"/>
      <c r="AH121" s="959"/>
      <c r="AI121" s="959"/>
      <c r="AJ121" s="960"/>
      <c r="AK121" s="961" t="s">
        <v>474</v>
      </c>
      <c r="AL121" s="959"/>
      <c r="AM121" s="959"/>
      <c r="AN121" s="959"/>
      <c r="AO121" s="960"/>
      <c r="AP121" s="962" t="s">
        <v>474</v>
      </c>
      <c r="AQ121" s="963"/>
      <c r="AR121" s="963"/>
      <c r="AS121" s="963"/>
      <c r="AT121" s="964"/>
      <c r="AU121" s="994"/>
      <c r="AV121" s="995"/>
      <c r="AW121" s="995"/>
      <c r="AX121" s="995"/>
      <c r="AY121" s="996"/>
      <c r="AZ121" s="922" t="s">
        <v>493</v>
      </c>
      <c r="BA121" s="923"/>
      <c r="BB121" s="923"/>
      <c r="BC121" s="923"/>
      <c r="BD121" s="923"/>
      <c r="BE121" s="923"/>
      <c r="BF121" s="923"/>
      <c r="BG121" s="923"/>
      <c r="BH121" s="923"/>
      <c r="BI121" s="923"/>
      <c r="BJ121" s="923"/>
      <c r="BK121" s="923"/>
      <c r="BL121" s="923"/>
      <c r="BM121" s="923"/>
      <c r="BN121" s="923"/>
      <c r="BO121" s="923"/>
      <c r="BP121" s="924"/>
      <c r="BQ121" s="925">
        <v>12372897</v>
      </c>
      <c r="BR121" s="926"/>
      <c r="BS121" s="926"/>
      <c r="BT121" s="926"/>
      <c r="BU121" s="926"/>
      <c r="BV121" s="926">
        <v>11710122</v>
      </c>
      <c r="BW121" s="926"/>
      <c r="BX121" s="926"/>
      <c r="BY121" s="926"/>
      <c r="BZ121" s="926"/>
      <c r="CA121" s="926">
        <v>11638733</v>
      </c>
      <c r="CB121" s="926"/>
      <c r="CC121" s="926"/>
      <c r="CD121" s="926"/>
      <c r="CE121" s="926"/>
      <c r="CF121" s="920">
        <v>53.1</v>
      </c>
      <c r="CG121" s="921"/>
      <c r="CH121" s="921"/>
      <c r="CI121" s="921"/>
      <c r="CJ121" s="921"/>
      <c r="CK121" s="1009"/>
      <c r="CL121" s="1010"/>
      <c r="CM121" s="1010"/>
      <c r="CN121" s="1010"/>
      <c r="CO121" s="1011"/>
      <c r="CP121" s="1019" t="s">
        <v>412</v>
      </c>
      <c r="CQ121" s="1020"/>
      <c r="CR121" s="1020"/>
      <c r="CS121" s="1020"/>
      <c r="CT121" s="1020"/>
      <c r="CU121" s="1020"/>
      <c r="CV121" s="1020"/>
      <c r="CW121" s="1020"/>
      <c r="CX121" s="1020"/>
      <c r="CY121" s="1020"/>
      <c r="CZ121" s="1020"/>
      <c r="DA121" s="1020"/>
      <c r="DB121" s="1020"/>
      <c r="DC121" s="1020"/>
      <c r="DD121" s="1020"/>
      <c r="DE121" s="1020"/>
      <c r="DF121" s="1021"/>
      <c r="DG121" s="925">
        <v>6197905</v>
      </c>
      <c r="DH121" s="926"/>
      <c r="DI121" s="926"/>
      <c r="DJ121" s="926"/>
      <c r="DK121" s="926"/>
      <c r="DL121" s="926">
        <v>5162100</v>
      </c>
      <c r="DM121" s="926"/>
      <c r="DN121" s="926"/>
      <c r="DO121" s="926"/>
      <c r="DP121" s="926"/>
      <c r="DQ121" s="926">
        <v>4851372</v>
      </c>
      <c r="DR121" s="926"/>
      <c r="DS121" s="926"/>
      <c r="DT121" s="926"/>
      <c r="DU121" s="926"/>
      <c r="DV121" s="927">
        <v>22.1</v>
      </c>
      <c r="DW121" s="927"/>
      <c r="DX121" s="927"/>
      <c r="DY121" s="927"/>
      <c r="DZ121" s="928"/>
    </row>
    <row r="122" spans="1:130" s="230" customFormat="1" ht="26.25" customHeight="1" x14ac:dyDescent="0.2">
      <c r="A122" s="1057"/>
      <c r="B122" s="949"/>
      <c r="C122" s="922" t="s">
        <v>464</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475</v>
      </c>
      <c r="AB122" s="959"/>
      <c r="AC122" s="959"/>
      <c r="AD122" s="959"/>
      <c r="AE122" s="960"/>
      <c r="AF122" s="961" t="s">
        <v>418</v>
      </c>
      <c r="AG122" s="959"/>
      <c r="AH122" s="959"/>
      <c r="AI122" s="959"/>
      <c r="AJ122" s="960"/>
      <c r="AK122" s="961" t="s">
        <v>130</v>
      </c>
      <c r="AL122" s="959"/>
      <c r="AM122" s="959"/>
      <c r="AN122" s="959"/>
      <c r="AO122" s="960"/>
      <c r="AP122" s="962" t="s">
        <v>398</v>
      </c>
      <c r="AQ122" s="963"/>
      <c r="AR122" s="963"/>
      <c r="AS122" s="963"/>
      <c r="AT122" s="964"/>
      <c r="AU122" s="994"/>
      <c r="AV122" s="995"/>
      <c r="AW122" s="995"/>
      <c r="AX122" s="995"/>
      <c r="AY122" s="996"/>
      <c r="AZ122" s="973" t="s">
        <v>494</v>
      </c>
      <c r="BA122" s="965"/>
      <c r="BB122" s="965"/>
      <c r="BC122" s="965"/>
      <c r="BD122" s="965"/>
      <c r="BE122" s="965"/>
      <c r="BF122" s="965"/>
      <c r="BG122" s="965"/>
      <c r="BH122" s="965"/>
      <c r="BI122" s="965"/>
      <c r="BJ122" s="965"/>
      <c r="BK122" s="965"/>
      <c r="BL122" s="965"/>
      <c r="BM122" s="965"/>
      <c r="BN122" s="965"/>
      <c r="BO122" s="965"/>
      <c r="BP122" s="966"/>
      <c r="BQ122" s="999">
        <v>54842299</v>
      </c>
      <c r="BR122" s="1000"/>
      <c r="BS122" s="1000"/>
      <c r="BT122" s="1000"/>
      <c r="BU122" s="1000"/>
      <c r="BV122" s="1000">
        <v>54352749</v>
      </c>
      <c r="BW122" s="1000"/>
      <c r="BX122" s="1000"/>
      <c r="BY122" s="1000"/>
      <c r="BZ122" s="1000"/>
      <c r="CA122" s="1000">
        <v>53548485</v>
      </c>
      <c r="CB122" s="1000"/>
      <c r="CC122" s="1000"/>
      <c r="CD122" s="1000"/>
      <c r="CE122" s="1000"/>
      <c r="CF122" s="1017">
        <v>244.2</v>
      </c>
      <c r="CG122" s="1018"/>
      <c r="CH122" s="1018"/>
      <c r="CI122" s="1018"/>
      <c r="CJ122" s="1018"/>
      <c r="CK122" s="1009"/>
      <c r="CL122" s="1010"/>
      <c r="CM122" s="1010"/>
      <c r="CN122" s="1010"/>
      <c r="CO122" s="1011"/>
      <c r="CP122" s="1019" t="s">
        <v>495</v>
      </c>
      <c r="CQ122" s="1020"/>
      <c r="CR122" s="1020"/>
      <c r="CS122" s="1020"/>
      <c r="CT122" s="1020"/>
      <c r="CU122" s="1020"/>
      <c r="CV122" s="1020"/>
      <c r="CW122" s="1020"/>
      <c r="CX122" s="1020"/>
      <c r="CY122" s="1020"/>
      <c r="CZ122" s="1020"/>
      <c r="DA122" s="1020"/>
      <c r="DB122" s="1020"/>
      <c r="DC122" s="1020"/>
      <c r="DD122" s="1020"/>
      <c r="DE122" s="1020"/>
      <c r="DF122" s="1021"/>
      <c r="DG122" s="925">
        <v>463627</v>
      </c>
      <c r="DH122" s="926"/>
      <c r="DI122" s="926"/>
      <c r="DJ122" s="926"/>
      <c r="DK122" s="926"/>
      <c r="DL122" s="926">
        <v>337547</v>
      </c>
      <c r="DM122" s="926"/>
      <c r="DN122" s="926"/>
      <c r="DO122" s="926"/>
      <c r="DP122" s="926"/>
      <c r="DQ122" s="926">
        <v>222593</v>
      </c>
      <c r="DR122" s="926"/>
      <c r="DS122" s="926"/>
      <c r="DT122" s="926"/>
      <c r="DU122" s="926"/>
      <c r="DV122" s="927">
        <v>1</v>
      </c>
      <c r="DW122" s="927"/>
      <c r="DX122" s="927"/>
      <c r="DY122" s="927"/>
      <c r="DZ122" s="928"/>
    </row>
    <row r="123" spans="1:130" s="230" customFormat="1" ht="26.25" customHeight="1" x14ac:dyDescent="0.2">
      <c r="A123" s="1057"/>
      <c r="B123" s="949"/>
      <c r="C123" s="922" t="s">
        <v>470</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v>1828</v>
      </c>
      <c r="AB123" s="959"/>
      <c r="AC123" s="959"/>
      <c r="AD123" s="959"/>
      <c r="AE123" s="960"/>
      <c r="AF123" s="961">
        <v>1827</v>
      </c>
      <c r="AG123" s="959"/>
      <c r="AH123" s="959"/>
      <c r="AI123" s="959"/>
      <c r="AJ123" s="960"/>
      <c r="AK123" s="961" t="s">
        <v>477</v>
      </c>
      <c r="AL123" s="959"/>
      <c r="AM123" s="959"/>
      <c r="AN123" s="959"/>
      <c r="AO123" s="960"/>
      <c r="AP123" s="962" t="s">
        <v>482</v>
      </c>
      <c r="AQ123" s="963"/>
      <c r="AR123" s="963"/>
      <c r="AS123" s="963"/>
      <c r="AT123" s="964"/>
      <c r="AU123" s="997"/>
      <c r="AV123" s="998"/>
      <c r="AW123" s="998"/>
      <c r="AX123" s="998"/>
      <c r="AY123" s="998"/>
      <c r="AZ123" s="251" t="s">
        <v>191</v>
      </c>
      <c r="BA123" s="251"/>
      <c r="BB123" s="251"/>
      <c r="BC123" s="251"/>
      <c r="BD123" s="251"/>
      <c r="BE123" s="251"/>
      <c r="BF123" s="251"/>
      <c r="BG123" s="251"/>
      <c r="BH123" s="251"/>
      <c r="BI123" s="251"/>
      <c r="BJ123" s="251"/>
      <c r="BK123" s="251"/>
      <c r="BL123" s="251"/>
      <c r="BM123" s="251"/>
      <c r="BN123" s="251"/>
      <c r="BO123" s="977" t="s">
        <v>496</v>
      </c>
      <c r="BP123" s="1005"/>
      <c r="BQ123" s="1063">
        <v>75234590</v>
      </c>
      <c r="BR123" s="1064"/>
      <c r="BS123" s="1064"/>
      <c r="BT123" s="1064"/>
      <c r="BU123" s="1064"/>
      <c r="BV123" s="1064">
        <v>74755033</v>
      </c>
      <c r="BW123" s="1064"/>
      <c r="BX123" s="1064"/>
      <c r="BY123" s="1064"/>
      <c r="BZ123" s="1064"/>
      <c r="CA123" s="1064">
        <v>74576049</v>
      </c>
      <c r="CB123" s="1064"/>
      <c r="CC123" s="1064"/>
      <c r="CD123" s="1064"/>
      <c r="CE123" s="1064"/>
      <c r="CF123" s="1001"/>
      <c r="CG123" s="1002"/>
      <c r="CH123" s="1002"/>
      <c r="CI123" s="1002"/>
      <c r="CJ123" s="1003"/>
      <c r="CK123" s="1009"/>
      <c r="CL123" s="1010"/>
      <c r="CM123" s="1010"/>
      <c r="CN123" s="1010"/>
      <c r="CO123" s="1011"/>
      <c r="CP123" s="1019" t="s">
        <v>497</v>
      </c>
      <c r="CQ123" s="1020"/>
      <c r="CR123" s="1020"/>
      <c r="CS123" s="1020"/>
      <c r="CT123" s="1020"/>
      <c r="CU123" s="1020"/>
      <c r="CV123" s="1020"/>
      <c r="CW123" s="1020"/>
      <c r="CX123" s="1020"/>
      <c r="CY123" s="1020"/>
      <c r="CZ123" s="1020"/>
      <c r="DA123" s="1020"/>
      <c r="DB123" s="1020"/>
      <c r="DC123" s="1020"/>
      <c r="DD123" s="1020"/>
      <c r="DE123" s="1020"/>
      <c r="DF123" s="1021"/>
      <c r="DG123" s="958">
        <v>101732</v>
      </c>
      <c r="DH123" s="959"/>
      <c r="DI123" s="959"/>
      <c r="DJ123" s="959"/>
      <c r="DK123" s="960"/>
      <c r="DL123" s="961">
        <v>96520</v>
      </c>
      <c r="DM123" s="959"/>
      <c r="DN123" s="959"/>
      <c r="DO123" s="959"/>
      <c r="DP123" s="960"/>
      <c r="DQ123" s="961">
        <v>154976</v>
      </c>
      <c r="DR123" s="959"/>
      <c r="DS123" s="959"/>
      <c r="DT123" s="959"/>
      <c r="DU123" s="960"/>
      <c r="DV123" s="962">
        <v>0.7</v>
      </c>
      <c r="DW123" s="963"/>
      <c r="DX123" s="963"/>
      <c r="DY123" s="963"/>
      <c r="DZ123" s="964"/>
    </row>
    <row r="124" spans="1:130" s="230" customFormat="1" ht="26.25" customHeight="1" thickBot="1" x14ac:dyDescent="0.25">
      <c r="A124" s="1057"/>
      <c r="B124" s="949"/>
      <c r="C124" s="922" t="s">
        <v>476</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418</v>
      </c>
      <c r="AB124" s="959"/>
      <c r="AC124" s="959"/>
      <c r="AD124" s="959"/>
      <c r="AE124" s="960"/>
      <c r="AF124" s="961" t="s">
        <v>486</v>
      </c>
      <c r="AG124" s="959"/>
      <c r="AH124" s="959"/>
      <c r="AI124" s="959"/>
      <c r="AJ124" s="960"/>
      <c r="AK124" s="961" t="s">
        <v>473</v>
      </c>
      <c r="AL124" s="959"/>
      <c r="AM124" s="959"/>
      <c r="AN124" s="959"/>
      <c r="AO124" s="960"/>
      <c r="AP124" s="962" t="s">
        <v>130</v>
      </c>
      <c r="AQ124" s="963"/>
      <c r="AR124" s="963"/>
      <c r="AS124" s="963"/>
      <c r="AT124" s="964"/>
      <c r="AU124" s="1059" t="s">
        <v>498</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46.7</v>
      </c>
      <c r="BR124" s="1027"/>
      <c r="BS124" s="1027"/>
      <c r="BT124" s="1027"/>
      <c r="BU124" s="1027"/>
      <c r="BV124" s="1027">
        <v>47.3</v>
      </c>
      <c r="BW124" s="1027"/>
      <c r="BX124" s="1027"/>
      <c r="BY124" s="1027"/>
      <c r="BZ124" s="1027"/>
      <c r="CA124" s="1027">
        <v>56.1</v>
      </c>
      <c r="CB124" s="1027"/>
      <c r="CC124" s="1027"/>
      <c r="CD124" s="1027"/>
      <c r="CE124" s="1027"/>
      <c r="CF124" s="1028"/>
      <c r="CG124" s="1029"/>
      <c r="CH124" s="1029"/>
      <c r="CI124" s="1029"/>
      <c r="CJ124" s="1030"/>
      <c r="CK124" s="1012"/>
      <c r="CL124" s="1012"/>
      <c r="CM124" s="1012"/>
      <c r="CN124" s="1012"/>
      <c r="CO124" s="1013"/>
      <c r="CP124" s="1019" t="s">
        <v>499</v>
      </c>
      <c r="CQ124" s="1020"/>
      <c r="CR124" s="1020"/>
      <c r="CS124" s="1020"/>
      <c r="CT124" s="1020"/>
      <c r="CU124" s="1020"/>
      <c r="CV124" s="1020"/>
      <c r="CW124" s="1020"/>
      <c r="CX124" s="1020"/>
      <c r="CY124" s="1020"/>
      <c r="CZ124" s="1020"/>
      <c r="DA124" s="1020"/>
      <c r="DB124" s="1020"/>
      <c r="DC124" s="1020"/>
      <c r="DD124" s="1020"/>
      <c r="DE124" s="1020"/>
      <c r="DF124" s="1021"/>
      <c r="DG124" s="1004">
        <v>39628</v>
      </c>
      <c r="DH124" s="986"/>
      <c r="DI124" s="986"/>
      <c r="DJ124" s="986"/>
      <c r="DK124" s="987"/>
      <c r="DL124" s="985">
        <v>18960</v>
      </c>
      <c r="DM124" s="986"/>
      <c r="DN124" s="986"/>
      <c r="DO124" s="986"/>
      <c r="DP124" s="987"/>
      <c r="DQ124" s="985">
        <v>11739</v>
      </c>
      <c r="DR124" s="986"/>
      <c r="DS124" s="986"/>
      <c r="DT124" s="986"/>
      <c r="DU124" s="987"/>
      <c r="DV124" s="988">
        <v>0.1</v>
      </c>
      <c r="DW124" s="989"/>
      <c r="DX124" s="989"/>
      <c r="DY124" s="989"/>
      <c r="DZ124" s="990"/>
    </row>
    <row r="125" spans="1:130" s="230" customFormat="1" ht="26.25" customHeight="1" x14ac:dyDescent="0.2">
      <c r="A125" s="1057"/>
      <c r="B125" s="949"/>
      <c r="C125" s="922" t="s">
        <v>481</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474</v>
      </c>
      <c r="AB125" s="959"/>
      <c r="AC125" s="959"/>
      <c r="AD125" s="959"/>
      <c r="AE125" s="960"/>
      <c r="AF125" s="961" t="s">
        <v>485</v>
      </c>
      <c r="AG125" s="959"/>
      <c r="AH125" s="959"/>
      <c r="AI125" s="959"/>
      <c r="AJ125" s="960"/>
      <c r="AK125" s="961" t="s">
        <v>449</v>
      </c>
      <c r="AL125" s="959"/>
      <c r="AM125" s="959"/>
      <c r="AN125" s="959"/>
      <c r="AO125" s="960"/>
      <c r="AP125" s="962" t="s">
        <v>418</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500</v>
      </c>
      <c r="CL125" s="1007"/>
      <c r="CM125" s="1007"/>
      <c r="CN125" s="1007"/>
      <c r="CO125" s="1008"/>
      <c r="CP125" s="929" t="s">
        <v>501</v>
      </c>
      <c r="CQ125" s="897"/>
      <c r="CR125" s="897"/>
      <c r="CS125" s="897"/>
      <c r="CT125" s="897"/>
      <c r="CU125" s="897"/>
      <c r="CV125" s="897"/>
      <c r="CW125" s="897"/>
      <c r="CX125" s="897"/>
      <c r="CY125" s="897"/>
      <c r="CZ125" s="897"/>
      <c r="DA125" s="897"/>
      <c r="DB125" s="897"/>
      <c r="DC125" s="897"/>
      <c r="DD125" s="897"/>
      <c r="DE125" s="897"/>
      <c r="DF125" s="898"/>
      <c r="DG125" s="930" t="s">
        <v>502</v>
      </c>
      <c r="DH125" s="931"/>
      <c r="DI125" s="931"/>
      <c r="DJ125" s="931"/>
      <c r="DK125" s="931"/>
      <c r="DL125" s="931" t="s">
        <v>130</v>
      </c>
      <c r="DM125" s="931"/>
      <c r="DN125" s="931"/>
      <c r="DO125" s="931"/>
      <c r="DP125" s="931"/>
      <c r="DQ125" s="931" t="s">
        <v>473</v>
      </c>
      <c r="DR125" s="931"/>
      <c r="DS125" s="931"/>
      <c r="DT125" s="931"/>
      <c r="DU125" s="931"/>
      <c r="DV125" s="932" t="s">
        <v>478</v>
      </c>
      <c r="DW125" s="932"/>
      <c r="DX125" s="932"/>
      <c r="DY125" s="932"/>
      <c r="DZ125" s="933"/>
    </row>
    <row r="126" spans="1:130" s="230" customFormat="1" ht="26.25" customHeight="1" thickBot="1" x14ac:dyDescent="0.25">
      <c r="A126" s="1057"/>
      <c r="B126" s="949"/>
      <c r="C126" s="922" t="s">
        <v>484</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418</v>
      </c>
      <c r="AB126" s="959"/>
      <c r="AC126" s="959"/>
      <c r="AD126" s="959"/>
      <c r="AE126" s="960"/>
      <c r="AF126" s="961" t="s">
        <v>473</v>
      </c>
      <c r="AG126" s="959"/>
      <c r="AH126" s="959"/>
      <c r="AI126" s="959"/>
      <c r="AJ126" s="960"/>
      <c r="AK126" s="961" t="s">
        <v>486</v>
      </c>
      <c r="AL126" s="959"/>
      <c r="AM126" s="959"/>
      <c r="AN126" s="959"/>
      <c r="AO126" s="960"/>
      <c r="AP126" s="962" t="s">
        <v>485</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503</v>
      </c>
      <c r="CQ126" s="923"/>
      <c r="CR126" s="923"/>
      <c r="CS126" s="923"/>
      <c r="CT126" s="923"/>
      <c r="CU126" s="923"/>
      <c r="CV126" s="923"/>
      <c r="CW126" s="923"/>
      <c r="CX126" s="923"/>
      <c r="CY126" s="923"/>
      <c r="CZ126" s="923"/>
      <c r="DA126" s="923"/>
      <c r="DB126" s="923"/>
      <c r="DC126" s="923"/>
      <c r="DD126" s="923"/>
      <c r="DE126" s="923"/>
      <c r="DF126" s="924"/>
      <c r="DG126" s="925" t="s">
        <v>474</v>
      </c>
      <c r="DH126" s="926"/>
      <c r="DI126" s="926"/>
      <c r="DJ126" s="926"/>
      <c r="DK126" s="926"/>
      <c r="DL126" s="926" t="s">
        <v>473</v>
      </c>
      <c r="DM126" s="926"/>
      <c r="DN126" s="926"/>
      <c r="DO126" s="926"/>
      <c r="DP126" s="926"/>
      <c r="DQ126" s="926" t="s">
        <v>473</v>
      </c>
      <c r="DR126" s="926"/>
      <c r="DS126" s="926"/>
      <c r="DT126" s="926"/>
      <c r="DU126" s="926"/>
      <c r="DV126" s="927" t="s">
        <v>473</v>
      </c>
      <c r="DW126" s="927"/>
      <c r="DX126" s="927"/>
      <c r="DY126" s="927"/>
      <c r="DZ126" s="928"/>
    </row>
    <row r="127" spans="1:130" s="230" customFormat="1" ht="26.25" customHeight="1" x14ac:dyDescent="0.2">
      <c r="A127" s="1058"/>
      <c r="B127" s="951"/>
      <c r="C127" s="973" t="s">
        <v>504</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130</v>
      </c>
      <c r="AB127" s="959"/>
      <c r="AC127" s="959"/>
      <c r="AD127" s="959"/>
      <c r="AE127" s="960"/>
      <c r="AF127" s="961" t="s">
        <v>477</v>
      </c>
      <c r="AG127" s="959"/>
      <c r="AH127" s="959"/>
      <c r="AI127" s="959"/>
      <c r="AJ127" s="960"/>
      <c r="AK127" s="961" t="s">
        <v>418</v>
      </c>
      <c r="AL127" s="959"/>
      <c r="AM127" s="959"/>
      <c r="AN127" s="959"/>
      <c r="AO127" s="960"/>
      <c r="AP127" s="962" t="s">
        <v>475</v>
      </c>
      <c r="AQ127" s="963"/>
      <c r="AR127" s="963"/>
      <c r="AS127" s="963"/>
      <c r="AT127" s="964"/>
      <c r="AU127" s="232"/>
      <c r="AV127" s="232"/>
      <c r="AW127" s="232"/>
      <c r="AX127" s="1031" t="s">
        <v>505</v>
      </c>
      <c r="AY127" s="1032"/>
      <c r="AZ127" s="1032"/>
      <c r="BA127" s="1032"/>
      <c r="BB127" s="1032"/>
      <c r="BC127" s="1032"/>
      <c r="BD127" s="1032"/>
      <c r="BE127" s="1033"/>
      <c r="BF127" s="1034" t="s">
        <v>506</v>
      </c>
      <c r="BG127" s="1032"/>
      <c r="BH127" s="1032"/>
      <c r="BI127" s="1032"/>
      <c r="BJ127" s="1032"/>
      <c r="BK127" s="1032"/>
      <c r="BL127" s="1033"/>
      <c r="BM127" s="1034" t="s">
        <v>507</v>
      </c>
      <c r="BN127" s="1032"/>
      <c r="BO127" s="1032"/>
      <c r="BP127" s="1032"/>
      <c r="BQ127" s="1032"/>
      <c r="BR127" s="1032"/>
      <c r="BS127" s="1033"/>
      <c r="BT127" s="1034" t="s">
        <v>508</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509</v>
      </c>
      <c r="CQ127" s="923"/>
      <c r="CR127" s="923"/>
      <c r="CS127" s="923"/>
      <c r="CT127" s="923"/>
      <c r="CU127" s="923"/>
      <c r="CV127" s="923"/>
      <c r="CW127" s="923"/>
      <c r="CX127" s="923"/>
      <c r="CY127" s="923"/>
      <c r="CZ127" s="923"/>
      <c r="DA127" s="923"/>
      <c r="DB127" s="923"/>
      <c r="DC127" s="923"/>
      <c r="DD127" s="923"/>
      <c r="DE127" s="923"/>
      <c r="DF127" s="924"/>
      <c r="DG127" s="925" t="s">
        <v>474</v>
      </c>
      <c r="DH127" s="926"/>
      <c r="DI127" s="926"/>
      <c r="DJ127" s="926"/>
      <c r="DK127" s="926"/>
      <c r="DL127" s="926" t="s">
        <v>502</v>
      </c>
      <c r="DM127" s="926"/>
      <c r="DN127" s="926"/>
      <c r="DO127" s="926"/>
      <c r="DP127" s="926"/>
      <c r="DQ127" s="926" t="s">
        <v>480</v>
      </c>
      <c r="DR127" s="926"/>
      <c r="DS127" s="926"/>
      <c r="DT127" s="926"/>
      <c r="DU127" s="926"/>
      <c r="DV127" s="927" t="s">
        <v>418</v>
      </c>
      <c r="DW127" s="927"/>
      <c r="DX127" s="927"/>
      <c r="DY127" s="927"/>
      <c r="DZ127" s="928"/>
    </row>
    <row r="128" spans="1:130" s="230" customFormat="1" ht="26.25" customHeight="1" thickBot="1" x14ac:dyDescent="0.25">
      <c r="A128" s="1041" t="s">
        <v>510</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511</v>
      </c>
      <c r="X128" s="1043"/>
      <c r="Y128" s="1043"/>
      <c r="Z128" s="1044"/>
      <c r="AA128" s="1045">
        <v>1083212</v>
      </c>
      <c r="AB128" s="1046"/>
      <c r="AC128" s="1046"/>
      <c r="AD128" s="1046"/>
      <c r="AE128" s="1047"/>
      <c r="AF128" s="1048">
        <v>1024226</v>
      </c>
      <c r="AG128" s="1046"/>
      <c r="AH128" s="1046"/>
      <c r="AI128" s="1046"/>
      <c r="AJ128" s="1047"/>
      <c r="AK128" s="1048">
        <v>1092716</v>
      </c>
      <c r="AL128" s="1046"/>
      <c r="AM128" s="1046"/>
      <c r="AN128" s="1046"/>
      <c r="AO128" s="1047"/>
      <c r="AP128" s="1049"/>
      <c r="AQ128" s="1050"/>
      <c r="AR128" s="1050"/>
      <c r="AS128" s="1050"/>
      <c r="AT128" s="1051"/>
      <c r="AU128" s="232"/>
      <c r="AV128" s="232"/>
      <c r="AW128" s="232"/>
      <c r="AX128" s="896" t="s">
        <v>512</v>
      </c>
      <c r="AY128" s="897"/>
      <c r="AZ128" s="897"/>
      <c r="BA128" s="897"/>
      <c r="BB128" s="897"/>
      <c r="BC128" s="897"/>
      <c r="BD128" s="897"/>
      <c r="BE128" s="898"/>
      <c r="BF128" s="1052" t="s">
        <v>418</v>
      </c>
      <c r="BG128" s="1053"/>
      <c r="BH128" s="1053"/>
      <c r="BI128" s="1053"/>
      <c r="BJ128" s="1053"/>
      <c r="BK128" s="1053"/>
      <c r="BL128" s="1054"/>
      <c r="BM128" s="1052">
        <v>12.03</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513</v>
      </c>
      <c r="CQ128" s="726"/>
      <c r="CR128" s="726"/>
      <c r="CS128" s="726"/>
      <c r="CT128" s="726"/>
      <c r="CU128" s="726"/>
      <c r="CV128" s="726"/>
      <c r="CW128" s="726"/>
      <c r="CX128" s="726"/>
      <c r="CY128" s="726"/>
      <c r="CZ128" s="726"/>
      <c r="DA128" s="726"/>
      <c r="DB128" s="726"/>
      <c r="DC128" s="726"/>
      <c r="DD128" s="726"/>
      <c r="DE128" s="726"/>
      <c r="DF128" s="1036"/>
      <c r="DG128" s="1037" t="s">
        <v>474</v>
      </c>
      <c r="DH128" s="1038"/>
      <c r="DI128" s="1038"/>
      <c r="DJ128" s="1038"/>
      <c r="DK128" s="1038"/>
      <c r="DL128" s="1038" t="s">
        <v>487</v>
      </c>
      <c r="DM128" s="1038"/>
      <c r="DN128" s="1038"/>
      <c r="DO128" s="1038"/>
      <c r="DP128" s="1038"/>
      <c r="DQ128" s="1038" t="s">
        <v>478</v>
      </c>
      <c r="DR128" s="1038"/>
      <c r="DS128" s="1038"/>
      <c r="DT128" s="1038"/>
      <c r="DU128" s="1038"/>
      <c r="DV128" s="1039" t="s">
        <v>418</v>
      </c>
      <c r="DW128" s="1039"/>
      <c r="DX128" s="1039"/>
      <c r="DY128" s="1039"/>
      <c r="DZ128" s="1040"/>
    </row>
    <row r="129" spans="1:131" s="230" customFormat="1" ht="26.25" customHeight="1" x14ac:dyDescent="0.2">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514</v>
      </c>
      <c r="X129" s="1071"/>
      <c r="Y129" s="1071"/>
      <c r="Z129" s="1072"/>
      <c r="AA129" s="958">
        <v>25379344</v>
      </c>
      <c r="AB129" s="959"/>
      <c r="AC129" s="959"/>
      <c r="AD129" s="959"/>
      <c r="AE129" s="960"/>
      <c r="AF129" s="961">
        <v>26658768</v>
      </c>
      <c r="AG129" s="959"/>
      <c r="AH129" s="959"/>
      <c r="AI129" s="959"/>
      <c r="AJ129" s="960"/>
      <c r="AK129" s="961">
        <v>25831868</v>
      </c>
      <c r="AL129" s="959"/>
      <c r="AM129" s="959"/>
      <c r="AN129" s="959"/>
      <c r="AO129" s="960"/>
      <c r="AP129" s="1073"/>
      <c r="AQ129" s="1074"/>
      <c r="AR129" s="1074"/>
      <c r="AS129" s="1074"/>
      <c r="AT129" s="1075"/>
      <c r="AU129" s="233"/>
      <c r="AV129" s="233"/>
      <c r="AW129" s="233"/>
      <c r="AX129" s="1065" t="s">
        <v>515</v>
      </c>
      <c r="AY129" s="923"/>
      <c r="AZ129" s="923"/>
      <c r="BA129" s="923"/>
      <c r="BB129" s="923"/>
      <c r="BC129" s="923"/>
      <c r="BD129" s="923"/>
      <c r="BE129" s="924"/>
      <c r="BF129" s="1066" t="s">
        <v>449</v>
      </c>
      <c r="BG129" s="1067"/>
      <c r="BH129" s="1067"/>
      <c r="BI129" s="1067"/>
      <c r="BJ129" s="1067"/>
      <c r="BK129" s="1067"/>
      <c r="BL129" s="1068"/>
      <c r="BM129" s="1066">
        <v>17.03</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516</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517</v>
      </c>
      <c r="X130" s="1071"/>
      <c r="Y130" s="1071"/>
      <c r="Z130" s="1072"/>
      <c r="AA130" s="958">
        <v>3986076</v>
      </c>
      <c r="AB130" s="959"/>
      <c r="AC130" s="959"/>
      <c r="AD130" s="959"/>
      <c r="AE130" s="960"/>
      <c r="AF130" s="961">
        <v>3995173</v>
      </c>
      <c r="AG130" s="959"/>
      <c r="AH130" s="959"/>
      <c r="AI130" s="959"/>
      <c r="AJ130" s="960"/>
      <c r="AK130" s="961">
        <v>3906544</v>
      </c>
      <c r="AL130" s="959"/>
      <c r="AM130" s="959"/>
      <c r="AN130" s="959"/>
      <c r="AO130" s="960"/>
      <c r="AP130" s="1073"/>
      <c r="AQ130" s="1074"/>
      <c r="AR130" s="1074"/>
      <c r="AS130" s="1074"/>
      <c r="AT130" s="1075"/>
      <c r="AU130" s="233"/>
      <c r="AV130" s="233"/>
      <c r="AW130" s="233"/>
      <c r="AX130" s="1065" t="s">
        <v>518</v>
      </c>
      <c r="AY130" s="923"/>
      <c r="AZ130" s="923"/>
      <c r="BA130" s="923"/>
      <c r="BB130" s="923"/>
      <c r="BC130" s="923"/>
      <c r="BD130" s="923"/>
      <c r="BE130" s="924"/>
      <c r="BF130" s="1101">
        <v>6.9</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519</v>
      </c>
      <c r="X131" s="1108"/>
      <c r="Y131" s="1108"/>
      <c r="Z131" s="1109"/>
      <c r="AA131" s="1004">
        <v>21393268</v>
      </c>
      <c r="AB131" s="986"/>
      <c r="AC131" s="986"/>
      <c r="AD131" s="986"/>
      <c r="AE131" s="987"/>
      <c r="AF131" s="985">
        <v>22663595</v>
      </c>
      <c r="AG131" s="986"/>
      <c r="AH131" s="986"/>
      <c r="AI131" s="986"/>
      <c r="AJ131" s="987"/>
      <c r="AK131" s="985">
        <v>21925324</v>
      </c>
      <c r="AL131" s="986"/>
      <c r="AM131" s="986"/>
      <c r="AN131" s="986"/>
      <c r="AO131" s="987"/>
      <c r="AP131" s="1110"/>
      <c r="AQ131" s="1111"/>
      <c r="AR131" s="1111"/>
      <c r="AS131" s="1111"/>
      <c r="AT131" s="1112"/>
      <c r="AU131" s="233"/>
      <c r="AV131" s="233"/>
      <c r="AW131" s="233"/>
      <c r="AX131" s="1083" t="s">
        <v>520</v>
      </c>
      <c r="AY131" s="726"/>
      <c r="AZ131" s="726"/>
      <c r="BA131" s="726"/>
      <c r="BB131" s="726"/>
      <c r="BC131" s="726"/>
      <c r="BD131" s="726"/>
      <c r="BE131" s="1036"/>
      <c r="BF131" s="1084">
        <v>56.1</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521</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522</v>
      </c>
      <c r="W132" s="1094"/>
      <c r="X132" s="1094"/>
      <c r="Y132" s="1094"/>
      <c r="Z132" s="1095"/>
      <c r="AA132" s="1096">
        <v>6.3863267639999997</v>
      </c>
      <c r="AB132" s="1097"/>
      <c r="AC132" s="1097"/>
      <c r="AD132" s="1097"/>
      <c r="AE132" s="1098"/>
      <c r="AF132" s="1099">
        <v>6.2757342779999998</v>
      </c>
      <c r="AG132" s="1097"/>
      <c r="AH132" s="1097"/>
      <c r="AI132" s="1097"/>
      <c r="AJ132" s="1098"/>
      <c r="AK132" s="1099">
        <v>8.2189709030000007</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523</v>
      </c>
      <c r="W133" s="1077"/>
      <c r="X133" s="1077"/>
      <c r="Y133" s="1077"/>
      <c r="Z133" s="1078"/>
      <c r="AA133" s="1079">
        <v>6.6</v>
      </c>
      <c r="AB133" s="1080"/>
      <c r="AC133" s="1080"/>
      <c r="AD133" s="1080"/>
      <c r="AE133" s="1081"/>
      <c r="AF133" s="1079">
        <v>6</v>
      </c>
      <c r="AG133" s="1080"/>
      <c r="AH133" s="1080"/>
      <c r="AI133" s="1080"/>
      <c r="AJ133" s="1081"/>
      <c r="AK133" s="1079">
        <v>6.9</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2akz4EPP+d86KULWPVn+UywsrYGc//WwRtuOPKm+pSHrWrUjRrcgHxtDLwYSQgMZenLWQN9h4Qno8iM8wriNqA==" saltValue="3r+hCy4Zra/tUyMl0QjCr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524</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DWhqNZUDIEfdQa5TchPRd0uVzpkchJoh8OmhmURNYmomnenjIVcWBWbR5kIdd/nDD0h9LECLoIm2yYGfOLGQ6A==" saltValue="Y7o9qJCdoXXCOQ5ZJst4p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55" zoomScaleNormal="55"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Kvo1JIFI6KXGdCCtCpHL2d1BaGy3EN3/n/R7MSUdgOAVMNW+gbLkCMkXMoEd/GniyK/M8F0/o7qxfkoZxpRCw==" saltValue="v28oS8quhS2vHAXT1t2f1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525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526</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527</v>
      </c>
      <c r="AP7" s="272"/>
      <c r="AQ7" s="273" t="s">
        <v>528</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529</v>
      </c>
      <c r="AQ8" s="279" t="s">
        <v>530</v>
      </c>
      <c r="AR8" s="280" t="s">
        <v>531</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532</v>
      </c>
      <c r="AL9" s="1117"/>
      <c r="AM9" s="1117"/>
      <c r="AN9" s="1118"/>
      <c r="AO9" s="281">
        <v>8272842</v>
      </c>
      <c r="AP9" s="281">
        <v>74098</v>
      </c>
      <c r="AQ9" s="282">
        <v>66247</v>
      </c>
      <c r="AR9" s="283">
        <v>11.9</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533</v>
      </c>
      <c r="AL10" s="1117"/>
      <c r="AM10" s="1117"/>
      <c r="AN10" s="1118"/>
      <c r="AO10" s="284">
        <v>82874</v>
      </c>
      <c r="AP10" s="284">
        <v>742</v>
      </c>
      <c r="AQ10" s="285">
        <v>4001</v>
      </c>
      <c r="AR10" s="286">
        <v>-81.5</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534</v>
      </c>
      <c r="AL11" s="1117"/>
      <c r="AM11" s="1117"/>
      <c r="AN11" s="1118"/>
      <c r="AO11" s="284">
        <v>285391</v>
      </c>
      <c r="AP11" s="284">
        <v>2556</v>
      </c>
      <c r="AQ11" s="285">
        <v>2117</v>
      </c>
      <c r="AR11" s="286">
        <v>20.7</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535</v>
      </c>
      <c r="AL12" s="1117"/>
      <c r="AM12" s="1117"/>
      <c r="AN12" s="1118"/>
      <c r="AO12" s="284" t="s">
        <v>536</v>
      </c>
      <c r="AP12" s="284" t="s">
        <v>536</v>
      </c>
      <c r="AQ12" s="285">
        <v>23</v>
      </c>
      <c r="AR12" s="286" t="s">
        <v>536</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537</v>
      </c>
      <c r="AL13" s="1117"/>
      <c r="AM13" s="1117"/>
      <c r="AN13" s="1118"/>
      <c r="AO13" s="284">
        <v>105124</v>
      </c>
      <c r="AP13" s="284">
        <v>942</v>
      </c>
      <c r="AQ13" s="285">
        <v>2449</v>
      </c>
      <c r="AR13" s="286">
        <v>-61.5</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538</v>
      </c>
      <c r="AL14" s="1117"/>
      <c r="AM14" s="1117"/>
      <c r="AN14" s="1118"/>
      <c r="AO14" s="284">
        <v>85624</v>
      </c>
      <c r="AP14" s="284">
        <v>767</v>
      </c>
      <c r="AQ14" s="285">
        <v>1636</v>
      </c>
      <c r="AR14" s="286">
        <v>-53.1</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539</v>
      </c>
      <c r="AL15" s="1120"/>
      <c r="AM15" s="1120"/>
      <c r="AN15" s="1121"/>
      <c r="AO15" s="284">
        <v>-423901</v>
      </c>
      <c r="AP15" s="284">
        <v>-3797</v>
      </c>
      <c r="AQ15" s="285">
        <v>-3889</v>
      </c>
      <c r="AR15" s="286">
        <v>-2.4</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191</v>
      </c>
      <c r="AL16" s="1120"/>
      <c r="AM16" s="1120"/>
      <c r="AN16" s="1121"/>
      <c r="AO16" s="284">
        <v>8407954</v>
      </c>
      <c r="AP16" s="284">
        <v>75308</v>
      </c>
      <c r="AQ16" s="285">
        <v>72585</v>
      </c>
      <c r="AR16" s="286">
        <v>3.8</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540</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541</v>
      </c>
      <c r="AP20" s="293" t="s">
        <v>542</v>
      </c>
      <c r="AQ20" s="294" t="s">
        <v>543</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544</v>
      </c>
      <c r="AL21" s="1123"/>
      <c r="AM21" s="1123"/>
      <c r="AN21" s="1124"/>
      <c r="AO21" s="297">
        <v>8.01</v>
      </c>
      <c r="AP21" s="298">
        <v>6.82</v>
      </c>
      <c r="AQ21" s="299">
        <v>1.19</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545</v>
      </c>
      <c r="AL22" s="1123"/>
      <c r="AM22" s="1123"/>
      <c r="AN22" s="1124"/>
      <c r="AO22" s="302">
        <v>98.1</v>
      </c>
      <c r="AP22" s="303">
        <v>99.4</v>
      </c>
      <c r="AQ22" s="304">
        <v>-1.3</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13" t="s">
        <v>546</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 x14ac:dyDescent="0.2">
      <c r="A27" s="309"/>
      <c r="AO27" s="262"/>
      <c r="AP27" s="262"/>
      <c r="AQ27" s="262"/>
      <c r="AR27" s="262"/>
      <c r="AS27" s="262"/>
      <c r="AT27" s="262"/>
    </row>
    <row r="28" spans="1:46" ht="16.5" x14ac:dyDescent="0.2">
      <c r="A28" s="263" t="s">
        <v>547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548</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527</v>
      </c>
      <c r="AP30" s="272"/>
      <c r="AQ30" s="273" t="s">
        <v>528</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529</v>
      </c>
      <c r="AQ31" s="279" t="s">
        <v>530</v>
      </c>
      <c r="AR31" s="280" t="s">
        <v>531</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549</v>
      </c>
      <c r="AL32" s="1131"/>
      <c r="AM32" s="1131"/>
      <c r="AN32" s="1132"/>
      <c r="AO32" s="312">
        <v>3882515</v>
      </c>
      <c r="AP32" s="312">
        <v>34775</v>
      </c>
      <c r="AQ32" s="313">
        <v>38122</v>
      </c>
      <c r="AR32" s="314">
        <v>-8.8000000000000007</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550</v>
      </c>
      <c r="AL33" s="1131"/>
      <c r="AM33" s="1131"/>
      <c r="AN33" s="1132"/>
      <c r="AO33" s="312" t="s">
        <v>536</v>
      </c>
      <c r="AP33" s="312" t="s">
        <v>536</v>
      </c>
      <c r="AQ33" s="313" t="s">
        <v>536</v>
      </c>
      <c r="AR33" s="314" t="s">
        <v>536</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551</v>
      </c>
      <c r="AL34" s="1131"/>
      <c r="AM34" s="1131"/>
      <c r="AN34" s="1132"/>
      <c r="AO34" s="312" t="s">
        <v>536</v>
      </c>
      <c r="AP34" s="312" t="s">
        <v>536</v>
      </c>
      <c r="AQ34" s="313">
        <v>19</v>
      </c>
      <c r="AR34" s="314" t="s">
        <v>536</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552</v>
      </c>
      <c r="AL35" s="1131"/>
      <c r="AM35" s="1131"/>
      <c r="AN35" s="1132"/>
      <c r="AO35" s="312">
        <v>2918423</v>
      </c>
      <c r="AP35" s="312">
        <v>26140</v>
      </c>
      <c r="AQ35" s="313">
        <v>11292</v>
      </c>
      <c r="AR35" s="314">
        <v>131.5</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553</v>
      </c>
      <c r="AL36" s="1131"/>
      <c r="AM36" s="1131"/>
      <c r="AN36" s="1132"/>
      <c r="AO36" s="312">
        <v>358</v>
      </c>
      <c r="AP36" s="312">
        <v>3</v>
      </c>
      <c r="AQ36" s="313">
        <v>1617</v>
      </c>
      <c r="AR36" s="314">
        <v>-99.8</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554</v>
      </c>
      <c r="AL37" s="1131"/>
      <c r="AM37" s="1131"/>
      <c r="AN37" s="1132"/>
      <c r="AO37" s="312" t="s">
        <v>536</v>
      </c>
      <c r="AP37" s="312" t="s">
        <v>536</v>
      </c>
      <c r="AQ37" s="313">
        <v>410</v>
      </c>
      <c r="AR37" s="314" t="s">
        <v>536</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555</v>
      </c>
      <c r="AL38" s="1134"/>
      <c r="AM38" s="1134"/>
      <c r="AN38" s="1135"/>
      <c r="AO38" s="315" t="s">
        <v>536</v>
      </c>
      <c r="AP38" s="315" t="s">
        <v>536</v>
      </c>
      <c r="AQ38" s="316">
        <v>1</v>
      </c>
      <c r="AR38" s="304" t="s">
        <v>536</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556</v>
      </c>
      <c r="AL39" s="1134"/>
      <c r="AM39" s="1134"/>
      <c r="AN39" s="1135"/>
      <c r="AO39" s="312">
        <v>-1092716</v>
      </c>
      <c r="AP39" s="312">
        <v>-9787</v>
      </c>
      <c r="AQ39" s="313">
        <v>-6908</v>
      </c>
      <c r="AR39" s="314">
        <v>41.7</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557</v>
      </c>
      <c r="AL40" s="1131"/>
      <c r="AM40" s="1131"/>
      <c r="AN40" s="1132"/>
      <c r="AO40" s="312">
        <v>-3906544</v>
      </c>
      <c r="AP40" s="312">
        <v>-34990</v>
      </c>
      <c r="AQ40" s="313">
        <v>-33487</v>
      </c>
      <c r="AR40" s="314">
        <v>4.5</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305</v>
      </c>
      <c r="AL41" s="1137"/>
      <c r="AM41" s="1137"/>
      <c r="AN41" s="1138"/>
      <c r="AO41" s="312">
        <v>1802036</v>
      </c>
      <c r="AP41" s="312">
        <v>16140</v>
      </c>
      <c r="AQ41" s="313">
        <v>11065</v>
      </c>
      <c r="AR41" s="314">
        <v>45.9</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558</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559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560</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527</v>
      </c>
      <c r="AN49" s="1127" t="s">
        <v>561</v>
      </c>
      <c r="AO49" s="1128"/>
      <c r="AP49" s="1128"/>
      <c r="AQ49" s="1128"/>
      <c r="AR49" s="1129"/>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562</v>
      </c>
      <c r="AO50" s="329" t="s">
        <v>563</v>
      </c>
      <c r="AP50" s="330" t="s">
        <v>564</v>
      </c>
      <c r="AQ50" s="331" t="s">
        <v>565</v>
      </c>
      <c r="AR50" s="332" t="s">
        <v>566</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567</v>
      </c>
      <c r="AL51" s="325"/>
      <c r="AM51" s="333">
        <v>4619283</v>
      </c>
      <c r="AN51" s="334">
        <v>40817</v>
      </c>
      <c r="AO51" s="335">
        <v>-27.2</v>
      </c>
      <c r="AP51" s="336">
        <v>46402</v>
      </c>
      <c r="AQ51" s="337">
        <v>-11.3</v>
      </c>
      <c r="AR51" s="338">
        <v>-15.9</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568</v>
      </c>
      <c r="AM52" s="341">
        <v>2434945</v>
      </c>
      <c r="AN52" s="342">
        <v>21516</v>
      </c>
      <c r="AO52" s="343">
        <v>-36.1</v>
      </c>
      <c r="AP52" s="344">
        <v>26897</v>
      </c>
      <c r="AQ52" s="345">
        <v>-6.3</v>
      </c>
      <c r="AR52" s="346">
        <v>-29.8</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569</v>
      </c>
      <c r="AL53" s="325"/>
      <c r="AM53" s="333">
        <v>5586418</v>
      </c>
      <c r="AN53" s="334">
        <v>49448</v>
      </c>
      <c r="AO53" s="335">
        <v>21.1</v>
      </c>
      <c r="AP53" s="336">
        <v>66343</v>
      </c>
      <c r="AQ53" s="337">
        <v>43</v>
      </c>
      <c r="AR53" s="338">
        <v>-21.9</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568</v>
      </c>
      <c r="AM54" s="341">
        <v>3435887</v>
      </c>
      <c r="AN54" s="342">
        <v>30413</v>
      </c>
      <c r="AO54" s="343">
        <v>41.4</v>
      </c>
      <c r="AP54" s="344">
        <v>34529</v>
      </c>
      <c r="AQ54" s="345">
        <v>28.4</v>
      </c>
      <c r="AR54" s="346">
        <v>13</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570</v>
      </c>
      <c r="AL55" s="325"/>
      <c r="AM55" s="333">
        <v>9870744</v>
      </c>
      <c r="AN55" s="334">
        <v>87704</v>
      </c>
      <c r="AO55" s="335">
        <v>77.400000000000006</v>
      </c>
      <c r="AP55" s="336">
        <v>56416</v>
      </c>
      <c r="AQ55" s="337">
        <v>-15</v>
      </c>
      <c r="AR55" s="338">
        <v>92.4</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568</v>
      </c>
      <c r="AM56" s="341">
        <v>6477068</v>
      </c>
      <c r="AN56" s="342">
        <v>57550</v>
      </c>
      <c r="AO56" s="343">
        <v>89.2</v>
      </c>
      <c r="AP56" s="344">
        <v>32623</v>
      </c>
      <c r="AQ56" s="345">
        <v>-5.5</v>
      </c>
      <c r="AR56" s="346">
        <v>94.7</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571</v>
      </c>
      <c r="AL57" s="325"/>
      <c r="AM57" s="333">
        <v>7601523</v>
      </c>
      <c r="AN57" s="334">
        <v>67988</v>
      </c>
      <c r="AO57" s="335">
        <v>-22.5</v>
      </c>
      <c r="AP57" s="336">
        <v>49217</v>
      </c>
      <c r="AQ57" s="337">
        <v>-12.8</v>
      </c>
      <c r="AR57" s="338">
        <v>-9.6999999999999993</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568</v>
      </c>
      <c r="AM58" s="341">
        <v>4606727</v>
      </c>
      <c r="AN58" s="342">
        <v>41202</v>
      </c>
      <c r="AO58" s="343">
        <v>-28.4</v>
      </c>
      <c r="AP58" s="344">
        <v>27232</v>
      </c>
      <c r="AQ58" s="345">
        <v>-16.5</v>
      </c>
      <c r="AR58" s="346">
        <v>-11.9</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572</v>
      </c>
      <c r="AL59" s="325"/>
      <c r="AM59" s="333">
        <v>7795773</v>
      </c>
      <c r="AN59" s="334">
        <v>69825</v>
      </c>
      <c r="AO59" s="335">
        <v>2.7</v>
      </c>
      <c r="AP59" s="336">
        <v>49211</v>
      </c>
      <c r="AQ59" s="337">
        <v>0</v>
      </c>
      <c r="AR59" s="338">
        <v>2.7</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568</v>
      </c>
      <c r="AM60" s="341">
        <v>4419396</v>
      </c>
      <c r="AN60" s="342">
        <v>39583</v>
      </c>
      <c r="AO60" s="343">
        <v>-3.9</v>
      </c>
      <c r="AP60" s="344">
        <v>28367</v>
      </c>
      <c r="AQ60" s="345">
        <v>4.2</v>
      </c>
      <c r="AR60" s="346">
        <v>-8.1</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573</v>
      </c>
      <c r="AL61" s="347"/>
      <c r="AM61" s="348">
        <v>7094748</v>
      </c>
      <c r="AN61" s="349">
        <v>63156</v>
      </c>
      <c r="AO61" s="350">
        <v>10.3</v>
      </c>
      <c r="AP61" s="351">
        <v>53518</v>
      </c>
      <c r="AQ61" s="352">
        <v>0.8</v>
      </c>
      <c r="AR61" s="338">
        <v>9.5</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568</v>
      </c>
      <c r="AM62" s="341">
        <v>4274805</v>
      </c>
      <c r="AN62" s="342">
        <v>38053</v>
      </c>
      <c r="AO62" s="343">
        <v>12.4</v>
      </c>
      <c r="AP62" s="344">
        <v>29930</v>
      </c>
      <c r="AQ62" s="345">
        <v>0.9</v>
      </c>
      <c r="AR62" s="346">
        <v>11.5</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CSRU8A9mvtiHfokKmdstLEPoPelkkL1m5xqcoqs0e0BO+6y17W28/kJfzo4uBa0CA4NTsGFV7LbxMMMk56W3gQ==" saltValue="zaE3dpas0V+FlM1kiI/+M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55" zoomScaleNormal="55"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575</v>
      </c>
    </row>
    <row r="121" spans="125:125" ht="13.5" hidden="1" customHeight="1" x14ac:dyDescent="0.2">
      <c r="DU121" s="259"/>
    </row>
  </sheetData>
  <sheetProtection algorithmName="SHA-512" hashValue="3gyiBywVliRgi6SfcIdhK/o1HB41nNSBDAf08MASx5r9dByVLcZNqyQwUw1CIHktQ5YnVfBtec1ErQOuLG+8Aw==" saltValue="MZCr9CNrG2sQ6aUd9zARR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576</v>
      </c>
    </row>
  </sheetData>
  <sheetProtection algorithmName="SHA-512" hashValue="90Z+AP/Wr1JSd/PTnzVPRUe/jVfDbovXBRi4aMaqHkmYzjOdacpSNIq580Of288ww9S+kfGGk+hDm+LQqo/VXg==" saltValue="fg1Wd1rgwTAn2iv/oF2s3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64" zoomScaleNormal="64"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577</v>
      </c>
      <c r="G46" s="8" t="s">
        <v>578</v>
      </c>
      <c r="H46" s="8" t="s">
        <v>579</v>
      </c>
      <c r="I46" s="8" t="s">
        <v>580</v>
      </c>
      <c r="J46" s="9" t="s">
        <v>581</v>
      </c>
    </row>
    <row r="47" spans="2:10" ht="57.75" customHeight="1" x14ac:dyDescent="0.2">
      <c r="B47" s="10"/>
      <c r="C47" s="1139" t="s">
        <v>3</v>
      </c>
      <c r="D47" s="1139"/>
      <c r="E47" s="1140"/>
      <c r="F47" s="11">
        <v>11.47</v>
      </c>
      <c r="G47" s="12">
        <v>11.31</v>
      </c>
      <c r="H47" s="12">
        <v>10.54</v>
      </c>
      <c r="I47" s="12">
        <v>10.19</v>
      </c>
      <c r="J47" s="13">
        <v>12.24</v>
      </c>
    </row>
    <row r="48" spans="2:10" ht="57.75" customHeight="1" x14ac:dyDescent="0.2">
      <c r="B48" s="14"/>
      <c r="C48" s="1141" t="s">
        <v>4</v>
      </c>
      <c r="D48" s="1141"/>
      <c r="E48" s="1142"/>
      <c r="F48" s="15">
        <v>3.8</v>
      </c>
      <c r="G48" s="16">
        <v>4.55</v>
      </c>
      <c r="H48" s="16">
        <v>2.62</v>
      </c>
      <c r="I48" s="16">
        <v>8.4499999999999993</v>
      </c>
      <c r="J48" s="17">
        <v>9.1</v>
      </c>
    </row>
    <row r="49" spans="2:10" ht="57.75" customHeight="1" thickBot="1" x14ac:dyDescent="0.25">
      <c r="B49" s="18"/>
      <c r="C49" s="1143" t="s">
        <v>5</v>
      </c>
      <c r="D49" s="1143"/>
      <c r="E49" s="1144"/>
      <c r="F49" s="19" t="s">
        <v>582</v>
      </c>
      <c r="G49" s="20">
        <v>2.2200000000000002</v>
      </c>
      <c r="H49" s="20" t="s">
        <v>583</v>
      </c>
      <c r="I49" s="20">
        <v>6.11</v>
      </c>
      <c r="J49" s="21">
        <v>2.1</v>
      </c>
    </row>
    <row r="50" spans="2:10" ht="13" x14ac:dyDescent="0.2"/>
  </sheetData>
  <sheetProtection algorithmName="SHA-512" hashValue="T2S2bITkEzDkST2mx1kjA6ppPc9v9K0iqndnkX4wWZTKuyAM0DVr2OFYmyuMkYjLFs3ndUQLSDyN2k6bduqDIg==" saltValue="I7XXfEVL6WbSU6RvlxmnD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沢田　昌希</cp:lastModifiedBy>
  <cp:lastPrinted>2024-03-25T08:50:43Z</cp:lastPrinted>
  <dcterms:created xsi:type="dcterms:W3CDTF">2024-03-14T03:05:15Z</dcterms:created>
  <dcterms:modified xsi:type="dcterms:W3CDTF">2024-03-26T11:50:47Z</dcterms:modified>
  <cp:category/>
</cp:coreProperties>
</file>