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年報のPDF作成\"/>
    </mc:Choice>
  </mc:AlternateContent>
  <xr:revisionPtr revIDLastSave="0" documentId="13_ncr:1_{6E1A4572-CCD7-48B7-9A2E-CE08A8ECB539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総括" sheetId="1" r:id="rId1"/>
    <sheet name="決算まとめ" sheetId="2" r:id="rId2"/>
    <sheet name="施設業務" sheetId="3" r:id="rId3"/>
    <sheet name="損益計算書" sheetId="4" r:id="rId4"/>
    <sheet name="貸借対照表" sheetId="5" r:id="rId5"/>
    <sheet name="費用構成表" sheetId="6" r:id="rId6"/>
    <sheet name="資本的収支" sheetId="7" r:id="rId7"/>
    <sheet name="財務分析表" sheetId="8" r:id="rId8"/>
  </sheets>
  <externalReferences>
    <externalReference r:id="rId9"/>
  </externalReferences>
  <definedNames>
    <definedName name="_xlnm.Print_Area" localSheetId="1">決算まとめ!$B$1:$M$46</definedName>
    <definedName name="_xlnm.Print_Area" localSheetId="7">財務分析表!$B$1:$H$44</definedName>
    <definedName name="_xlnm.Print_Area" localSheetId="2">施設業務!$B$1:$J$46</definedName>
    <definedName name="_xlnm.Print_Area" localSheetId="6">資本的収支!$B$1:$J$44</definedName>
    <definedName name="_xlnm.Print_Area" localSheetId="0">総括!$B$1:$L$34</definedName>
    <definedName name="_xlnm.Print_Area" localSheetId="3">損益計算書!$B$1:$N$44</definedName>
    <definedName name="_xlnm.Print_Area" localSheetId="4">貸借対照表!$B$1:$I$49</definedName>
    <definedName name="_xlnm.Print_Area" localSheetId="5">費用構成表!$B$1:$M$45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" i="4" l="1"/>
  <c r="M41" i="2" l="1"/>
  <c r="M38" i="2"/>
  <c r="K45" i="2"/>
  <c r="K46" i="2" s="1"/>
  <c r="I45" i="2"/>
  <c r="I46" i="2" s="1"/>
  <c r="G45" i="2"/>
  <c r="G46" i="2" s="1"/>
  <c r="M45" i="2" l="1"/>
  <c r="M21" i="2" l="1"/>
  <c r="K11" i="2" l="1"/>
  <c r="I38" i="2"/>
  <c r="G33" i="2"/>
  <c r="I33" i="2"/>
  <c r="K33" i="2"/>
  <c r="G34" i="2"/>
  <c r="I34" i="2"/>
  <c r="K34" i="2"/>
  <c r="G40" i="2"/>
  <c r="I40" i="2"/>
  <c r="K40" i="2"/>
  <c r="G41" i="2"/>
  <c r="I41" i="2"/>
  <c r="K41" i="2"/>
  <c r="G42" i="2"/>
  <c r="I42" i="2"/>
  <c r="K42" i="2"/>
  <c r="K38" i="2"/>
  <c r="K17" i="2"/>
  <c r="K21" i="2" s="1"/>
  <c r="K35" i="2"/>
  <c r="G38" i="2"/>
  <c r="K18" i="2"/>
  <c r="G35" i="2"/>
  <c r="G17" i="2"/>
  <c r="G21" i="2" s="1"/>
  <c r="G10" i="2"/>
  <c r="G11" i="2"/>
  <c r="G8" i="2"/>
  <c r="G18" i="2"/>
  <c r="G20" i="2"/>
  <c r="M34" i="2" l="1"/>
  <c r="G9" i="2"/>
  <c r="G14" i="2" s="1"/>
  <c r="M33" i="2"/>
  <c r="M42" i="2"/>
  <c r="K8" i="2"/>
  <c r="K10" i="2"/>
  <c r="K9" i="2"/>
  <c r="K23" i="2" s="1"/>
  <c r="K16" i="2"/>
  <c r="K36" i="2"/>
  <c r="G36" i="2"/>
  <c r="G13" i="2"/>
  <c r="G19" i="2" s="1"/>
  <c r="G39" i="2"/>
  <c r="G43" i="2" s="1"/>
  <c r="K39" i="2"/>
  <c r="K43" i="2" s="1"/>
  <c r="G22" i="2"/>
  <c r="G12" i="2"/>
  <c r="I35" i="2"/>
  <c r="I39" i="2"/>
  <c r="G23" i="2" l="1"/>
  <c r="K22" i="2"/>
  <c r="K44" i="2"/>
  <c r="G15" i="2"/>
  <c r="K15" i="2"/>
  <c r="K12" i="2"/>
  <c r="K13" i="2"/>
  <c r="K14" i="2"/>
  <c r="G44" i="2"/>
  <c r="K20" i="2"/>
  <c r="I11" i="2"/>
  <c r="I10" i="2"/>
  <c r="I17" i="2"/>
  <c r="I36" i="2"/>
  <c r="M36" i="2" s="1"/>
  <c r="I43" i="2"/>
  <c r="M43" i="2" s="1"/>
  <c r="M10" i="2" l="1"/>
  <c r="K22" i="1" s="1"/>
  <c r="M11" i="2"/>
  <c r="K23" i="1" s="1"/>
  <c r="K19" i="2"/>
  <c r="I44" i="2"/>
  <c r="I18" i="2"/>
  <c r="M18" i="2" s="1"/>
  <c r="I8" i="2"/>
  <c r="M8" i="2" s="1"/>
  <c r="I9" i="2"/>
  <c r="M9" i="2" s="1"/>
  <c r="I21" i="2"/>
  <c r="M44" i="2" l="1"/>
  <c r="M46" i="2" s="1"/>
  <c r="I22" i="2"/>
  <c r="I12" i="2"/>
  <c r="K24" i="1" s="1"/>
  <c r="I13" i="2"/>
  <c r="M13" i="2" s="1"/>
  <c r="M19" i="2" s="1"/>
  <c r="K21" i="1"/>
  <c r="I14" i="2"/>
  <c r="K26" i="1" s="1"/>
  <c r="I15" i="2"/>
  <c r="I23" i="2"/>
  <c r="I16" i="2"/>
  <c r="K29" i="1"/>
  <c r="K32" i="1"/>
  <c r="M16" i="2" l="1"/>
  <c r="M20" i="2" s="1"/>
  <c r="M15" i="2"/>
  <c r="K27" i="1" s="1"/>
  <c r="I20" i="2"/>
  <c r="K19" i="1"/>
  <c r="M22" i="2"/>
  <c r="K33" i="1" s="1"/>
  <c r="I19" i="2"/>
  <c r="K20" i="1"/>
  <c r="M23" i="2"/>
  <c r="K34" i="1" s="1"/>
  <c r="K28" i="1" l="1"/>
  <c r="K31" i="1"/>
  <c r="K25" i="1"/>
  <c r="K30" i="1"/>
</calcChain>
</file>

<file path=xl/sharedStrings.xml><?xml version="1.0" encoding="utf-8"?>
<sst xmlns="http://schemas.openxmlformats.org/spreadsheetml/2006/main" count="622" uniqueCount="331">
  <si>
    <t>累積欠損金</t>
  </si>
  <si>
    <t>純損失</t>
    <rPh sb="0" eb="3">
      <t>ジュンソンシツ</t>
    </rPh>
    <phoneticPr fontId="47"/>
  </si>
  <si>
    <t>　 (2)　経営状況</t>
  </si>
  <si>
    <t>５　介護サービス事業</t>
    <rPh sb="2" eb="4">
      <t>カイゴ</t>
    </rPh>
    <phoneticPr fontId="46"/>
  </si>
  <si>
    <t>甲　　賀　　市</t>
    <rPh sb="0" eb="1">
      <t>コウ</t>
    </rPh>
    <rPh sb="3" eb="4">
      <t>ガ</t>
    </rPh>
    <rPh sb="6" eb="7">
      <t>シ</t>
    </rPh>
    <phoneticPr fontId="46"/>
  </si>
  <si>
    <t>剰余金</t>
    <phoneticPr fontId="47"/>
  </si>
  <si>
    <t>　 (1)　事業数等</t>
  </si>
  <si>
    <t>長　　浜　　市</t>
    <rPh sb="0" eb="1">
      <t>チョウ</t>
    </rPh>
    <rPh sb="3" eb="4">
      <t>ハマ</t>
    </rPh>
    <rPh sb="6" eb="7">
      <t>シ</t>
    </rPh>
    <phoneticPr fontId="46"/>
  </si>
  <si>
    <t>(E)</t>
    <phoneticPr fontId="47"/>
  </si>
  <si>
    <t>理学療法士･作業療法士</t>
    <phoneticPr fontId="46"/>
  </si>
  <si>
    <t>（損益計算書）</t>
    <phoneticPr fontId="47"/>
  </si>
  <si>
    <t>合　　　　計</t>
    <phoneticPr fontId="46"/>
  </si>
  <si>
    <t xml:space="preserve"> 　　　を計上した。</t>
    <phoneticPr fontId="46"/>
  </si>
  <si>
    <t>法定福利費</t>
  </si>
  <si>
    <t>１.</t>
    <phoneticPr fontId="47"/>
  </si>
  <si>
    <t>（収益的収支決算のまとめ）</t>
  </si>
  <si>
    <t>年　度</t>
    <phoneticPr fontId="47"/>
  </si>
  <si>
    <t>経常損失</t>
    <rPh sb="0" eb="2">
      <t>ケイジョウ</t>
    </rPh>
    <rPh sb="2" eb="4">
      <t>ソンシツ</t>
    </rPh>
    <phoneticPr fontId="47"/>
  </si>
  <si>
    <t>（単位：千円、％）</t>
    <phoneticPr fontId="46"/>
  </si>
  <si>
    <t>11.</t>
    <phoneticPr fontId="47"/>
  </si>
  <si>
    <t>受託工事費</t>
    <rPh sb="0" eb="2">
      <t>ジュタク</t>
    </rPh>
    <rPh sb="2" eb="5">
      <t>コウジヒ</t>
    </rPh>
    <phoneticPr fontId="47"/>
  </si>
  <si>
    <t>経 営 状 況 の 推 移</t>
  </si>
  <si>
    <t>企業債償還金</t>
    <phoneticPr fontId="47"/>
  </si>
  <si>
    <t>職員給与費</t>
    <phoneticPr fontId="47"/>
  </si>
  <si>
    <t>介護職員</t>
    <phoneticPr fontId="46"/>
  </si>
  <si>
    <t>年　度</t>
  </si>
  <si>
    <t>項　目</t>
  </si>
  <si>
    <t>団体名</t>
    <phoneticPr fontId="47"/>
  </si>
  <si>
    <t>繰越工事資金</t>
    <phoneticPr fontId="47"/>
  </si>
  <si>
    <t>（施設業務の概要）</t>
  </si>
  <si>
    <t>総収支比率</t>
    <rPh sb="0" eb="1">
      <t>ソウ</t>
    </rPh>
    <rPh sb="1" eb="3">
      <t>シュウシ</t>
    </rPh>
    <rPh sb="3" eb="5">
      <t>ヒリツ</t>
    </rPh>
    <phoneticPr fontId="47"/>
  </si>
  <si>
    <t>総収益</t>
    <phoneticPr fontId="46"/>
  </si>
  <si>
    <t>経常収益</t>
    <phoneticPr fontId="46"/>
  </si>
  <si>
    <t>純損失</t>
  </si>
  <si>
    <t xml:space="preserve">うち営業収益 </t>
    <phoneticPr fontId="47"/>
  </si>
  <si>
    <t>イ</t>
    <phoneticPr fontId="47"/>
  </si>
  <si>
    <t>(日)</t>
    <rPh sb="1" eb="2">
      <t>ニチ</t>
    </rPh>
    <phoneticPr fontId="46"/>
  </si>
  <si>
    <t>単年度欠損金比率</t>
  </si>
  <si>
    <t>総費用</t>
    <phoneticPr fontId="46"/>
  </si>
  <si>
    <t>-</t>
  </si>
  <si>
    <t>経常費用</t>
    <phoneticPr fontId="46"/>
  </si>
  <si>
    <t>固定資産対長期資本比率</t>
    <phoneticPr fontId="47"/>
  </si>
  <si>
    <t>単年度</t>
    <phoneticPr fontId="46"/>
  </si>
  <si>
    <t>赤字額等の割合</t>
    <rPh sb="0" eb="2">
      <t>アカジ</t>
    </rPh>
    <rPh sb="2" eb="3">
      <t>ガク</t>
    </rPh>
    <rPh sb="3" eb="4">
      <t>トウ</t>
    </rPh>
    <rPh sb="5" eb="7">
      <t>ワリアイ</t>
    </rPh>
    <phoneticPr fontId="46"/>
  </si>
  <si>
    <t>引当金</t>
    <rPh sb="0" eb="2">
      <t>ヒキアテキン</t>
    </rPh>
    <phoneticPr fontId="47"/>
  </si>
  <si>
    <t>純利益</t>
    <rPh sb="0" eb="3">
      <t>ジュンリエキ</t>
    </rPh>
    <phoneticPr fontId="47"/>
  </si>
  <si>
    <t>（単位：千円）</t>
  </si>
  <si>
    <t>経常収益</t>
    <phoneticPr fontId="47"/>
  </si>
  <si>
    <t>サービス日数</t>
    <rPh sb="4" eb="6">
      <t>ニッスウ</t>
    </rPh>
    <phoneticPr fontId="46"/>
  </si>
  <si>
    <t>経常利益</t>
    <rPh sb="0" eb="2">
      <t>ケイジョウ</t>
    </rPh>
    <rPh sb="2" eb="4">
      <t>リエキ</t>
    </rPh>
    <phoneticPr fontId="47"/>
  </si>
  <si>
    <t>貸倒引当金（△）</t>
    <rPh sb="0" eb="1">
      <t>カシダオ</t>
    </rPh>
    <rPh sb="1" eb="3">
      <t>ヒキアテ</t>
    </rPh>
    <rPh sb="3" eb="4">
      <t>キン</t>
    </rPh>
    <phoneticPr fontId="46"/>
  </si>
  <si>
    <t>累積欠損金</t>
    <phoneticPr fontId="46"/>
  </si>
  <si>
    <t>営業収益</t>
  </si>
  <si>
    <t>その他</t>
  </si>
  <si>
    <t>不良債務</t>
    <phoneticPr fontId="46"/>
  </si>
  <si>
    <t>経常利益</t>
    <phoneticPr fontId="47"/>
  </si>
  <si>
    <t>(2)</t>
  </si>
  <si>
    <t>累積欠損金比率</t>
  </si>
  <si>
    <t>不良債務比率</t>
  </si>
  <si>
    <t>建設改良費</t>
    <phoneticPr fontId="47"/>
  </si>
  <si>
    <t>経常収支比率</t>
    <rPh sb="0" eb="2">
      <t>ケイジョウ</t>
    </rPh>
    <rPh sb="2" eb="4">
      <t>シュウシ</t>
    </rPh>
    <rPh sb="4" eb="6">
      <t>ヒリツ</t>
    </rPh>
    <phoneticPr fontId="47"/>
  </si>
  <si>
    <t>項　目</t>
    <rPh sb="2" eb="3">
      <t>モク</t>
    </rPh>
    <phoneticPr fontId="47"/>
  </si>
  <si>
    <t>基本給</t>
  </si>
  <si>
    <t>施設サービス</t>
    <rPh sb="0" eb="2">
      <t>シセツ</t>
    </rPh>
    <phoneticPr fontId="46"/>
  </si>
  <si>
    <t>事業名</t>
    <phoneticPr fontId="47"/>
  </si>
  <si>
    <t>(H)</t>
    <phoneticPr fontId="47"/>
  </si>
  <si>
    <t>施設の名称</t>
    <phoneticPr fontId="46"/>
  </si>
  <si>
    <t>計</t>
    <phoneticPr fontId="46"/>
  </si>
  <si>
    <t>甲　賀　市</t>
    <rPh sb="0" eb="1">
      <t>コウ</t>
    </rPh>
    <rPh sb="2" eb="3">
      <t>ガ</t>
    </rPh>
    <rPh sb="4" eb="5">
      <t>シ</t>
    </rPh>
    <phoneticPr fontId="46"/>
  </si>
  <si>
    <t>高　　島　　市</t>
    <rPh sb="0" eb="1">
      <t>タカ</t>
    </rPh>
    <rPh sb="3" eb="4">
      <t>シマ</t>
    </rPh>
    <rPh sb="6" eb="7">
      <t>シ</t>
    </rPh>
    <phoneticPr fontId="46"/>
  </si>
  <si>
    <t>資　　本　　合　　計</t>
  </si>
  <si>
    <t>計</t>
  </si>
  <si>
    <t>総収益</t>
  </si>
  <si>
    <t>総費用</t>
  </si>
  <si>
    <t>経常費用</t>
    <phoneticPr fontId="47"/>
  </si>
  <si>
    <t>その他</t>
    <phoneticPr fontId="47"/>
  </si>
  <si>
    <t>純利益</t>
  </si>
  <si>
    <t>経常損失</t>
    <phoneticPr fontId="47"/>
  </si>
  <si>
    <t>計</t>
    <rPh sb="0" eb="1">
      <t>ケイ</t>
    </rPh>
    <phoneticPr fontId="47"/>
  </si>
  <si>
    <t>-</t>
    <phoneticPr fontId="46"/>
  </si>
  <si>
    <t>不良債務</t>
  </si>
  <si>
    <t>(D)</t>
    <phoneticPr fontId="47"/>
  </si>
  <si>
    <t>総収支比率</t>
  </si>
  <si>
    <t>(1)</t>
    <phoneticPr fontId="46"/>
  </si>
  <si>
    <t>経常収支比率</t>
  </si>
  <si>
    <t>（資本的収支決算のまとめ）</t>
  </si>
  <si>
    <t>資本的支出</t>
  </si>
  <si>
    <t>(I)</t>
    <phoneticPr fontId="47"/>
  </si>
  <si>
    <t>上部財源</t>
  </si>
  <si>
    <t>当年度許可債で未借入または未発行の額</t>
    <phoneticPr fontId="47"/>
  </si>
  <si>
    <t>内部資金</t>
    <phoneticPr fontId="47"/>
  </si>
  <si>
    <t>外部資金</t>
    <phoneticPr fontId="47"/>
  </si>
  <si>
    <t>企業債</t>
    <phoneticPr fontId="47"/>
  </si>
  <si>
    <t>９.</t>
    <phoneticPr fontId="47"/>
  </si>
  <si>
    <t>他会計出資金等</t>
    <phoneticPr fontId="47"/>
  </si>
  <si>
    <t>他会計出資金</t>
    <phoneticPr fontId="47"/>
  </si>
  <si>
    <t>減価償却費</t>
    <rPh sb="0" eb="2">
      <t>ゲンカ</t>
    </rPh>
    <rPh sb="2" eb="5">
      <t>ショウキャクヒ</t>
    </rPh>
    <phoneticPr fontId="47"/>
  </si>
  <si>
    <t>団体名</t>
    <rPh sb="0" eb="3">
      <t>ダンタイメイ</t>
    </rPh>
    <phoneticPr fontId="46"/>
  </si>
  <si>
    <t>他会計への支出金</t>
    <phoneticPr fontId="47"/>
  </si>
  <si>
    <t>長　浜　市</t>
    <rPh sb="0" eb="1">
      <t>チョウ</t>
    </rPh>
    <rPh sb="2" eb="3">
      <t>ハマ</t>
    </rPh>
    <rPh sb="4" eb="5">
      <t>シ</t>
    </rPh>
    <phoneticPr fontId="46"/>
  </si>
  <si>
    <t>高　島　市</t>
    <rPh sb="0" eb="1">
      <t>タカ</t>
    </rPh>
    <rPh sb="2" eb="3">
      <t>シマ</t>
    </rPh>
    <rPh sb="4" eb="5">
      <t>シ</t>
    </rPh>
    <phoneticPr fontId="46"/>
  </si>
  <si>
    <t>項　目</t>
    <phoneticPr fontId="46"/>
  </si>
  <si>
    <t>(Ｆ)</t>
    <phoneticPr fontId="47"/>
  </si>
  <si>
    <t>事業種類</t>
    <phoneticPr fontId="46"/>
  </si>
  <si>
    <t>ｱ.</t>
    <phoneticPr fontId="46"/>
  </si>
  <si>
    <t>介護老人保健施設</t>
    <phoneticPr fontId="46"/>
  </si>
  <si>
    <t>２.</t>
    <phoneticPr fontId="47"/>
  </si>
  <si>
    <t>湖北やすらぎの里</t>
  </si>
  <si>
    <t>ケアセンターささゆり</t>
    <phoneticPr fontId="46"/>
  </si>
  <si>
    <t>陽光の里</t>
  </si>
  <si>
    <t>８．</t>
    <phoneticPr fontId="46"/>
  </si>
  <si>
    <t>３.</t>
    <phoneticPr fontId="47"/>
  </si>
  <si>
    <t>リース債務</t>
    <rPh sb="2" eb="4">
      <t>サイム</t>
    </rPh>
    <phoneticPr fontId="47"/>
  </si>
  <si>
    <t>当年度純利益(損失)(G)+(H)-(I)</t>
    <phoneticPr fontId="47"/>
  </si>
  <si>
    <t>事業開始年月日</t>
    <phoneticPr fontId="46"/>
  </si>
  <si>
    <t>流動比率</t>
    <phoneticPr fontId="47"/>
  </si>
  <si>
    <t>(Ｈ)</t>
    <phoneticPr fontId="47"/>
  </si>
  <si>
    <t>４.</t>
    <phoneticPr fontId="47"/>
  </si>
  <si>
    <t>当年度損益勘定留保資金</t>
    <phoneticPr fontId="47"/>
  </si>
  <si>
    <t>法適用年月日</t>
    <phoneticPr fontId="46"/>
  </si>
  <si>
    <t>５.</t>
    <phoneticPr fontId="47"/>
  </si>
  <si>
    <t>延床面積</t>
    <rPh sb="0" eb="1">
      <t>ノ</t>
    </rPh>
    <rPh sb="1" eb="2">
      <t>ユカ</t>
    </rPh>
    <rPh sb="2" eb="4">
      <t>メンセキ</t>
    </rPh>
    <phoneticPr fontId="46"/>
  </si>
  <si>
    <t>総収支比率</t>
    <phoneticPr fontId="47"/>
  </si>
  <si>
    <t>(㎡)</t>
    <phoneticPr fontId="46"/>
  </si>
  <si>
    <t>うち居室床面積</t>
    <rPh sb="2" eb="4">
      <t>キョシツ</t>
    </rPh>
    <phoneticPr fontId="46"/>
  </si>
  <si>
    <t>工事負担金</t>
    <phoneticPr fontId="47"/>
  </si>
  <si>
    <t>(4)</t>
    <phoneticPr fontId="47"/>
  </si>
  <si>
    <t>６.</t>
    <phoneticPr fontId="47"/>
  </si>
  <si>
    <t>定員数</t>
    <phoneticPr fontId="46"/>
  </si>
  <si>
    <t>企業債償還元金対減価償却費比率</t>
    <rPh sb="5" eb="6">
      <t>ガン</t>
    </rPh>
    <phoneticPr fontId="47"/>
  </si>
  <si>
    <t>介護支援専門員</t>
    <rPh sb="0" eb="2">
      <t>カイゴ</t>
    </rPh>
    <rPh sb="2" eb="4">
      <t>シエン</t>
    </rPh>
    <rPh sb="4" eb="7">
      <t>センモンイン</t>
    </rPh>
    <phoneticPr fontId="4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</si>
  <si>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6"/>
  </si>
  <si>
    <t>支出の財源充当</t>
    <phoneticPr fontId="47"/>
  </si>
  <si>
    <t>(人)</t>
    <rPh sb="1" eb="2">
      <t>ニン</t>
    </rPh>
    <phoneticPr fontId="46"/>
  </si>
  <si>
    <t>通所ﾘﾊﾋﾞﾘｽﾃｰｼｮﾝ</t>
    <rPh sb="0" eb="1">
      <t>ツウ</t>
    </rPh>
    <rPh sb="1" eb="2">
      <t>ジョ</t>
    </rPh>
    <phoneticPr fontId="46"/>
  </si>
  <si>
    <t>７.</t>
    <phoneticPr fontId="47"/>
  </si>
  <si>
    <t>ｲ.</t>
    <phoneticPr fontId="46"/>
  </si>
  <si>
    <t>年延利用者数</t>
    <rPh sb="0" eb="1">
      <t>ネン</t>
    </rPh>
    <rPh sb="1" eb="2">
      <t>ノ</t>
    </rPh>
    <rPh sb="2" eb="5">
      <t>リヨウシャ</t>
    </rPh>
    <rPh sb="5" eb="6">
      <t>スウ</t>
    </rPh>
    <phoneticPr fontId="46"/>
  </si>
  <si>
    <t>ｳ.</t>
    <phoneticPr fontId="46"/>
  </si>
  <si>
    <t>年延入所定員</t>
    <rPh sb="0" eb="1">
      <t>ネン</t>
    </rPh>
    <rPh sb="1" eb="2">
      <t>ノ</t>
    </rPh>
    <rPh sb="2" eb="4">
      <t>ニュウショ</t>
    </rPh>
    <rPh sb="4" eb="6">
      <t>テイイン</t>
    </rPh>
    <phoneticPr fontId="46"/>
  </si>
  <si>
    <t>居宅サービス</t>
    <rPh sb="0" eb="2">
      <t>キョタク</t>
    </rPh>
    <phoneticPr fontId="47"/>
  </si>
  <si>
    <t>訪問看護</t>
    <rPh sb="0" eb="2">
      <t>ホウモン</t>
    </rPh>
    <rPh sb="2" eb="4">
      <t>カンゴ</t>
    </rPh>
    <phoneticPr fontId="46"/>
  </si>
  <si>
    <t>(2)</t>
    <phoneticPr fontId="46"/>
  </si>
  <si>
    <t>（ 給　与　表 ）平均月額</t>
    <rPh sb="2" eb="7">
      <t>キュウヨヒョウ</t>
    </rPh>
    <rPh sb="9" eb="11">
      <t>ヘイキン</t>
    </rPh>
    <rPh sb="11" eb="13">
      <t>ゲツガク</t>
    </rPh>
    <phoneticPr fontId="47"/>
  </si>
  <si>
    <t>訪問リハビリステーション</t>
    <rPh sb="0" eb="2">
      <t>ホウモン</t>
    </rPh>
    <phoneticPr fontId="46"/>
  </si>
  <si>
    <t>資本的収入</t>
    <phoneticPr fontId="47"/>
  </si>
  <si>
    <t>充てるための長期借入金</t>
    <phoneticPr fontId="40"/>
  </si>
  <si>
    <t>(1)</t>
    <phoneticPr fontId="47"/>
  </si>
  <si>
    <t>(4)</t>
    <phoneticPr fontId="46"/>
  </si>
  <si>
    <t>職員数</t>
    <phoneticPr fontId="46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</si>
  <si>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6"/>
  </si>
  <si>
    <t>９．</t>
    <phoneticPr fontId="46"/>
  </si>
  <si>
    <t>（ 財 務 分 析 表 ）</t>
  </si>
  <si>
    <t>居宅介護支援</t>
    <rPh sb="0" eb="2">
      <t>キョタク</t>
    </rPh>
    <rPh sb="2" eb="4">
      <t>カイゴ</t>
    </rPh>
    <rPh sb="4" eb="6">
      <t>シエン</t>
    </rPh>
    <phoneticPr fontId="47"/>
  </si>
  <si>
    <t>他会計(補助)負担金</t>
    <phoneticPr fontId="47"/>
  </si>
  <si>
    <t>医師</t>
    <phoneticPr fontId="46"/>
  </si>
  <si>
    <t>(人)</t>
    <rPh sb="1" eb="2">
      <t>ニン</t>
    </rPh>
    <phoneticPr fontId="47"/>
  </si>
  <si>
    <t>(2)</t>
    <phoneticPr fontId="47"/>
  </si>
  <si>
    <t>看護職員</t>
    <phoneticPr fontId="46"/>
  </si>
  <si>
    <t>(3)</t>
    <phoneticPr fontId="47"/>
  </si>
  <si>
    <t>(4)</t>
  </si>
  <si>
    <t>(5)</t>
  </si>
  <si>
    <t>金額等</t>
    <phoneticPr fontId="47"/>
  </si>
  <si>
    <t>(6)</t>
  </si>
  <si>
    <t>事務職員</t>
    <rPh sb="0" eb="2">
      <t>ジム</t>
    </rPh>
    <rPh sb="2" eb="4">
      <t>ショクイン</t>
    </rPh>
    <phoneticPr fontId="46"/>
  </si>
  <si>
    <t>(7)</t>
  </si>
  <si>
    <t>その他</t>
    <phoneticPr fontId="46"/>
  </si>
  <si>
    <t>合　　　　計</t>
  </si>
  <si>
    <t>前年度許可債で今年度収入分</t>
    <phoneticPr fontId="47"/>
  </si>
  <si>
    <t>項　目</t>
    <phoneticPr fontId="47"/>
  </si>
  <si>
    <t>1.</t>
    <phoneticPr fontId="47"/>
  </si>
  <si>
    <t>営業収益</t>
    <phoneticPr fontId="47"/>
  </si>
  <si>
    <t>(A)</t>
    <phoneticPr fontId="47"/>
  </si>
  <si>
    <t>（うち職員給与費）</t>
    <phoneticPr fontId="47"/>
  </si>
  <si>
    <t>主営業収益</t>
    <rPh sb="0" eb="1">
      <t>シュ</t>
    </rPh>
    <rPh sb="1" eb="3">
      <t>エイギョウ</t>
    </rPh>
    <rPh sb="3" eb="5">
      <t>シュウエキ</t>
    </rPh>
    <phoneticPr fontId="47"/>
  </si>
  <si>
    <t>受託工事収益</t>
    <phoneticPr fontId="47"/>
  </si>
  <si>
    <t>その他営業収益</t>
    <phoneticPr fontId="47"/>
  </si>
  <si>
    <t>（単位：％）</t>
    <phoneticPr fontId="46"/>
  </si>
  <si>
    <t>2.</t>
    <phoneticPr fontId="47"/>
  </si>
  <si>
    <t>営業費用</t>
    <phoneticPr fontId="47"/>
  </si>
  <si>
    <t>(B)</t>
    <phoneticPr fontId="47"/>
  </si>
  <si>
    <t>当年度未処分利益剰余金</t>
    <phoneticPr fontId="46"/>
  </si>
  <si>
    <t>長期前受金戻入等</t>
    <rPh sb="0" eb="1">
      <t>チョウキ</t>
    </rPh>
    <rPh sb="1" eb="4">
      <t>マエウケキン</t>
    </rPh>
    <rPh sb="4" eb="6">
      <t>レイニュウ</t>
    </rPh>
    <rPh sb="7" eb="8">
      <t>トウ</t>
    </rPh>
    <phoneticPr fontId="46"/>
  </si>
  <si>
    <t>主営業費用</t>
    <rPh sb="0" eb="1">
      <t>シュ</t>
    </rPh>
    <rPh sb="1" eb="3">
      <t>エイギョウ</t>
    </rPh>
    <rPh sb="3" eb="5">
      <t>ヒヨウ</t>
    </rPh>
    <phoneticPr fontId="47"/>
  </si>
  <si>
    <t>その他営業費用</t>
    <phoneticPr fontId="47"/>
  </si>
  <si>
    <t>計</t>
    <phoneticPr fontId="47"/>
  </si>
  <si>
    <t>営業利益(損失)(A)-(B)</t>
    <phoneticPr fontId="47"/>
  </si>
  <si>
    <t>(C)</t>
    <phoneticPr fontId="47"/>
  </si>
  <si>
    <t>(5)</t>
    <phoneticPr fontId="47"/>
  </si>
  <si>
    <t>(うち他会計繰入金)</t>
    <phoneticPr fontId="47"/>
  </si>
  <si>
    <t>3.</t>
    <phoneticPr fontId="47"/>
  </si>
  <si>
    <t>営業外収益</t>
    <rPh sb="1" eb="2">
      <t>ギョウ</t>
    </rPh>
    <phoneticPr fontId="47"/>
  </si>
  <si>
    <t>他会計繰入金</t>
    <rPh sb="3" eb="5">
      <t>クリイレ</t>
    </rPh>
    <phoneticPr fontId="47"/>
  </si>
  <si>
    <t>国(県)補助金等</t>
    <rPh sb="4" eb="6">
      <t>ホジョ</t>
    </rPh>
    <phoneticPr fontId="47"/>
  </si>
  <si>
    <t>団体名</t>
  </si>
  <si>
    <t>(3)</t>
    <phoneticPr fontId="46"/>
  </si>
  <si>
    <t>4.</t>
    <phoneticPr fontId="47"/>
  </si>
  <si>
    <t>営業外費用</t>
    <phoneticPr fontId="47"/>
  </si>
  <si>
    <t>支払利息</t>
    <phoneticPr fontId="47"/>
  </si>
  <si>
    <t>(うち企業債利息)</t>
    <phoneticPr fontId="47"/>
  </si>
  <si>
    <t>(F)</t>
    <phoneticPr fontId="47"/>
  </si>
  <si>
    <t>営業外利益(損失)(D)-(E)</t>
    <phoneticPr fontId="47"/>
  </si>
  <si>
    <t>経常利益(損失)(C)+(F)</t>
    <phoneticPr fontId="47"/>
  </si>
  <si>
    <t>(G)</t>
    <phoneticPr fontId="47"/>
  </si>
  <si>
    <t>5.</t>
    <phoneticPr fontId="47"/>
  </si>
  <si>
    <t>特別利益</t>
    <phoneticPr fontId="47"/>
  </si>
  <si>
    <t>（ 費 用 構 成 表 ）</t>
  </si>
  <si>
    <t>6.</t>
    <phoneticPr fontId="47"/>
  </si>
  <si>
    <t>特別損失</t>
    <phoneticPr fontId="47"/>
  </si>
  <si>
    <t>(6)</t>
    <phoneticPr fontId="47"/>
  </si>
  <si>
    <t>前年度繰越利益剰余金(欠損金)</t>
    <phoneticPr fontId="46"/>
  </si>
  <si>
    <t>事業名</t>
    <rPh sb="0" eb="2">
      <t>ジギョウ</t>
    </rPh>
    <rPh sb="2" eb="3">
      <t>メイ</t>
    </rPh>
    <phoneticPr fontId="47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</si>
  <si>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phoneticPr fontId="46"/>
  </si>
  <si>
    <t>（未処理欠損金）</t>
    <rPh sb="1" eb="4">
      <t>ミショリ</t>
    </rPh>
    <rPh sb="4" eb="7">
      <t>ケッソンキン</t>
    </rPh>
    <phoneticPr fontId="46"/>
  </si>
  <si>
    <t>自己資本構成比率</t>
    <phoneticPr fontId="47"/>
  </si>
  <si>
    <t>手当</t>
    <rPh sb="0" eb="2">
      <t>テアテ</t>
    </rPh>
    <phoneticPr fontId="47"/>
  </si>
  <si>
    <t>繰延資産</t>
    <rPh sb="2" eb="4">
      <t>シサン</t>
    </rPh>
    <phoneticPr fontId="47"/>
  </si>
  <si>
    <t>前受金および前受収益</t>
    <rPh sb="0" eb="3">
      <t>マエウケキン</t>
    </rPh>
    <rPh sb="6" eb="8">
      <t>マエウ</t>
    </rPh>
    <rPh sb="8" eb="10">
      <t>シュウエキ</t>
    </rPh>
    <phoneticPr fontId="47"/>
  </si>
  <si>
    <t>未払金および未払費用</t>
    <phoneticPr fontId="47"/>
  </si>
  <si>
    <t>全　職　員</t>
    <rPh sb="0" eb="5">
      <t>ゼンショクイン</t>
    </rPh>
    <phoneticPr fontId="47"/>
  </si>
  <si>
    <t>利益剰余金</t>
    <phoneticPr fontId="47"/>
  </si>
  <si>
    <t>資本剰余金</t>
    <phoneticPr fontId="47"/>
  </si>
  <si>
    <t>（ 貸 借 対 照 表 ）</t>
  </si>
  <si>
    <t>10.</t>
    <phoneticPr fontId="47"/>
  </si>
  <si>
    <t>事業名</t>
  </si>
  <si>
    <t>団体名</t>
    <rPh sb="0" eb="3">
      <t>ダンタイメイ</t>
    </rPh>
    <phoneticPr fontId="47"/>
  </si>
  <si>
    <t>固定資産</t>
    <phoneticPr fontId="47"/>
  </si>
  <si>
    <t>有形固定資産</t>
    <phoneticPr fontId="47"/>
  </si>
  <si>
    <t>職員給与費</t>
    <rPh sb="0" eb="2">
      <t>ショクイン</t>
    </rPh>
    <rPh sb="2" eb="5">
      <t>キュウヨヒ</t>
    </rPh>
    <phoneticPr fontId="47"/>
  </si>
  <si>
    <t>（うちリース資産）</t>
    <rPh sb="5" eb="7">
      <t>シサン</t>
    </rPh>
    <phoneticPr fontId="40"/>
  </si>
  <si>
    <t>無形固定資産</t>
    <phoneticPr fontId="47"/>
  </si>
  <si>
    <t>投資その他の資産</t>
    <rPh sb="4" eb="5">
      <t>タ</t>
    </rPh>
    <rPh sb="6" eb="8">
      <t>シサン</t>
    </rPh>
    <phoneticPr fontId="47"/>
  </si>
  <si>
    <t>繰延収益</t>
    <rPh sb="0" eb="1">
      <t>クリノ</t>
    </rPh>
    <rPh sb="2" eb="4">
      <t>シュウエキ</t>
    </rPh>
    <phoneticPr fontId="47"/>
  </si>
  <si>
    <t>流動資産</t>
    <phoneticPr fontId="47"/>
  </si>
  <si>
    <t>(Ａ)</t>
    <phoneticPr fontId="47"/>
  </si>
  <si>
    <t>現金預金</t>
    <phoneticPr fontId="47"/>
  </si>
  <si>
    <t>未収金および未収収益</t>
    <rPh sb="6" eb="8">
      <t>ミシュウ</t>
    </rPh>
    <rPh sb="8" eb="10">
      <t>シュウエキ</t>
    </rPh>
    <phoneticPr fontId="47"/>
  </si>
  <si>
    <t>貯蔵品</t>
    <phoneticPr fontId="47"/>
  </si>
  <si>
    <t>資産合計</t>
    <phoneticPr fontId="47"/>
  </si>
  <si>
    <t>一時借入金</t>
    <phoneticPr fontId="47"/>
  </si>
  <si>
    <t>固定負債</t>
    <phoneticPr fontId="47"/>
  </si>
  <si>
    <t>建設改良等の財源に</t>
    <rPh sb="0" eb="1">
      <t>ケンセツ</t>
    </rPh>
    <rPh sb="1" eb="3">
      <t>カイリョウ</t>
    </rPh>
    <rPh sb="3" eb="4">
      <t>トウ</t>
    </rPh>
    <rPh sb="5" eb="7">
      <t>ザイゲン</t>
    </rPh>
    <rPh sb="8" eb="9">
      <t>ア</t>
    </rPh>
    <phoneticPr fontId="47"/>
  </si>
  <si>
    <t>充てるための企業債</t>
    <phoneticPr fontId="40"/>
  </si>
  <si>
    <t>流動負債</t>
    <phoneticPr fontId="47"/>
  </si>
  <si>
    <t>(7)</t>
    <phoneticPr fontId="47"/>
  </si>
  <si>
    <t>(8)</t>
    <phoneticPr fontId="47"/>
  </si>
  <si>
    <t>負債合計</t>
    <rPh sb="1" eb="2">
      <t>フサイ</t>
    </rPh>
    <phoneticPr fontId="47"/>
  </si>
  <si>
    <t>資本金　</t>
    <phoneticPr fontId="47"/>
  </si>
  <si>
    <t>８.</t>
    <phoneticPr fontId="47"/>
  </si>
  <si>
    <t>ア</t>
    <phoneticPr fontId="47"/>
  </si>
  <si>
    <t>積立金</t>
    <phoneticPr fontId="47"/>
  </si>
  <si>
    <t>当年度未処分利益剰余金</t>
    <phoneticPr fontId="47"/>
  </si>
  <si>
    <t>(未処理欠損金）</t>
    <phoneticPr fontId="47"/>
  </si>
  <si>
    <t>負 債 ・ 資 本 合 計</t>
  </si>
  <si>
    <t>(Ｃ)</t>
    <phoneticPr fontId="47"/>
  </si>
  <si>
    <t>不　　良　　債　　務</t>
  </si>
  <si>
    <t>(Ｇ)</t>
    <phoneticPr fontId="47"/>
  </si>
  <si>
    <t>に不足する額（(Ｅ)-(Ｄ)）</t>
    <phoneticPr fontId="47"/>
  </si>
  <si>
    <t>基本給</t>
    <rPh sb="0" eb="3">
      <t>キホンキュウ</t>
    </rPh>
    <phoneticPr fontId="47"/>
  </si>
  <si>
    <t>項　目</t>
    <rPh sb="0" eb="3">
      <t>コウモク</t>
    </rPh>
    <phoneticPr fontId="47"/>
  </si>
  <si>
    <t>他会計借入金</t>
    <phoneticPr fontId="47"/>
  </si>
  <si>
    <t>金　額</t>
  </si>
  <si>
    <t>構成比</t>
  </si>
  <si>
    <t>金　額</t>
    <phoneticPr fontId="46"/>
  </si>
  <si>
    <t>手当</t>
  </si>
  <si>
    <t>退職給付費</t>
    <rPh sb="2" eb="4">
      <t>キュウフ</t>
    </rPh>
    <rPh sb="4" eb="5">
      <t>ヒ</t>
    </rPh>
    <phoneticPr fontId="40"/>
  </si>
  <si>
    <t>支払利息</t>
  </si>
  <si>
    <t>（うち企業債利息）</t>
    <phoneticPr fontId="47"/>
  </si>
  <si>
    <t>減価償却費</t>
  </si>
  <si>
    <t>修繕費</t>
  </si>
  <si>
    <t>（単位：円）</t>
    <phoneticPr fontId="46"/>
  </si>
  <si>
    <t>平均年齢</t>
    <rPh sb="0" eb="2">
      <t>ヘイキン</t>
    </rPh>
    <rPh sb="2" eb="3">
      <t>ネン</t>
    </rPh>
    <rPh sb="3" eb="4">
      <t>ネンレイ</t>
    </rPh>
    <phoneticPr fontId="47"/>
  </si>
  <si>
    <t>国庫（県）補助金</t>
    <phoneticPr fontId="47"/>
  </si>
  <si>
    <t>(歳）</t>
    <rPh sb="1" eb="2">
      <t>サイ</t>
    </rPh>
    <phoneticPr fontId="47"/>
  </si>
  <si>
    <t>平均勤続年数</t>
    <rPh sb="0" eb="2">
      <t>ヘイキン</t>
    </rPh>
    <rPh sb="2" eb="4">
      <t>キンゾク</t>
    </rPh>
    <rPh sb="4" eb="6">
      <t>ネンスウ</t>
    </rPh>
    <phoneticPr fontId="47"/>
  </si>
  <si>
    <t>(年）</t>
    <rPh sb="1" eb="2">
      <t>ネン</t>
    </rPh>
    <phoneticPr fontId="47"/>
  </si>
  <si>
    <t>（ 資 本 的 収 支 ）</t>
  </si>
  <si>
    <t>固定資産売却代金</t>
    <phoneticPr fontId="47"/>
  </si>
  <si>
    <t>(9)</t>
    <phoneticPr fontId="47"/>
  </si>
  <si>
    <t>うち翌年度へ繰越される</t>
    <phoneticPr fontId="47"/>
  </si>
  <si>
    <t>　　　れる支出の財源充当</t>
  </si>
  <si>
    <t>(Ｂ)</t>
    <phoneticPr fontId="47"/>
  </si>
  <si>
    <t>(10)</t>
    <phoneticPr fontId="47"/>
  </si>
  <si>
    <t>純計（(Ａ)－((Ｂ)＋(Ｃ))）</t>
    <phoneticPr fontId="47"/>
  </si>
  <si>
    <t>(Ｄ)</t>
    <phoneticPr fontId="47"/>
  </si>
  <si>
    <t>資本的支出</t>
    <phoneticPr fontId="47"/>
  </si>
  <si>
    <t>他会計からの長期借入金返還金</t>
    <phoneticPr fontId="47"/>
  </si>
  <si>
    <t>(Ｅ)</t>
    <phoneticPr fontId="47"/>
  </si>
  <si>
    <t>資本的収入額が資本的支出額</t>
    <phoneticPr fontId="47"/>
  </si>
  <si>
    <t>（Ｆ） の 補 て ん 財 源</t>
    <phoneticPr fontId="47"/>
  </si>
  <si>
    <t>過年度損益勘定留保資金</t>
    <phoneticPr fontId="47"/>
  </si>
  <si>
    <t>当年度利益剰余金処分額</t>
    <phoneticPr fontId="47"/>
  </si>
  <si>
    <t>繰越利益剰余金処分額</t>
    <phoneticPr fontId="47"/>
  </si>
  <si>
    <t>積立金の取りくずし額</t>
    <phoneticPr fontId="47"/>
  </si>
  <si>
    <t>　　　　　　計　　　 （Ｇ）</t>
  </si>
  <si>
    <t>補てん財源不足額(Ｆ)-(Ｇ)</t>
    <phoneticPr fontId="47"/>
  </si>
  <si>
    <t>補てん財源不足率((H)/(A)×100)</t>
    <phoneticPr fontId="47"/>
  </si>
  <si>
    <t>経常収支比率</t>
    <phoneticPr fontId="47"/>
  </si>
  <si>
    <t>営業収益対営業費用比率</t>
    <phoneticPr fontId="47"/>
  </si>
  <si>
    <t>料金収入に対する比率</t>
    <phoneticPr fontId="47"/>
  </si>
  <si>
    <t>企業債償還元金</t>
    <phoneticPr fontId="47"/>
  </si>
  <si>
    <t>企業債利息</t>
    <phoneticPr fontId="47"/>
  </si>
  <si>
    <t>企業債元利償還金</t>
    <phoneticPr fontId="47"/>
  </si>
  <si>
    <t>H28</t>
  </si>
  <si>
    <t>H29</t>
  </si>
  <si>
    <t>H30</t>
  </si>
  <si>
    <t>R1</t>
  </si>
  <si>
    <t>報酬</t>
    <rPh sb="0" eb="2">
      <t>ホウシュウ</t>
    </rPh>
    <phoneticPr fontId="40"/>
  </si>
  <si>
    <t>報酬</t>
    <rPh sb="0" eb="2">
      <t>ホウシュウ</t>
    </rPh>
    <phoneticPr fontId="47"/>
  </si>
  <si>
    <t>R2</t>
  </si>
  <si>
    <t>計</t>
    <phoneticPr fontId="46"/>
  </si>
  <si>
    <t>(5)</t>
    <phoneticPr fontId="46"/>
  </si>
  <si>
    <t>福祉用具貸与</t>
    <rPh sb="0" eb="2">
      <t>フクシ</t>
    </rPh>
    <rPh sb="2" eb="4">
      <t>ヨウグ</t>
    </rPh>
    <rPh sb="4" eb="6">
      <t>タイヨ</t>
    </rPh>
    <phoneticPr fontId="46"/>
  </si>
  <si>
    <t>当年度同意等債で未借入または未発行の額</t>
  </si>
  <si>
    <t>実質補填財源不足額</t>
  </si>
  <si>
    <t>補填財源不足額</t>
    <phoneticPr fontId="46"/>
  </si>
  <si>
    <t>介護サービス</t>
    <rPh sb="0" eb="2">
      <t>カイゴ</t>
    </rPh>
    <phoneticPr fontId="46"/>
  </si>
  <si>
    <t>介護サービス</t>
    <phoneticPr fontId="40"/>
  </si>
  <si>
    <t>介護サービス</t>
    <rPh sb="0" eb="1">
      <t>カイゴ</t>
    </rPh>
    <phoneticPr fontId="40"/>
  </si>
  <si>
    <t>介護サービス</t>
    <phoneticPr fontId="40"/>
  </si>
  <si>
    <t>介護サービス</t>
    <phoneticPr fontId="40"/>
  </si>
  <si>
    <t>介護サービス</t>
    <rPh sb="0" eb="1">
      <t>カイゴ</t>
    </rPh>
    <phoneticPr fontId="40"/>
  </si>
  <si>
    <t>R3</t>
  </si>
  <si>
    <t>△96,210</t>
  </si>
  <si>
    <t>△55,329</t>
  </si>
  <si>
    <t>△147,382</t>
  </si>
  <si>
    <t>R4</t>
    <phoneticPr fontId="46"/>
  </si>
  <si>
    <t xml:space="preserve"> 　　（通所リハビリテーション、短期入所療養介護）の年延利用者数は12,118人、居宅介護支援の</t>
    <rPh sb="16" eb="18">
      <t>タンキ</t>
    </rPh>
    <rPh sb="18" eb="20">
      <t>ニュウショ</t>
    </rPh>
    <rPh sb="20" eb="22">
      <t>リョウヨウ</t>
    </rPh>
    <rPh sb="22" eb="24">
      <t>カイゴ</t>
    </rPh>
    <phoneticPr fontId="46"/>
  </si>
  <si>
    <t>　　　　令和４年度における施設サービス年延利用者数は64,450人であった。また、 居宅サービス</t>
    <rPh sb="4" eb="6">
      <t>レイワ</t>
    </rPh>
    <rPh sb="7" eb="9">
      <t>ネンド</t>
    </rPh>
    <rPh sb="8" eb="9">
      <t>ド</t>
    </rPh>
    <rPh sb="9" eb="11">
      <t>ヘイネンド</t>
    </rPh>
    <rPh sb="13" eb="15">
      <t>シセツ</t>
    </rPh>
    <rPh sb="19" eb="20">
      <t>ネン</t>
    </rPh>
    <rPh sb="20" eb="21">
      <t>ノ</t>
    </rPh>
    <rPh sb="21" eb="22">
      <t>リ</t>
    </rPh>
    <phoneticPr fontId="46"/>
  </si>
  <si>
    <t xml:space="preserve"> 　　 年延利用者数は711人であった。</t>
    <phoneticPr fontId="46"/>
  </si>
  <si>
    <t xml:space="preserve"> 　　　　令和４年度の総収益は12億2百万円、総費用は12億73百万円で、差引71百万円の純損失</t>
    <rPh sb="5" eb="7">
      <t>レイワ</t>
    </rPh>
    <rPh sb="17" eb="18">
      <t>オク</t>
    </rPh>
    <rPh sb="19" eb="21">
      <t>ヒャクマン</t>
    </rPh>
    <rPh sb="29" eb="30">
      <t>オク</t>
    </rPh>
    <rPh sb="32" eb="34">
      <t>ヒャクマン</t>
    </rPh>
    <rPh sb="41" eb="43">
      <t>ヒャクマン</t>
    </rPh>
    <rPh sb="46" eb="48">
      <t>ソンシツ</t>
    </rPh>
    <phoneticPr fontId="4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</si>
</sst>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#,##0.0"/>
    <numFmt numFmtId="178" formatCode="#,##0;[Red]&quot;△&quot;#,##0;&quot;-&quot;"/>
    <numFmt numFmtId="179" formatCode="#,##0.00;[Red]&quot;△&quot;#,##0.00"/>
    <numFmt numFmtId="180" formatCode="#,##0;[Red]&quot;△&quot;#,##0"/>
    <numFmt numFmtId="181" formatCode="#,##0;&quot;△&quot;#,##0;&quot;-&quot;"/>
    <numFmt numFmtId="182" formatCode="#,##0.0;[Red]&quot;△&quot;#,##0.0;&quot;-&quot;"/>
    <numFmt numFmtId="183" formatCode="#,##0.0;[Red]&quot;△&quot;#,##0.0"/>
    <numFmt numFmtId="184" formatCode="0.0"/>
    <numFmt numFmtId="185" formatCode="#,##0;\△#,##0;\-"/>
  </numFmts>
  <fonts count="54"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2"/>
      <color indexed="19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color indexed="62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b/>
      <sz val="12"/>
      <color indexed="63"/>
      <name val="ＭＳ 明朝"/>
      <family val="1"/>
      <charset val="128"/>
    </font>
    <font>
      <b/>
      <sz val="11"/>
      <color indexed="63"/>
      <name val="ＭＳ Ｐゴシック"/>
      <family val="3"/>
      <charset val="128"/>
    </font>
    <font>
      <sz val="12"/>
      <color indexed="20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7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明朝"/>
      <family val="1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明朝"/>
      <family val="1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明朝"/>
      <family val="1"/>
      <charset val="128"/>
    </font>
    <font>
      <b/>
      <sz val="11"/>
      <color indexed="62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i/>
      <sz val="12"/>
      <color indexed="23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Yu Gothic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3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5" borderId="1" applyNumberFormat="0" applyAlignment="0" applyProtection="0">
      <alignment vertical="center"/>
    </xf>
    <xf numFmtId="0" fontId="9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4" borderId="2" applyNumberFormat="0" applyFont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28" fillId="17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" fillId="0" borderId="0">
      <alignment vertical="center"/>
    </xf>
    <xf numFmtId="0" fontId="48" fillId="0" borderId="0"/>
    <xf numFmtId="0" fontId="48" fillId="0" borderId="0"/>
    <xf numFmtId="0" fontId="18" fillId="0" borderId="0"/>
    <xf numFmtId="0" fontId="1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0"/>
    <xf numFmtId="0" fontId="51" fillId="0" borderId="0">
      <alignment vertical="center"/>
    </xf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2" fillId="0" borderId="0">
      <alignment vertical="center"/>
    </xf>
    <xf numFmtId="0" fontId="53" fillId="0" borderId="0">
      <alignment vertical="center"/>
    </xf>
    <xf numFmtId="0" fontId="38" fillId="0" borderId="0"/>
  </cellStyleXfs>
  <cellXfs count="591">
    <xf numFmtId="0" fontId="0" fillId="0" borderId="0" xfId="0"/>
    <xf numFmtId="38" fontId="33" fillId="0" borderId="0" xfId="65" applyFont="1" applyAlignment="1">
      <alignment vertical="center"/>
    </xf>
    <xf numFmtId="0" fontId="34" fillId="0" borderId="0" xfId="86" applyFont="1" applyAlignment="1">
      <alignment horizontal="centerContinuous" vertical="center"/>
    </xf>
    <xf numFmtId="38" fontId="0" fillId="0" borderId="0" xfId="65" applyFont="1" applyFill="1" applyAlignment="1">
      <alignment horizontal="right" vertical="center"/>
    </xf>
    <xf numFmtId="38" fontId="37" fillId="0" borderId="0" xfId="65" applyFont="1" applyFill="1" applyAlignment="1">
      <alignment horizontal="right" vertical="center"/>
    </xf>
    <xf numFmtId="38" fontId="0" fillId="0" borderId="0" xfId="65" applyFont="1" applyFill="1" applyAlignment="1">
      <alignment horizontal="center" vertical="center"/>
    </xf>
    <xf numFmtId="38" fontId="38" fillId="0" borderId="0" xfId="65" quotePrefix="1" applyFont="1" applyFill="1" applyAlignment="1">
      <alignment horizontal="left" vertical="center"/>
    </xf>
    <xf numFmtId="38" fontId="37" fillId="0" borderId="0" xfId="65" quotePrefix="1" applyFont="1" applyFill="1" applyAlignment="1">
      <alignment horizontal="left" vertical="center"/>
    </xf>
    <xf numFmtId="38" fontId="36" fillId="0" borderId="0" xfId="65" applyFont="1" applyFill="1" applyAlignment="1">
      <alignment vertical="center"/>
    </xf>
    <xf numFmtId="38" fontId="36" fillId="0" borderId="0" xfId="65" applyFont="1" applyFill="1" applyAlignment="1">
      <alignment horizontal="right" vertical="center"/>
    </xf>
    <xf numFmtId="38" fontId="36" fillId="0" borderId="0" xfId="65" quotePrefix="1" applyFont="1" applyFill="1" applyAlignment="1">
      <alignment horizontal="right" vertical="center"/>
    </xf>
    <xf numFmtId="38" fontId="36" fillId="18" borderId="10" xfId="65" quotePrefix="1" applyFont="1" applyFill="1" applyBorder="1" applyAlignment="1">
      <alignment horizontal="right" vertical="center"/>
    </xf>
    <xf numFmtId="38" fontId="36" fillId="18" borderId="11" xfId="65" quotePrefix="1" applyFont="1" applyFill="1" applyBorder="1" applyAlignment="1">
      <alignment horizontal="right" vertical="center"/>
    </xf>
    <xf numFmtId="38" fontId="36" fillId="18" borderId="15" xfId="65" quotePrefix="1" applyFont="1" applyFill="1" applyBorder="1" applyAlignment="1">
      <alignment horizontal="right" vertical="center"/>
    </xf>
    <xf numFmtId="38" fontId="36" fillId="18" borderId="0" xfId="65" quotePrefix="1" applyFont="1" applyFill="1" applyBorder="1" applyAlignment="1">
      <alignment horizontal="right" vertical="center"/>
    </xf>
    <xf numFmtId="38" fontId="36" fillId="18" borderId="30" xfId="65" quotePrefix="1" applyFont="1" applyFill="1" applyBorder="1" applyAlignment="1">
      <alignment horizontal="right" vertical="center"/>
    </xf>
    <xf numFmtId="38" fontId="36" fillId="18" borderId="31" xfId="65" applyFont="1" applyFill="1" applyBorder="1" applyAlignment="1">
      <alignment horizontal="centerContinuous" vertical="center"/>
    </xf>
    <xf numFmtId="38" fontId="36" fillId="18" borderId="32" xfId="65" applyFont="1" applyFill="1" applyBorder="1" applyAlignment="1">
      <alignment horizontal="centerContinuous" vertical="center"/>
    </xf>
    <xf numFmtId="38" fontId="36" fillId="18" borderId="16" xfId="65" applyFont="1" applyFill="1" applyBorder="1" applyAlignment="1">
      <alignment horizontal="right" vertical="center"/>
    </xf>
    <xf numFmtId="38" fontId="36" fillId="18" borderId="33" xfId="65" applyFont="1" applyFill="1" applyBorder="1" applyAlignment="1">
      <alignment horizontal="right" vertical="center"/>
    </xf>
    <xf numFmtId="38" fontId="36" fillId="18" borderId="16" xfId="65" quotePrefix="1" applyFont="1" applyFill="1" applyBorder="1" applyAlignment="1">
      <alignment horizontal="center" vertical="center"/>
    </xf>
    <xf numFmtId="38" fontId="36" fillId="18" borderId="16" xfId="65" applyFont="1" applyFill="1" applyBorder="1" applyAlignment="1">
      <alignment horizontal="center" vertical="center"/>
    </xf>
    <xf numFmtId="38" fontId="36" fillId="18" borderId="17" xfId="65" quotePrefix="1" applyFont="1" applyFill="1" applyBorder="1" applyAlignment="1">
      <alignment horizontal="center" vertical="center"/>
    </xf>
    <xf numFmtId="38" fontId="36" fillId="18" borderId="18" xfId="65" quotePrefix="1" applyFont="1" applyFill="1" applyBorder="1" applyAlignment="1">
      <alignment horizontal="center" vertical="center"/>
    </xf>
    <xf numFmtId="38" fontId="36" fillId="18" borderId="19" xfId="65" quotePrefix="1" applyFont="1" applyFill="1" applyBorder="1" applyAlignment="1">
      <alignment horizontal="left" vertical="center"/>
    </xf>
    <xf numFmtId="38" fontId="36" fillId="18" borderId="20" xfId="65" quotePrefix="1" applyFont="1" applyFill="1" applyBorder="1" applyAlignment="1">
      <alignment horizontal="left" vertical="center"/>
    </xf>
    <xf numFmtId="38" fontId="36" fillId="18" borderId="21" xfId="65" applyFont="1" applyFill="1" applyBorder="1" applyAlignment="1">
      <alignment horizontal="right" vertical="center"/>
    </xf>
    <xf numFmtId="38" fontId="36" fillId="18" borderId="22" xfId="65" applyFont="1" applyFill="1" applyBorder="1" applyAlignment="1">
      <alignment horizontal="right" vertical="center"/>
    </xf>
    <xf numFmtId="38" fontId="36" fillId="18" borderId="23" xfId="65" applyFont="1" applyFill="1" applyBorder="1" applyAlignment="1">
      <alignment horizontal="right" vertical="center"/>
    </xf>
    <xf numFmtId="178" fontId="39" fillId="19" borderId="16" xfId="65" applyNumberFormat="1" applyFont="1" applyFill="1" applyBorder="1" applyAlignment="1">
      <alignment horizontal="right" vertical="center"/>
    </xf>
    <xf numFmtId="178" fontId="39" fillId="0" borderId="16" xfId="65" applyNumberFormat="1" applyFont="1" applyFill="1" applyBorder="1" applyAlignment="1">
      <alignment horizontal="right" vertical="center"/>
    </xf>
    <xf numFmtId="38" fontId="36" fillId="18" borderId="15" xfId="65" quotePrefix="1" applyFont="1" applyFill="1" applyBorder="1" applyAlignment="1">
      <alignment horizontal="left" vertical="center"/>
    </xf>
    <xf numFmtId="38" fontId="36" fillId="18" borderId="0" xfId="65" quotePrefix="1" applyFont="1" applyFill="1" applyBorder="1" applyAlignment="1">
      <alignment horizontal="left" vertical="center"/>
    </xf>
    <xf numFmtId="178" fontId="39" fillId="19" borderId="21" xfId="65" applyNumberFormat="1" applyFont="1" applyFill="1" applyBorder="1" applyAlignment="1">
      <alignment horizontal="right" vertical="center"/>
    </xf>
    <xf numFmtId="178" fontId="39" fillId="0" borderId="21" xfId="65" applyNumberFormat="1" applyFont="1" applyFill="1" applyBorder="1" applyAlignment="1">
      <alignment horizontal="right" vertical="center"/>
    </xf>
    <xf numFmtId="176" fontId="39" fillId="19" borderId="16" xfId="65" applyNumberFormat="1" applyFont="1" applyFill="1" applyBorder="1" applyAlignment="1">
      <alignment horizontal="right" vertical="center"/>
    </xf>
    <xf numFmtId="176" fontId="39" fillId="0" borderId="16" xfId="65" applyNumberFormat="1" applyFont="1" applyFill="1" applyBorder="1" applyAlignment="1">
      <alignment horizontal="right" vertical="center"/>
    </xf>
    <xf numFmtId="176" fontId="39" fillId="19" borderId="25" xfId="65" applyNumberFormat="1" applyFont="1" applyFill="1" applyBorder="1" applyAlignment="1">
      <alignment horizontal="right" vertical="center"/>
    </xf>
    <xf numFmtId="176" fontId="39" fillId="0" borderId="25" xfId="65" applyNumberFormat="1" applyFont="1" applyFill="1" applyBorder="1" applyAlignment="1">
      <alignment horizontal="right" vertical="center"/>
    </xf>
    <xf numFmtId="38" fontId="39" fillId="0" borderId="0" xfId="65" applyFont="1" applyFill="1" applyAlignment="1">
      <alignment horizontal="right" vertical="center"/>
    </xf>
    <xf numFmtId="38" fontId="36" fillId="0" borderId="0" xfId="65" quotePrefix="1" applyFont="1" applyFill="1" applyAlignment="1">
      <alignment horizontal="left" vertical="center"/>
    </xf>
    <xf numFmtId="38" fontId="39" fillId="18" borderId="31" xfId="65" applyFont="1" applyFill="1" applyBorder="1" applyAlignment="1">
      <alignment horizontal="centerContinuous" vertical="center"/>
    </xf>
    <xf numFmtId="38" fontId="39" fillId="18" borderId="32" xfId="65" applyFont="1" applyFill="1" applyBorder="1" applyAlignment="1">
      <alignment horizontal="centerContinuous" vertical="center"/>
    </xf>
    <xf numFmtId="38" fontId="39" fillId="18" borderId="16" xfId="65" applyFont="1" applyFill="1" applyBorder="1" applyAlignment="1">
      <alignment horizontal="right" vertical="center"/>
    </xf>
    <xf numFmtId="38" fontId="39" fillId="18" borderId="35" xfId="65" applyFont="1" applyFill="1" applyBorder="1" applyAlignment="1">
      <alignment horizontal="right" vertical="center"/>
    </xf>
    <xf numFmtId="38" fontId="36" fillId="18" borderId="33" xfId="65" quotePrefix="1" applyFont="1" applyFill="1" applyBorder="1" applyAlignment="1">
      <alignment horizontal="center" vertical="center"/>
    </xf>
    <xf numFmtId="38" fontId="39" fillId="18" borderId="21" xfId="65" applyFont="1" applyFill="1" applyBorder="1" applyAlignment="1">
      <alignment horizontal="right" vertical="center"/>
    </xf>
    <xf numFmtId="38" fontId="39" fillId="18" borderId="24" xfId="65" applyFont="1" applyFill="1" applyBorder="1" applyAlignment="1">
      <alignment horizontal="right" vertical="center"/>
    </xf>
    <xf numFmtId="38" fontId="39" fillId="0" borderId="16" xfId="65" applyFont="1" applyFill="1" applyBorder="1" applyAlignment="1">
      <alignment horizontal="right" vertical="center"/>
    </xf>
    <xf numFmtId="38" fontId="36" fillId="18" borderId="19" xfId="65" applyFont="1" applyFill="1" applyBorder="1" applyAlignment="1">
      <alignment horizontal="centerContinuous" vertical="center"/>
    </xf>
    <xf numFmtId="38" fontId="36" fillId="18" borderId="20" xfId="65" applyFont="1" applyFill="1" applyBorder="1" applyAlignment="1">
      <alignment horizontal="centerContinuous" vertical="center"/>
    </xf>
    <xf numFmtId="0" fontId="36" fillId="18" borderId="20" xfId="0" applyFont="1" applyFill="1" applyBorder="1" applyAlignment="1">
      <alignment horizontal="centerContinuous" vertical="center"/>
    </xf>
    <xf numFmtId="0" fontId="36" fillId="18" borderId="37" xfId="0" applyFont="1" applyFill="1" applyBorder="1" applyAlignment="1">
      <alignment horizontal="centerContinuous" vertical="center"/>
    </xf>
    <xf numFmtId="38" fontId="0" fillId="0" borderId="0" xfId="65" applyFont="1" applyFill="1" applyAlignment="1">
      <alignment vertical="center"/>
    </xf>
    <xf numFmtId="0" fontId="38" fillId="0" borderId="0" xfId="0" quotePrefix="1" applyFont="1" applyFill="1" applyAlignment="1">
      <alignment horizontal="left" vertical="center"/>
    </xf>
    <xf numFmtId="0" fontId="37" fillId="0" borderId="0" xfId="0" quotePrefix="1" applyFont="1" applyFill="1" applyAlignment="1">
      <alignment horizontal="left" vertical="center"/>
    </xf>
    <xf numFmtId="0" fontId="37" fillId="0" borderId="0" xfId="0" quotePrefix="1" applyFont="1" applyFill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0" fontId="36" fillId="18" borderId="16" xfId="0" applyFont="1" applyFill="1" applyBorder="1" applyAlignment="1">
      <alignment horizontal="center" vertical="center"/>
    </xf>
    <xf numFmtId="38" fontId="41" fillId="0" borderId="16" xfId="65" quotePrefix="1" applyFont="1" applyFill="1" applyBorder="1" applyAlignment="1">
      <alignment horizontal="center" vertical="center" shrinkToFit="1"/>
    </xf>
    <xf numFmtId="0" fontId="0" fillId="18" borderId="15" xfId="84" quotePrefix="1" applyFont="1" applyFill="1" applyBorder="1" applyAlignment="1">
      <alignment horizontal="right" vertical="center"/>
    </xf>
    <xf numFmtId="38" fontId="39" fillId="0" borderId="16" xfId="65" applyFont="1" applyFill="1" applyBorder="1" applyAlignment="1">
      <alignment horizontal="center" vertical="center"/>
    </xf>
    <xf numFmtId="179" fontId="38" fillId="0" borderId="0" xfId="84" quotePrefix="1" applyNumberFormat="1" applyFont="1" applyFill="1" applyAlignment="1">
      <alignment horizontal="left" vertical="center"/>
    </xf>
    <xf numFmtId="179" fontId="37" fillId="0" borderId="0" xfId="84" quotePrefix="1" applyNumberFormat="1" applyFont="1" applyFill="1" applyAlignment="1">
      <alignment horizontal="left" vertical="center"/>
    </xf>
    <xf numFmtId="180" fontId="37" fillId="0" borderId="0" xfId="0" applyNumberFormat="1" applyFont="1" applyFill="1" applyAlignment="1">
      <alignment horizontal="right" vertical="center"/>
    </xf>
    <xf numFmtId="180" fontId="0" fillId="0" borderId="0" xfId="0" applyNumberFormat="1" applyFill="1" applyAlignment="1">
      <alignment horizontal="right" vertical="center"/>
    </xf>
    <xf numFmtId="179" fontId="39" fillId="18" borderId="10" xfId="84" applyNumberFormat="1" applyFont="1" applyFill="1" applyBorder="1" applyAlignment="1">
      <alignment horizontal="left" vertical="center"/>
    </xf>
    <xf numFmtId="179" fontId="39" fillId="18" borderId="11" xfId="84" applyNumberFormat="1" applyFont="1" applyFill="1" applyBorder="1" applyAlignment="1">
      <alignment horizontal="right" vertical="center"/>
    </xf>
    <xf numFmtId="179" fontId="39" fillId="18" borderId="39" xfId="84" quotePrefix="1" applyNumberFormat="1" applyFont="1" applyFill="1" applyBorder="1" applyAlignment="1">
      <alignment horizontal="right" vertical="center"/>
    </xf>
    <xf numFmtId="179" fontId="39" fillId="18" borderId="15" xfId="84" applyNumberFormat="1" applyFont="1" applyFill="1" applyBorder="1" applyAlignment="1">
      <alignment horizontal="left" vertical="center"/>
    </xf>
    <xf numFmtId="179" fontId="39" fillId="18" borderId="0" xfId="84" applyNumberFormat="1" applyFont="1" applyFill="1" applyBorder="1" applyAlignment="1">
      <alignment horizontal="right" vertical="center"/>
    </xf>
    <xf numFmtId="179" fontId="39" fillId="18" borderId="47" xfId="84" applyNumberFormat="1" applyFont="1" applyFill="1" applyBorder="1" applyAlignment="1">
      <alignment horizontal="right" vertical="center"/>
    </xf>
    <xf numFmtId="179" fontId="39" fillId="18" borderId="30" xfId="84" quotePrefix="1" applyNumberFormat="1" applyFont="1" applyFill="1" applyBorder="1" applyAlignment="1">
      <alignment horizontal="right" vertical="center"/>
    </xf>
    <xf numFmtId="179" fontId="39" fillId="18" borderId="37" xfId="84" quotePrefix="1" applyNumberFormat="1" applyFont="1" applyFill="1" applyBorder="1" applyAlignment="1">
      <alignment horizontal="right" vertical="center"/>
    </xf>
    <xf numFmtId="180" fontId="39" fillId="18" borderId="21" xfId="0" quotePrefix="1" applyNumberFormat="1" applyFont="1" applyFill="1" applyBorder="1" applyAlignment="1">
      <alignment horizontal="center" vertical="center"/>
    </xf>
    <xf numFmtId="179" fontId="39" fillId="18" borderId="42" xfId="84" quotePrefix="1" applyNumberFormat="1" applyFont="1" applyFill="1" applyBorder="1" applyAlignment="1">
      <alignment horizontal="left" vertical="center"/>
    </xf>
    <xf numFmtId="179" fontId="39" fillId="18" borderId="34" xfId="84" quotePrefix="1" applyNumberFormat="1" applyFont="1" applyFill="1" applyBorder="1" applyAlignment="1">
      <alignment horizontal="left" vertical="center"/>
    </xf>
    <xf numFmtId="179" fontId="39" fillId="18" borderId="41" xfId="84" quotePrefix="1" applyNumberFormat="1" applyFont="1" applyFill="1" applyBorder="1" applyAlignment="1">
      <alignment horizontal="right" vertical="center"/>
    </xf>
    <xf numFmtId="180" fontId="39" fillId="0" borderId="16" xfId="0" quotePrefix="1" applyNumberFormat="1" applyFont="1" applyFill="1" applyBorder="1" applyAlignment="1">
      <alignment horizontal="center" vertical="center"/>
    </xf>
    <xf numFmtId="180" fontId="39" fillId="0" borderId="48" xfId="0" quotePrefix="1" applyNumberFormat="1" applyFont="1" applyFill="1" applyBorder="1" applyAlignment="1">
      <alignment horizontal="center" vertical="center"/>
    </xf>
    <xf numFmtId="180" fontId="39" fillId="0" borderId="18" xfId="0" quotePrefix="1" applyNumberFormat="1" applyFont="1" applyFill="1" applyBorder="1" applyAlignment="1">
      <alignment horizontal="center" vertical="center"/>
    </xf>
    <xf numFmtId="0" fontId="39" fillId="18" borderId="15" xfId="84" quotePrefix="1" applyFont="1" applyFill="1" applyBorder="1" applyAlignment="1">
      <alignment horizontal="right" vertical="center"/>
    </xf>
    <xf numFmtId="178" fontId="39" fillId="0" borderId="16" xfId="0" applyNumberFormat="1" applyFont="1" applyFill="1" applyBorder="1" applyAlignment="1">
      <alignment horizontal="right" vertical="center"/>
    </xf>
    <xf numFmtId="179" fontId="39" fillId="18" borderId="15" xfId="84" applyNumberFormat="1" applyFont="1" applyFill="1" applyBorder="1" applyAlignment="1">
      <alignment vertical="center"/>
    </xf>
    <xf numFmtId="179" fontId="39" fillId="18" borderId="41" xfId="84" applyNumberFormat="1" applyFont="1" applyFill="1" applyBorder="1" applyAlignment="1">
      <alignment horizontal="right" vertical="center"/>
    </xf>
    <xf numFmtId="178" fontId="39" fillId="0" borderId="18" xfId="65" applyNumberFormat="1" applyFont="1" applyFill="1" applyBorder="1" applyAlignment="1">
      <alignment horizontal="right" vertical="center"/>
    </xf>
    <xf numFmtId="178" fontId="39" fillId="0" borderId="17" xfId="65" applyNumberFormat="1" applyFont="1" applyFill="1" applyBorder="1" applyAlignment="1">
      <alignment horizontal="right" vertical="center"/>
    </xf>
    <xf numFmtId="181" fontId="39" fillId="0" borderId="21" xfId="0" applyNumberFormat="1" applyFont="1" applyFill="1" applyBorder="1" applyAlignment="1">
      <alignment horizontal="right" vertical="center" shrinkToFit="1"/>
    </xf>
    <xf numFmtId="178" fontId="39" fillId="0" borderId="17" xfId="0" applyNumberFormat="1" applyFont="1" applyFill="1" applyBorder="1" applyAlignment="1">
      <alignment horizontal="right" vertical="center"/>
    </xf>
    <xf numFmtId="178" fontId="39" fillId="0" borderId="18" xfId="0" applyNumberFormat="1" applyFont="1" applyFill="1" applyBorder="1" applyAlignment="1">
      <alignment horizontal="right" vertical="center"/>
    </xf>
    <xf numFmtId="179" fontId="39" fillId="18" borderId="0" xfId="84" applyNumberFormat="1" applyFont="1" applyFill="1" applyBorder="1" applyAlignment="1">
      <alignment vertical="center"/>
    </xf>
    <xf numFmtId="179" fontId="39" fillId="18" borderId="0" xfId="84" quotePrefix="1" applyNumberFormat="1" applyFont="1" applyFill="1" applyBorder="1" applyAlignment="1">
      <alignment horizontal="right" vertical="center"/>
    </xf>
    <xf numFmtId="179" fontId="39" fillId="18" borderId="34" xfId="84" quotePrefix="1" applyNumberFormat="1" applyFont="1" applyFill="1" applyBorder="1" applyAlignment="1">
      <alignment horizontal="distributed" vertical="center"/>
    </xf>
    <xf numFmtId="181" fontId="39" fillId="0" borderId="16" xfId="0" applyNumberFormat="1" applyFont="1" applyFill="1" applyBorder="1" applyAlignment="1">
      <alignment horizontal="right" vertical="center"/>
    </xf>
    <xf numFmtId="181" fontId="39" fillId="0" borderId="17" xfId="0" applyNumberFormat="1" applyFont="1" applyFill="1" applyBorder="1" applyAlignment="1">
      <alignment horizontal="right" vertical="center"/>
    </xf>
    <xf numFmtId="181" fontId="39" fillId="0" borderId="18" xfId="0" applyNumberFormat="1" applyFont="1" applyFill="1" applyBorder="1" applyAlignment="1">
      <alignment horizontal="right" vertical="center"/>
    </xf>
    <xf numFmtId="179" fontId="39" fillId="18" borderId="42" xfId="84" quotePrefix="1" applyNumberFormat="1" applyFont="1" applyFill="1" applyBorder="1" applyAlignment="1">
      <alignment horizontal="distributed" vertical="center"/>
    </xf>
    <xf numFmtId="179" fontId="39" fillId="18" borderId="49" xfId="84" quotePrefix="1" applyNumberFormat="1" applyFont="1" applyFill="1" applyBorder="1" applyAlignment="1">
      <alignment horizontal="distributed" vertical="center"/>
    </xf>
    <xf numFmtId="181" fontId="39" fillId="0" borderId="16" xfId="0" applyNumberFormat="1" applyFont="1" applyFill="1" applyBorder="1" applyAlignment="1">
      <alignment horizontal="right" vertical="center" shrinkToFit="1"/>
    </xf>
    <xf numFmtId="181" fontId="39" fillId="0" borderId="48" xfId="0" applyNumberFormat="1" applyFont="1" applyFill="1" applyBorder="1" applyAlignment="1">
      <alignment horizontal="right" vertical="center" shrinkToFit="1"/>
    </xf>
    <xf numFmtId="181" fontId="39" fillId="0" borderId="18" xfId="0" applyNumberFormat="1" applyFont="1" applyFill="1" applyBorder="1" applyAlignment="1">
      <alignment horizontal="right" vertical="center" shrinkToFit="1"/>
    </xf>
    <xf numFmtId="38" fontId="39" fillId="18" borderId="43" xfId="65" applyFont="1" applyFill="1" applyBorder="1" applyAlignment="1">
      <alignment horizontal="centerContinuous" vertical="top"/>
    </xf>
    <xf numFmtId="38" fontId="39" fillId="18" borderId="44" xfId="65" applyFont="1" applyFill="1" applyBorder="1" applyAlignment="1">
      <alignment horizontal="centerContinuous" vertical="center"/>
    </xf>
    <xf numFmtId="38" fontId="39" fillId="18" borderId="44" xfId="65" applyFont="1" applyFill="1" applyBorder="1" applyAlignment="1">
      <alignment horizontal="centerContinuous" vertical="top"/>
    </xf>
    <xf numFmtId="178" fontId="39" fillId="0" borderId="26" xfId="65" applyNumberFormat="1" applyFont="1" applyFill="1" applyBorder="1" applyAlignment="1">
      <alignment horizontal="right" vertical="center"/>
    </xf>
    <xf numFmtId="178" fontId="39" fillId="0" borderId="27" xfId="65" applyNumberFormat="1" applyFont="1" applyFill="1" applyBorder="1" applyAlignment="1">
      <alignment horizontal="right" vertical="center"/>
    </xf>
    <xf numFmtId="38" fontId="35" fillId="0" borderId="0" xfId="65" applyFont="1" applyFill="1" applyAlignment="1">
      <alignment horizontal="right" vertical="center"/>
    </xf>
    <xf numFmtId="180" fontId="38" fillId="0" borderId="0" xfId="84" quotePrefix="1" applyNumberFormat="1" applyFont="1" applyFill="1" applyAlignment="1">
      <alignment horizontal="left" vertical="center"/>
    </xf>
    <xf numFmtId="180" fontId="37" fillId="0" borderId="0" xfId="84" quotePrefix="1" applyNumberFormat="1" applyFont="1" applyFill="1" applyAlignment="1">
      <alignment horizontal="left" vertical="center"/>
    </xf>
    <xf numFmtId="180" fontId="37" fillId="0" borderId="0" xfId="0" quotePrefix="1" applyNumberFormat="1" applyFont="1" applyFill="1" applyAlignment="1">
      <alignment horizontal="left" vertical="center"/>
    </xf>
    <xf numFmtId="180" fontId="48" fillId="0" borderId="0" xfId="84" quotePrefix="1" applyNumberFormat="1" applyFill="1" applyAlignment="1">
      <alignment horizontal="left" vertical="center"/>
    </xf>
    <xf numFmtId="180" fontId="0" fillId="0" borderId="0" xfId="0" quotePrefix="1" applyNumberFormat="1" applyFill="1" applyAlignment="1">
      <alignment horizontal="left" vertical="center"/>
    </xf>
    <xf numFmtId="180" fontId="36" fillId="0" borderId="0" xfId="0" applyNumberFormat="1" applyFont="1" applyFill="1" applyAlignment="1">
      <alignment horizontal="right" vertical="center"/>
    </xf>
    <xf numFmtId="180" fontId="36" fillId="18" borderId="10" xfId="84" applyNumberFormat="1" applyFont="1" applyFill="1" applyBorder="1" applyAlignment="1">
      <alignment horizontal="left" vertical="center"/>
    </xf>
    <xf numFmtId="180" fontId="36" fillId="18" borderId="11" xfId="84" applyNumberFormat="1" applyFont="1" applyFill="1" applyBorder="1" applyAlignment="1">
      <alignment horizontal="right" vertical="center"/>
    </xf>
    <xf numFmtId="180" fontId="36" fillId="18" borderId="19" xfId="84" quotePrefix="1" applyNumberFormat="1" applyFont="1" applyFill="1" applyBorder="1" applyAlignment="1">
      <alignment horizontal="left" vertical="center"/>
    </xf>
    <xf numFmtId="180" fontId="36" fillId="18" borderId="20" xfId="84" quotePrefix="1" applyNumberFormat="1" applyFont="1" applyFill="1" applyBorder="1" applyAlignment="1">
      <alignment horizontal="left" vertical="center"/>
    </xf>
    <xf numFmtId="180" fontId="36" fillId="18" borderId="30" xfId="84" applyNumberFormat="1" applyFont="1" applyFill="1" applyBorder="1" applyAlignment="1">
      <alignment horizontal="right" vertical="center"/>
    </xf>
    <xf numFmtId="180" fontId="36" fillId="18" borderId="31" xfId="0" applyNumberFormat="1" applyFont="1" applyFill="1" applyBorder="1" applyAlignment="1">
      <alignment horizontal="center" vertical="center"/>
    </xf>
    <xf numFmtId="180" fontId="36" fillId="18" borderId="51" xfId="0" applyNumberFormat="1" applyFont="1" applyFill="1" applyBorder="1" applyAlignment="1">
      <alignment horizontal="center" vertical="center"/>
    </xf>
    <xf numFmtId="180" fontId="36" fillId="18" borderId="42" xfId="84" quotePrefix="1" applyNumberFormat="1" applyFont="1" applyFill="1" applyBorder="1" applyAlignment="1">
      <alignment horizontal="left" vertical="center"/>
    </xf>
    <xf numFmtId="180" fontId="36" fillId="18" borderId="34" xfId="84" quotePrefix="1" applyNumberFormat="1" applyFont="1" applyFill="1" applyBorder="1" applyAlignment="1">
      <alignment horizontal="left" vertical="center"/>
    </xf>
    <xf numFmtId="180" fontId="36" fillId="18" borderId="49" xfId="84" applyNumberFormat="1" applyFont="1" applyFill="1" applyBorder="1" applyAlignment="1">
      <alignment horizontal="right" vertical="center"/>
    </xf>
    <xf numFmtId="180" fontId="36" fillId="0" borderId="16" xfId="0" quotePrefix="1" applyNumberFormat="1" applyFont="1" applyFill="1" applyBorder="1" applyAlignment="1">
      <alignment horizontal="center" vertical="center"/>
    </xf>
    <xf numFmtId="180" fontId="36" fillId="0" borderId="33" xfId="0" applyNumberFormat="1" applyFont="1" applyFill="1" applyBorder="1" applyAlignment="1">
      <alignment horizontal="center" vertical="center"/>
    </xf>
    <xf numFmtId="0" fontId="36" fillId="18" borderId="15" xfId="84" quotePrefix="1" applyFont="1" applyFill="1" applyBorder="1" applyAlignment="1">
      <alignment horizontal="right" vertical="center"/>
    </xf>
    <xf numFmtId="180" fontId="36" fillId="18" borderId="0" xfId="84" quotePrefix="1" applyNumberFormat="1" applyFont="1" applyFill="1" applyBorder="1" applyAlignment="1">
      <alignment horizontal="distributed" vertical="center"/>
    </xf>
    <xf numFmtId="180" fontId="36" fillId="18" borderId="41" xfId="84" quotePrefix="1" applyNumberFormat="1" applyFont="1" applyFill="1" applyBorder="1" applyAlignment="1">
      <alignment horizontal="distributed" vertical="center"/>
    </xf>
    <xf numFmtId="180" fontId="36" fillId="18" borderId="15" xfId="84" applyNumberFormat="1" applyFont="1" applyFill="1" applyBorder="1" applyAlignment="1">
      <alignment vertical="center"/>
    </xf>
    <xf numFmtId="180" fontId="36" fillId="18" borderId="0" xfId="84" quotePrefix="1" applyNumberFormat="1" applyFont="1" applyFill="1" applyBorder="1" applyAlignment="1">
      <alignment horizontal="left" vertical="center"/>
    </xf>
    <xf numFmtId="180" fontId="36" fillId="18" borderId="41" xfId="84" quotePrefix="1" applyNumberFormat="1" applyFont="1" applyFill="1" applyBorder="1" applyAlignment="1">
      <alignment horizontal="right" vertical="center"/>
    </xf>
    <xf numFmtId="180" fontId="42" fillId="18" borderId="15" xfId="84" quotePrefix="1" applyNumberFormat="1" applyFont="1" applyFill="1" applyBorder="1" applyAlignment="1">
      <alignment horizontal="left" vertical="center"/>
    </xf>
    <xf numFmtId="178" fontId="36" fillId="0" borderId="17" xfId="0" applyNumberFormat="1" applyFont="1" applyFill="1" applyBorder="1" applyAlignment="1">
      <alignment horizontal="right" vertical="center"/>
    </xf>
    <xf numFmtId="180" fontId="36" fillId="18" borderId="15" xfId="84" quotePrefix="1" applyNumberFormat="1" applyFont="1" applyFill="1" applyBorder="1" applyAlignment="1">
      <alignment horizontal="left" vertical="center"/>
    </xf>
    <xf numFmtId="180" fontId="36" fillId="18" borderId="0" xfId="84" quotePrefix="1" applyNumberFormat="1" applyFont="1" applyFill="1" applyBorder="1" applyAlignment="1">
      <alignment horizontal="right" vertical="center"/>
    </xf>
    <xf numFmtId="180" fontId="42" fillId="18" borderId="0" xfId="84" quotePrefix="1" applyNumberFormat="1" applyFont="1" applyFill="1" applyBorder="1" applyAlignment="1">
      <alignment horizontal="right" vertical="center"/>
    </xf>
    <xf numFmtId="180" fontId="42" fillId="18" borderId="0" xfId="84" quotePrefix="1" applyNumberFormat="1" applyFont="1" applyFill="1" applyBorder="1" applyAlignment="1">
      <alignment horizontal="left" vertical="center"/>
    </xf>
    <xf numFmtId="180" fontId="42" fillId="18" borderId="0" xfId="84" quotePrefix="1" applyNumberFormat="1" applyFont="1" applyFill="1" applyBorder="1" applyAlignment="1">
      <alignment horizontal="centerContinuous" vertical="top"/>
    </xf>
    <xf numFmtId="180" fontId="42" fillId="18" borderId="41" xfId="84" quotePrefix="1" applyNumberFormat="1" applyFont="1" applyFill="1" applyBorder="1" applyAlignment="1">
      <alignment horizontal="centerContinuous" vertical="top"/>
    </xf>
    <xf numFmtId="180" fontId="48" fillId="0" borderId="0" xfId="84" applyNumberFormat="1" applyFill="1" applyAlignment="1">
      <alignment vertical="center"/>
    </xf>
    <xf numFmtId="180" fontId="0" fillId="0" borderId="0" xfId="0" applyNumberFormat="1" applyFill="1" applyAlignment="1">
      <alignment vertical="center"/>
    </xf>
    <xf numFmtId="180" fontId="0" fillId="0" borderId="0" xfId="0" applyNumberFormat="1" applyFont="1" applyFill="1" applyAlignment="1">
      <alignment horizontal="right" vertical="center"/>
    </xf>
    <xf numFmtId="180" fontId="38" fillId="0" borderId="0" xfId="84" applyNumberFormat="1" applyFont="1" applyFill="1" applyAlignment="1">
      <alignment vertical="center"/>
    </xf>
    <xf numFmtId="180" fontId="37" fillId="0" borderId="0" xfId="84" applyNumberFormat="1" applyFont="1" applyFill="1" applyAlignment="1">
      <alignment vertical="center"/>
    </xf>
    <xf numFmtId="0" fontId="37" fillId="0" borderId="0" xfId="84" applyFont="1" applyFill="1" applyAlignment="1">
      <alignment vertical="center"/>
    </xf>
    <xf numFmtId="0" fontId="37" fillId="0" borderId="0" xfId="0" applyFont="1" applyFill="1" applyAlignment="1">
      <alignment vertical="center"/>
    </xf>
    <xf numFmtId="38" fontId="37" fillId="0" borderId="0" xfId="65" applyFont="1" applyFill="1" applyAlignment="1">
      <alignment vertical="center"/>
    </xf>
    <xf numFmtId="180" fontId="48" fillId="0" borderId="0" xfId="84" applyNumberFormat="1" applyFill="1" applyAlignment="1">
      <alignment horizontal="right" vertical="center"/>
    </xf>
    <xf numFmtId="180" fontId="0" fillId="0" borderId="0" xfId="0" quotePrefix="1" applyNumberFormat="1" applyFill="1" applyAlignment="1">
      <alignment horizontal="right" vertical="center"/>
    </xf>
    <xf numFmtId="180" fontId="36" fillId="18" borderId="10" xfId="84" applyNumberFormat="1" applyFont="1" applyFill="1" applyBorder="1" applyAlignment="1">
      <alignment horizontal="right" vertical="center"/>
    </xf>
    <xf numFmtId="180" fontId="36" fillId="18" borderId="39" xfId="84" applyNumberFormat="1" applyFont="1" applyFill="1" applyBorder="1" applyAlignment="1">
      <alignment horizontal="right" vertical="center"/>
    </xf>
    <xf numFmtId="180" fontId="36" fillId="18" borderId="15" xfId="84" applyNumberFormat="1" applyFont="1" applyFill="1" applyBorder="1" applyAlignment="1">
      <alignment horizontal="right" vertical="center"/>
    </xf>
    <xf numFmtId="180" fontId="36" fillId="18" borderId="0" xfId="84" applyNumberFormat="1" applyFont="1" applyFill="1" applyBorder="1" applyAlignment="1">
      <alignment horizontal="right" vertical="center"/>
    </xf>
    <xf numFmtId="180" fontId="36" fillId="18" borderId="31" xfId="0" applyNumberFormat="1" applyFont="1" applyFill="1" applyBorder="1" applyAlignment="1">
      <alignment horizontal="centerContinuous" vertical="center"/>
    </xf>
    <xf numFmtId="38" fontId="36" fillId="18" borderId="47" xfId="65" applyFont="1" applyFill="1" applyBorder="1" applyAlignment="1">
      <alignment horizontal="centerContinuous" vertical="center"/>
    </xf>
    <xf numFmtId="180" fontId="36" fillId="18" borderId="32" xfId="0" applyNumberFormat="1" applyFont="1" applyFill="1" applyBorder="1" applyAlignment="1">
      <alignment horizontal="centerContinuous" vertical="center"/>
    </xf>
    <xf numFmtId="180" fontId="36" fillId="18" borderId="19" xfId="84" applyNumberFormat="1" applyFont="1" applyFill="1" applyBorder="1" applyAlignment="1">
      <alignment horizontal="left" vertical="center"/>
    </xf>
    <xf numFmtId="180" fontId="36" fillId="18" borderId="20" xfId="84" quotePrefix="1" applyNumberFormat="1" applyFont="1" applyFill="1" applyBorder="1" applyAlignment="1">
      <alignment horizontal="right" vertical="center"/>
    </xf>
    <xf numFmtId="180" fontId="36" fillId="18" borderId="37" xfId="84" quotePrefix="1" applyNumberFormat="1" applyFont="1" applyFill="1" applyBorder="1" applyAlignment="1">
      <alignment horizontal="right" vertical="center"/>
    </xf>
    <xf numFmtId="180" fontId="36" fillId="18" borderId="22" xfId="0" quotePrefix="1" applyNumberFormat="1" applyFont="1" applyFill="1" applyBorder="1" applyAlignment="1">
      <alignment horizontal="center" vertical="center"/>
    </xf>
    <xf numFmtId="180" fontId="36" fillId="18" borderId="22" xfId="0" applyNumberFormat="1" applyFont="1" applyFill="1" applyBorder="1" applyAlignment="1">
      <alignment horizontal="center" vertical="center"/>
    </xf>
    <xf numFmtId="38" fontId="36" fillId="18" borderId="22" xfId="65" applyFont="1" applyFill="1" applyBorder="1" applyAlignment="1">
      <alignment horizontal="center" vertical="center"/>
    </xf>
    <xf numFmtId="180" fontId="36" fillId="18" borderId="24" xfId="0" applyNumberFormat="1" applyFont="1" applyFill="1" applyBorder="1" applyAlignment="1">
      <alignment horizontal="center" vertical="center"/>
    </xf>
    <xf numFmtId="0" fontId="36" fillId="18" borderId="42" xfId="84" quotePrefix="1" applyFont="1" applyFill="1" applyBorder="1" applyAlignment="1">
      <alignment horizontal="right" vertical="center"/>
    </xf>
    <xf numFmtId="38" fontId="36" fillId="0" borderId="17" xfId="65" applyFont="1" applyFill="1" applyBorder="1" applyAlignment="1">
      <alignment horizontal="center" vertical="center"/>
    </xf>
    <xf numFmtId="180" fontId="36" fillId="0" borderId="17" xfId="0" applyNumberFormat="1" applyFont="1" applyFill="1" applyBorder="1" applyAlignment="1">
      <alignment horizontal="center" vertical="center"/>
    </xf>
    <xf numFmtId="180" fontId="36" fillId="0" borderId="17" xfId="0" quotePrefix="1" applyNumberFormat="1" applyFont="1" applyFill="1" applyBorder="1" applyAlignment="1">
      <alignment horizontal="center" vertical="center"/>
    </xf>
    <xf numFmtId="38" fontId="36" fillId="18" borderId="15" xfId="65" applyFont="1" applyFill="1" applyBorder="1" applyAlignment="1">
      <alignment horizontal="right" vertical="center"/>
    </xf>
    <xf numFmtId="38" fontId="36" fillId="18" borderId="0" xfId="65" applyFont="1" applyFill="1" applyBorder="1" applyAlignment="1">
      <alignment horizontal="right" vertical="center"/>
    </xf>
    <xf numFmtId="38" fontId="36" fillId="18" borderId="41" xfId="65" applyFont="1" applyFill="1" applyBorder="1" applyAlignment="1">
      <alignment horizontal="right" vertical="center"/>
    </xf>
    <xf numFmtId="178" fontId="36" fillId="0" borderId="17" xfId="65" applyNumberFormat="1" applyFont="1" applyFill="1" applyBorder="1" applyAlignment="1">
      <alignment horizontal="center" vertical="center"/>
    </xf>
    <xf numFmtId="179" fontId="36" fillId="18" borderId="0" xfId="84" quotePrefix="1" applyNumberFormat="1" applyFont="1" applyFill="1" applyBorder="1" applyAlignment="1">
      <alignment horizontal="left" vertical="center"/>
    </xf>
    <xf numFmtId="180" fontId="36" fillId="18" borderId="0" xfId="84" applyNumberFormat="1" applyFont="1" applyFill="1" applyBorder="1" applyAlignment="1">
      <alignment horizontal="distributed" vertical="center"/>
    </xf>
    <xf numFmtId="180" fontId="36" fillId="18" borderId="41" xfId="84" applyNumberFormat="1" applyFont="1" applyFill="1" applyBorder="1" applyAlignment="1">
      <alignment horizontal="distributed" vertical="center"/>
    </xf>
    <xf numFmtId="180" fontId="36" fillId="18" borderId="15" xfId="84" applyNumberFormat="1" applyFont="1" applyFill="1" applyBorder="1" applyAlignment="1">
      <alignment horizontal="center" vertical="center"/>
    </xf>
    <xf numFmtId="180" fontId="36" fillId="18" borderId="0" xfId="84" applyNumberFormat="1" applyFont="1" applyFill="1" applyBorder="1" applyAlignment="1">
      <alignment horizontal="center" vertical="center"/>
    </xf>
    <xf numFmtId="180" fontId="36" fillId="18" borderId="15" xfId="84" applyNumberFormat="1" applyFont="1" applyFill="1" applyBorder="1" applyAlignment="1">
      <alignment horizontal="centerContinuous" vertical="center"/>
    </xf>
    <xf numFmtId="180" fontId="36" fillId="18" borderId="0" xfId="84" applyNumberFormat="1" applyFont="1" applyFill="1" applyBorder="1" applyAlignment="1">
      <alignment horizontal="centerContinuous" vertical="center"/>
    </xf>
    <xf numFmtId="180" fontId="36" fillId="18" borderId="41" xfId="84" applyNumberFormat="1" applyFont="1" applyFill="1" applyBorder="1" applyAlignment="1">
      <alignment horizontal="centerContinuous" vertical="center"/>
    </xf>
    <xf numFmtId="180" fontId="36" fillId="18" borderId="0" xfId="84" applyNumberFormat="1" applyFont="1" applyFill="1" applyBorder="1" applyAlignment="1">
      <alignment horizontal="left" vertical="center"/>
    </xf>
    <xf numFmtId="180" fontId="36" fillId="18" borderId="43" xfId="84" applyNumberFormat="1" applyFont="1" applyFill="1" applyBorder="1" applyAlignment="1">
      <alignment horizontal="centerContinuous" vertical="center"/>
    </xf>
    <xf numFmtId="180" fontId="36" fillId="18" borderId="44" xfId="84" applyNumberFormat="1" applyFont="1" applyFill="1" applyBorder="1" applyAlignment="1">
      <alignment horizontal="centerContinuous" vertical="center"/>
    </xf>
    <xf numFmtId="180" fontId="36" fillId="18" borderId="45" xfId="84" applyNumberFormat="1" applyFont="1" applyFill="1" applyBorder="1" applyAlignment="1">
      <alignment horizontal="centerContinuous" vertical="center"/>
    </xf>
    <xf numFmtId="0" fontId="48" fillId="0" borderId="0" xfId="84" applyFill="1" applyAlignment="1">
      <alignment vertical="center"/>
    </xf>
    <xf numFmtId="180" fontId="36" fillId="18" borderId="20" xfId="84" applyNumberFormat="1" applyFont="1" applyFill="1" applyBorder="1" applyAlignment="1">
      <alignment horizontal="left" vertical="center"/>
    </xf>
    <xf numFmtId="180" fontId="36" fillId="18" borderId="20" xfId="84" applyNumberFormat="1" applyFont="1" applyFill="1" applyBorder="1" applyAlignment="1">
      <alignment horizontal="right" vertical="center"/>
    </xf>
    <xf numFmtId="180" fontId="36" fillId="18" borderId="41" xfId="84" applyNumberFormat="1" applyFont="1" applyFill="1" applyBorder="1" applyAlignment="1">
      <alignment horizontal="right" vertical="center"/>
    </xf>
    <xf numFmtId="180" fontId="36" fillId="0" borderId="36" xfId="0" applyNumberFormat="1" applyFont="1" applyFill="1" applyBorder="1" applyAlignment="1">
      <alignment horizontal="right" vertical="center"/>
    </xf>
    <xf numFmtId="180" fontId="36" fillId="0" borderId="0" xfId="0" applyNumberFormat="1" applyFont="1" applyFill="1" applyBorder="1" applyAlignment="1">
      <alignment horizontal="right" vertical="center"/>
    </xf>
    <xf numFmtId="180" fontId="36" fillId="0" borderId="49" xfId="0" applyNumberFormat="1" applyFont="1" applyFill="1" applyBorder="1" applyAlignment="1">
      <alignment horizontal="right" vertical="center"/>
    </xf>
    <xf numFmtId="38" fontId="36" fillId="0" borderId="36" xfId="65" applyFont="1" applyFill="1" applyBorder="1" applyAlignment="1">
      <alignment horizontal="right" vertical="center"/>
    </xf>
    <xf numFmtId="180" fontId="36" fillId="0" borderId="41" xfId="0" applyNumberFormat="1" applyFont="1" applyFill="1" applyBorder="1" applyAlignment="1">
      <alignment horizontal="right" vertical="center"/>
    </xf>
    <xf numFmtId="180" fontId="36" fillId="0" borderId="18" xfId="0" applyNumberFormat="1" applyFont="1" applyFill="1" applyBorder="1" applyAlignment="1">
      <alignment horizontal="right" vertical="center"/>
    </xf>
    <xf numFmtId="180" fontId="36" fillId="18" borderId="41" xfId="84" applyNumberFormat="1" applyFont="1" applyFill="1" applyBorder="1" applyAlignment="1">
      <alignment horizontal="center" vertical="center"/>
    </xf>
    <xf numFmtId="180" fontId="36" fillId="18" borderId="41" xfId="84" quotePrefix="1" applyNumberFormat="1" applyFont="1" applyFill="1" applyBorder="1" applyAlignment="1">
      <alignment horizontal="center" vertical="center"/>
    </xf>
    <xf numFmtId="38" fontId="36" fillId="18" borderId="43" xfId="65" applyFont="1" applyFill="1" applyBorder="1" applyAlignment="1">
      <alignment horizontal="right" vertical="center"/>
    </xf>
    <xf numFmtId="38" fontId="36" fillId="18" borderId="44" xfId="65" applyFont="1" applyFill="1" applyBorder="1" applyAlignment="1">
      <alignment horizontal="right" vertical="center"/>
    </xf>
    <xf numFmtId="38" fontId="40" fillId="18" borderId="44" xfId="65" quotePrefix="1" applyFont="1" applyFill="1" applyBorder="1" applyAlignment="1">
      <alignment horizontal="distributed" vertical="center"/>
    </xf>
    <xf numFmtId="38" fontId="36" fillId="18" borderId="45" xfId="65" quotePrefix="1" applyFont="1" applyFill="1" applyBorder="1" applyAlignment="1">
      <alignment horizontal="center" vertical="center"/>
    </xf>
    <xf numFmtId="180" fontId="35" fillId="0" borderId="0" xfId="0" applyNumberFormat="1" applyFont="1" applyFill="1" applyAlignment="1">
      <alignment horizontal="right" vertical="center"/>
    </xf>
    <xf numFmtId="3" fontId="38" fillId="0" borderId="0" xfId="84" quotePrefix="1" applyNumberFormat="1" applyFont="1" applyFill="1" applyAlignment="1">
      <alignment horizontal="left" vertical="center"/>
    </xf>
    <xf numFmtId="3" fontId="37" fillId="0" borderId="0" xfId="84" quotePrefix="1" applyNumberFormat="1" applyFont="1" applyFill="1" applyAlignment="1">
      <alignment horizontal="left" vertical="center"/>
    </xf>
    <xf numFmtId="3" fontId="37" fillId="0" borderId="0" xfId="0" quotePrefix="1" applyNumberFormat="1" applyFont="1" applyFill="1" applyAlignment="1">
      <alignment horizontal="left" vertical="center"/>
    </xf>
    <xf numFmtId="3" fontId="37" fillId="0" borderId="0" xfId="0" applyNumberFormat="1" applyFont="1" applyFill="1" applyAlignment="1">
      <alignment vertical="center"/>
    </xf>
    <xf numFmtId="3" fontId="48" fillId="0" borderId="0" xfId="84" quotePrefix="1" applyNumberFormat="1" applyFill="1" applyAlignment="1">
      <alignment horizontal="left" vertical="center"/>
    </xf>
    <xf numFmtId="3" fontId="0" fillId="0" borderId="0" xfId="0" quotePrefix="1" applyNumberFormat="1" applyFill="1" applyAlignment="1">
      <alignment horizontal="left" vertical="center"/>
    </xf>
    <xf numFmtId="3" fontId="36" fillId="18" borderId="10" xfId="84" applyNumberFormat="1" applyFont="1" applyFill="1" applyBorder="1" applyAlignment="1">
      <alignment horizontal="right" vertical="center"/>
    </xf>
    <xf numFmtId="3" fontId="36" fillId="18" borderId="11" xfId="84" applyNumberFormat="1" applyFont="1" applyFill="1" applyBorder="1" applyAlignment="1">
      <alignment horizontal="right" vertical="center"/>
    </xf>
    <xf numFmtId="3" fontId="36" fillId="18" borderId="39" xfId="84" quotePrefix="1" applyNumberFormat="1" applyFont="1" applyFill="1" applyBorder="1" applyAlignment="1">
      <alignment horizontal="right" vertical="center"/>
    </xf>
    <xf numFmtId="0" fontId="36" fillId="18" borderId="19" xfId="84" quotePrefix="1" applyFont="1" applyFill="1" applyBorder="1" applyAlignment="1">
      <alignment horizontal="left" vertical="center"/>
    </xf>
    <xf numFmtId="0" fontId="36" fillId="18" borderId="20" xfId="84" quotePrefix="1" applyFont="1" applyFill="1" applyBorder="1" applyAlignment="1">
      <alignment horizontal="left" vertical="center"/>
    </xf>
    <xf numFmtId="0" fontId="36" fillId="18" borderId="47" xfId="84" quotePrefix="1" applyFont="1" applyFill="1" applyBorder="1" applyAlignment="1">
      <alignment horizontal="left" vertical="center"/>
    </xf>
    <xf numFmtId="0" fontId="36" fillId="18" borderId="30" xfId="84" applyFont="1" applyFill="1" applyBorder="1" applyAlignment="1">
      <alignment horizontal="right" vertical="center"/>
    </xf>
    <xf numFmtId="0" fontId="36" fillId="18" borderId="50" xfId="0" applyFont="1" applyFill="1" applyBorder="1" applyAlignment="1">
      <alignment horizontal="center" vertical="center"/>
    </xf>
    <xf numFmtId="0" fontId="36" fillId="18" borderId="31" xfId="0" applyFont="1" applyFill="1" applyBorder="1" applyAlignment="1">
      <alignment horizontal="center" vertical="center" shrinkToFit="1"/>
    </xf>
    <xf numFmtId="178" fontId="36" fillId="0" borderId="17" xfId="0" quotePrefix="1" applyNumberFormat="1" applyFont="1" applyFill="1" applyBorder="1" applyAlignment="1">
      <alignment horizontal="left" vertical="center"/>
    </xf>
    <xf numFmtId="178" fontId="36" fillId="0" borderId="33" xfId="0" applyNumberFormat="1" applyFont="1" applyFill="1" applyBorder="1" applyAlignment="1">
      <alignment vertical="center"/>
    </xf>
    <xf numFmtId="3" fontId="36" fillId="18" borderId="15" xfId="84" applyNumberFormat="1" applyFont="1" applyFill="1" applyBorder="1" applyAlignment="1">
      <alignment vertical="center"/>
    </xf>
    <xf numFmtId="3" fontId="36" fillId="18" borderId="0" xfId="84" quotePrefix="1" applyNumberFormat="1" applyFont="1" applyFill="1" applyBorder="1" applyAlignment="1">
      <alignment horizontal="left" vertical="center"/>
    </xf>
    <xf numFmtId="3" fontId="36" fillId="18" borderId="15" xfId="84" quotePrefix="1" applyNumberFormat="1" applyFont="1" applyFill="1" applyBorder="1" applyAlignment="1">
      <alignment horizontal="left" vertical="center"/>
    </xf>
    <xf numFmtId="3" fontId="36" fillId="18" borderId="0" xfId="84" quotePrefix="1" applyNumberFormat="1" applyFont="1" applyFill="1" applyBorder="1" applyAlignment="1">
      <alignment horizontal="centerContinuous" vertical="center"/>
    </xf>
    <xf numFmtId="3" fontId="36" fillId="18" borderId="41" xfId="84" applyNumberFormat="1" applyFont="1" applyFill="1" applyBorder="1" applyAlignment="1">
      <alignment horizontal="right" vertical="center"/>
    </xf>
    <xf numFmtId="3" fontId="36" fillId="18" borderId="0" xfId="84" applyNumberFormat="1" applyFont="1" applyFill="1" applyBorder="1" applyAlignment="1">
      <alignment vertical="center"/>
    </xf>
    <xf numFmtId="3" fontId="36" fillId="18" borderId="41" xfId="84" applyNumberFormat="1" applyFont="1" applyFill="1" applyBorder="1" applyAlignment="1">
      <alignment horizontal="right" vertical="top"/>
    </xf>
    <xf numFmtId="3" fontId="42" fillId="18" borderId="15" xfId="84" quotePrefix="1" applyNumberFormat="1" applyFont="1" applyFill="1" applyBorder="1" applyAlignment="1">
      <alignment horizontal="left" vertical="center"/>
    </xf>
    <xf numFmtId="3" fontId="42" fillId="18" borderId="0" xfId="84" quotePrefix="1" applyNumberFormat="1" applyFont="1" applyFill="1" applyBorder="1" applyAlignment="1">
      <alignment horizontal="left" vertical="center"/>
    </xf>
    <xf numFmtId="3" fontId="42" fillId="18" borderId="41" xfId="84" applyNumberFormat="1" applyFont="1" applyFill="1" applyBorder="1" applyAlignment="1">
      <alignment horizontal="right" vertical="center"/>
    </xf>
    <xf numFmtId="3" fontId="36" fillId="18" borderId="41" xfId="84" quotePrefix="1" applyNumberFormat="1" applyFont="1" applyFill="1" applyBorder="1" applyAlignment="1">
      <alignment horizontal="right" vertical="center"/>
    </xf>
    <xf numFmtId="178" fontId="36" fillId="0" borderId="17" xfId="0" quotePrefix="1" applyNumberFormat="1" applyFont="1" applyFill="1" applyBorder="1" applyAlignment="1">
      <alignment horizontal="right" vertical="center"/>
    </xf>
    <xf numFmtId="3" fontId="42" fillId="18" borderId="0" xfId="84" quotePrefix="1" applyNumberFormat="1" applyFont="1" applyFill="1" applyBorder="1" applyAlignment="1">
      <alignment horizontal="left" vertical="top"/>
    </xf>
    <xf numFmtId="3" fontId="42" fillId="18" borderId="41" xfId="84" quotePrefix="1" applyNumberFormat="1" applyFont="1" applyFill="1" applyBorder="1" applyAlignment="1">
      <alignment horizontal="right" vertical="center"/>
    </xf>
    <xf numFmtId="3" fontId="42" fillId="18" borderId="0" xfId="84" applyNumberFormat="1" applyFont="1" applyFill="1" applyBorder="1" applyAlignment="1">
      <alignment horizontal="left" vertical="center"/>
    </xf>
    <xf numFmtId="0" fontId="36" fillId="18" borderId="43" xfId="84" quotePrefix="1" applyFont="1" applyFill="1" applyBorder="1" applyAlignment="1">
      <alignment horizontal="right" vertical="center"/>
    </xf>
    <xf numFmtId="3" fontId="48" fillId="0" borderId="0" xfId="84" applyNumberFormat="1" applyFill="1" applyAlignment="1">
      <alignment vertical="center"/>
    </xf>
    <xf numFmtId="0" fontId="0" fillId="0" borderId="0" xfId="0" quotePrefix="1" applyFill="1" applyAlignment="1">
      <alignment horizontal="right" vertical="center"/>
    </xf>
    <xf numFmtId="0" fontId="48" fillId="18" borderId="10" xfId="84" quotePrefix="1" applyFill="1" applyBorder="1" applyAlignment="1">
      <alignment horizontal="right" vertical="center"/>
    </xf>
    <xf numFmtId="0" fontId="48" fillId="18" borderId="11" xfId="84" quotePrefix="1" applyFill="1" applyBorder="1" applyAlignment="1">
      <alignment horizontal="right" vertical="center"/>
    </xf>
    <xf numFmtId="0" fontId="0" fillId="18" borderId="52" xfId="84" quotePrefix="1" applyFont="1" applyFill="1" applyBorder="1" applyAlignment="1">
      <alignment horizontal="right" vertical="center"/>
    </xf>
    <xf numFmtId="0" fontId="0" fillId="18" borderId="19" xfId="84" quotePrefix="1" applyFont="1" applyFill="1" applyBorder="1" applyAlignment="1">
      <alignment horizontal="left" vertical="center"/>
    </xf>
    <xf numFmtId="0" fontId="48" fillId="18" borderId="20" xfId="84" quotePrefix="1" applyFill="1" applyBorder="1" applyAlignment="1">
      <alignment horizontal="left" vertical="center"/>
    </xf>
    <xf numFmtId="0" fontId="0" fillId="18" borderId="20" xfId="84" quotePrefix="1" applyFont="1" applyFill="1" applyBorder="1" applyAlignment="1">
      <alignment horizontal="right" vertical="center"/>
    </xf>
    <xf numFmtId="180" fontId="0" fillId="18" borderId="31" xfId="0" applyNumberFormat="1" applyFont="1" applyFill="1" applyBorder="1" applyAlignment="1">
      <alignment horizontal="center" vertical="center"/>
    </xf>
    <xf numFmtId="180" fontId="0" fillId="18" borderId="31" xfId="0" applyNumberFormat="1" applyFill="1" applyBorder="1" applyAlignment="1">
      <alignment horizontal="center" vertical="center"/>
    </xf>
    <xf numFmtId="180" fontId="0" fillId="18" borderId="51" xfId="0" applyNumberFormat="1" applyFill="1" applyBorder="1" applyAlignment="1">
      <alignment horizontal="center" vertical="center"/>
    </xf>
    <xf numFmtId="0" fontId="0" fillId="18" borderId="42" xfId="84" quotePrefix="1" applyFont="1" applyFill="1" applyBorder="1" applyAlignment="1">
      <alignment horizontal="left" vertical="center"/>
    </xf>
    <xf numFmtId="0" fontId="48" fillId="18" borderId="34" xfId="84" quotePrefix="1" applyFill="1" applyBorder="1" applyAlignment="1">
      <alignment horizontal="left" vertical="center"/>
    </xf>
    <xf numFmtId="0" fontId="0" fillId="18" borderId="49" xfId="84" quotePrefix="1" applyFont="1" applyFill="1" applyBorder="1" applyAlignment="1">
      <alignment horizontal="right" vertical="center"/>
    </xf>
    <xf numFmtId="3" fontId="0" fillId="18" borderId="0" xfId="84" quotePrefix="1" applyNumberFormat="1" applyFont="1" applyFill="1" applyBorder="1" applyAlignment="1">
      <alignment horizontal="distributed" vertical="center"/>
    </xf>
    <xf numFmtId="3" fontId="0" fillId="18" borderId="15" xfId="84" quotePrefix="1" applyNumberFormat="1" applyFont="1" applyFill="1" applyBorder="1" applyAlignment="1">
      <alignment horizontal="left" vertical="center"/>
    </xf>
    <xf numFmtId="3" fontId="45" fillId="18" borderId="0" xfId="84" quotePrefix="1" applyNumberFormat="1" applyFont="1" applyFill="1" applyBorder="1" applyAlignment="1">
      <alignment horizontal="distributed" vertical="center"/>
    </xf>
    <xf numFmtId="3" fontId="45" fillId="18" borderId="15" xfId="84" quotePrefix="1" applyNumberFormat="1" applyFont="1" applyFill="1" applyBorder="1" applyAlignment="1">
      <alignment horizontal="left" vertical="center"/>
    </xf>
    <xf numFmtId="3" fontId="42" fillId="18" borderId="0" xfId="84" quotePrefix="1" applyNumberFormat="1" applyFont="1" applyFill="1" applyBorder="1" applyAlignment="1">
      <alignment horizontal="distributed" vertical="center"/>
    </xf>
    <xf numFmtId="3" fontId="45" fillId="18" borderId="15" xfId="84" quotePrefix="1" applyNumberFormat="1" applyFont="1" applyFill="1" applyBorder="1" applyAlignment="1">
      <alignment horizontal="distributed" vertical="center"/>
    </xf>
    <xf numFmtId="3" fontId="45" fillId="18" borderId="0" xfId="84" quotePrefix="1" applyNumberFormat="1" applyFont="1" applyFill="1" applyBorder="1" applyAlignment="1">
      <alignment horizontal="left" vertical="center"/>
    </xf>
    <xf numFmtId="3" fontId="48" fillId="18" borderId="15" xfId="84" quotePrefix="1" applyNumberFormat="1" applyFill="1" applyBorder="1" applyAlignment="1">
      <alignment horizontal="left" vertical="center"/>
    </xf>
    <xf numFmtId="3" fontId="48" fillId="18" borderId="0" xfId="84" quotePrefix="1" applyNumberFormat="1" applyFill="1" applyBorder="1" applyAlignment="1">
      <alignment horizontal="distributed" vertical="center"/>
    </xf>
    <xf numFmtId="3" fontId="48" fillId="18" borderId="43" xfId="84" applyNumberFormat="1" applyFill="1" applyBorder="1" applyAlignment="1">
      <alignment horizontal="right" vertical="center"/>
    </xf>
    <xf numFmtId="3" fontId="48" fillId="18" borderId="44" xfId="84" applyNumberFormat="1" applyFill="1" applyBorder="1" applyAlignment="1">
      <alignment horizontal="right" vertical="center"/>
    </xf>
    <xf numFmtId="38" fontId="37" fillId="0" borderId="0" xfId="65" applyFont="1" applyFill="1" applyAlignment="1">
      <alignment horizontal="left" vertical="center"/>
    </xf>
    <xf numFmtId="180" fontId="49" fillId="0" borderId="0" xfId="0" applyNumberFormat="1" applyFont="1" applyFill="1" applyAlignment="1">
      <alignment horizontal="right" vertical="center"/>
    </xf>
    <xf numFmtId="180" fontId="49" fillId="0" borderId="0" xfId="0" applyNumberFormat="1" applyFont="1" applyFill="1" applyAlignment="1">
      <alignment vertical="center"/>
    </xf>
    <xf numFmtId="180" fontId="36" fillId="18" borderId="0" xfId="84" quotePrefix="1" applyNumberFormat="1" applyFont="1" applyFill="1" applyBorder="1" applyAlignment="1">
      <alignment horizontal="distributed" vertical="center"/>
    </xf>
    <xf numFmtId="180" fontId="36" fillId="18" borderId="41" xfId="84" quotePrefix="1" applyNumberFormat="1" applyFont="1" applyFill="1" applyBorder="1" applyAlignment="1">
      <alignment horizontal="distributed" vertical="center"/>
    </xf>
    <xf numFmtId="38" fontId="48" fillId="0" borderId="0" xfId="65" applyFont="1" applyFill="1" applyAlignment="1">
      <alignment horizontal="right" vertical="center"/>
    </xf>
    <xf numFmtId="185" fontId="39" fillId="0" borderId="31" xfId="65" applyNumberFormat="1" applyFont="1" applyFill="1" applyBorder="1" applyAlignment="1">
      <alignment horizontal="right" vertical="center"/>
    </xf>
    <xf numFmtId="185" fontId="39" fillId="0" borderId="57" xfId="65" applyNumberFormat="1" applyFont="1" applyFill="1" applyBorder="1" applyAlignment="1">
      <alignment horizontal="right" vertical="center"/>
    </xf>
    <xf numFmtId="38" fontId="39" fillId="0" borderId="16" xfId="65" applyFont="1" applyFill="1" applyBorder="1" applyAlignment="1">
      <alignment horizontal="center" vertical="center" shrinkToFit="1"/>
    </xf>
    <xf numFmtId="180" fontId="36" fillId="0" borderId="16" xfId="0" applyNumberFormat="1" applyFont="1" applyFill="1" applyBorder="1" applyAlignment="1">
      <alignment horizontal="center" vertical="center"/>
    </xf>
    <xf numFmtId="179" fontId="36" fillId="0" borderId="17" xfId="0" applyNumberFormat="1" applyFont="1" applyFill="1" applyBorder="1" applyAlignment="1">
      <alignment horizontal="center" vertical="center"/>
    </xf>
    <xf numFmtId="180" fontId="0" fillId="0" borderId="16" xfId="0" applyNumberFormat="1" applyFont="1" applyFill="1" applyBorder="1" applyAlignment="1">
      <alignment horizontal="center" vertical="center"/>
    </xf>
    <xf numFmtId="178" fontId="36" fillId="0" borderId="16" xfId="0" quotePrefix="1" applyNumberFormat="1" applyFont="1" applyFill="1" applyBorder="1" applyAlignment="1">
      <alignment horizontal="left" vertical="center"/>
    </xf>
    <xf numFmtId="178" fontId="36" fillId="0" borderId="16" xfId="0" applyNumberFormat="1" applyFont="1" applyFill="1" applyBorder="1" applyAlignment="1">
      <alignment horizontal="right" vertical="center"/>
    </xf>
    <xf numFmtId="38" fontId="36" fillId="18" borderId="52" xfId="65" quotePrefix="1" applyFont="1" applyFill="1" applyBorder="1" applyAlignment="1">
      <alignment horizontal="right" vertical="center"/>
    </xf>
    <xf numFmtId="180" fontId="36" fillId="18" borderId="52" xfId="84" applyNumberFormat="1" applyFont="1" applyFill="1" applyBorder="1" applyAlignment="1">
      <alignment horizontal="right" vertical="center"/>
    </xf>
    <xf numFmtId="180" fontId="39" fillId="18" borderId="51" xfId="0" quotePrefix="1" applyNumberFormat="1" applyFont="1" applyFill="1" applyBorder="1" applyAlignment="1">
      <alignment horizontal="center" vertical="center"/>
    </xf>
    <xf numFmtId="0" fontId="39" fillId="18" borderId="0" xfId="0" applyFont="1" applyFill="1" applyBorder="1" applyAlignment="1">
      <alignment horizontal="distributed" vertical="center"/>
    </xf>
    <xf numFmtId="0" fontId="39" fillId="18" borderId="34" xfId="0" applyFont="1" applyFill="1" applyBorder="1" applyAlignment="1">
      <alignment horizontal="distributed" vertical="center"/>
    </xf>
    <xf numFmtId="179" fontId="39" fillId="18" borderId="15" xfId="84" quotePrefix="1" applyNumberFormat="1" applyFont="1" applyFill="1" applyBorder="1" applyAlignment="1">
      <alignment horizontal="left" vertical="center"/>
    </xf>
    <xf numFmtId="179" fontId="39" fillId="18" borderId="0" xfId="84" quotePrefix="1" applyNumberFormat="1" applyFont="1" applyFill="1" applyBorder="1" applyAlignment="1">
      <alignment horizontal="left" vertical="center"/>
    </xf>
    <xf numFmtId="179" fontId="39" fillId="18" borderId="15" xfId="84" quotePrefix="1" applyNumberFormat="1" applyFont="1" applyFill="1" applyBorder="1" applyAlignment="1">
      <alignment horizontal="distributed" vertical="center"/>
    </xf>
    <xf numFmtId="179" fontId="39" fillId="18" borderId="0" xfId="84" quotePrefix="1" applyNumberFormat="1" applyFont="1" applyFill="1" applyBorder="1" applyAlignment="1">
      <alignment horizontal="distributed" vertical="center"/>
    </xf>
    <xf numFmtId="179" fontId="39" fillId="18" borderId="19" xfId="84" quotePrefix="1" applyNumberFormat="1" applyFont="1" applyFill="1" applyBorder="1" applyAlignment="1">
      <alignment horizontal="left" vertical="center"/>
    </xf>
    <xf numFmtId="179" fontId="39" fillId="18" borderId="20" xfId="84" quotePrefix="1" applyNumberFormat="1" applyFont="1" applyFill="1" applyBorder="1" applyAlignment="1">
      <alignment horizontal="left" vertical="center"/>
    </xf>
    <xf numFmtId="0" fontId="48" fillId="0" borderId="0" xfId="86" applyFont="1" applyAlignment="1">
      <alignment vertical="center"/>
    </xf>
    <xf numFmtId="38" fontId="48" fillId="0" borderId="0" xfId="65" applyFont="1" applyAlignment="1">
      <alignment vertical="center"/>
    </xf>
    <xf numFmtId="38" fontId="48" fillId="0" borderId="0" xfId="65" quotePrefix="1" applyFont="1" applyAlignment="1">
      <alignment horizontal="left" vertical="center"/>
    </xf>
    <xf numFmtId="38" fontId="48" fillId="0" borderId="0" xfId="65" applyFont="1" applyFill="1" applyAlignment="1">
      <alignment vertical="center"/>
    </xf>
    <xf numFmtId="0" fontId="48" fillId="0" borderId="0" xfId="86" quotePrefix="1" applyFont="1" applyAlignment="1">
      <alignment horizontal="left" vertical="center"/>
    </xf>
    <xf numFmtId="38" fontId="48" fillId="0" borderId="0" xfId="65" quotePrefix="1" applyFont="1" applyFill="1" applyAlignment="1">
      <alignment horizontal="left" vertical="center"/>
    </xf>
    <xf numFmtId="0" fontId="48" fillId="0" borderId="0" xfId="86" applyFont="1" applyFill="1" applyAlignment="1">
      <alignment vertical="center"/>
    </xf>
    <xf numFmtId="0" fontId="48" fillId="0" borderId="0" xfId="86" quotePrefix="1" applyFont="1" applyFill="1" applyAlignment="1">
      <alignment horizontal="left" vertical="center"/>
    </xf>
    <xf numFmtId="0" fontId="48" fillId="0" borderId="0" xfId="86" applyFont="1" applyAlignment="1">
      <alignment horizontal="centerContinuous" vertical="center"/>
    </xf>
    <xf numFmtId="0" fontId="48" fillId="0" borderId="0" xfId="86" quotePrefix="1" applyFont="1" applyAlignment="1">
      <alignment horizontal="right" vertical="center"/>
    </xf>
    <xf numFmtId="0" fontId="48" fillId="18" borderId="10" xfId="86" applyFont="1" applyFill="1" applyBorder="1" applyAlignment="1">
      <alignment horizontal="right" vertical="center"/>
    </xf>
    <xf numFmtId="0" fontId="48" fillId="18" borderId="11" xfId="86" applyFont="1" applyFill="1" applyBorder="1" applyAlignment="1">
      <alignment horizontal="right" vertical="center"/>
    </xf>
    <xf numFmtId="0" fontId="48" fillId="18" borderId="11" xfId="86" applyFont="1" applyFill="1" applyBorder="1" applyAlignment="1">
      <alignment horizontal="right"/>
    </xf>
    <xf numFmtId="0" fontId="48" fillId="18" borderId="12" xfId="86" quotePrefix="1" applyFont="1" applyFill="1" applyBorder="1" applyAlignment="1">
      <alignment horizontal="center" vertical="center"/>
    </xf>
    <xf numFmtId="0" fontId="48" fillId="18" borderId="13" xfId="86" quotePrefix="1" applyFont="1" applyFill="1" applyBorder="1" applyAlignment="1">
      <alignment horizontal="center" vertical="center"/>
    </xf>
    <xf numFmtId="0" fontId="48" fillId="18" borderId="14" xfId="86" quotePrefix="1" applyFont="1" applyFill="1" applyBorder="1" applyAlignment="1">
      <alignment horizontal="center" vertical="center"/>
    </xf>
    <xf numFmtId="0" fontId="48" fillId="18" borderId="15" xfId="86" applyFont="1" applyFill="1" applyBorder="1" applyAlignment="1">
      <alignment horizontal="right" vertical="center"/>
    </xf>
    <xf numFmtId="0" fontId="48" fillId="18" borderId="0" xfId="86" applyFont="1" applyFill="1" applyBorder="1" applyAlignment="1">
      <alignment horizontal="right" vertical="center"/>
    </xf>
    <xf numFmtId="0" fontId="48" fillId="18" borderId="16" xfId="86" quotePrefix="1" applyFont="1" applyFill="1" applyBorder="1" applyAlignment="1">
      <alignment horizontal="center" vertical="center"/>
    </xf>
    <xf numFmtId="0" fontId="48" fillId="18" borderId="17" xfId="86" quotePrefix="1" applyFont="1" applyFill="1" applyBorder="1" applyAlignment="1">
      <alignment horizontal="center" vertical="center"/>
    </xf>
    <xf numFmtId="0" fontId="48" fillId="18" borderId="18" xfId="86" quotePrefix="1" applyFont="1" applyFill="1" applyBorder="1" applyAlignment="1">
      <alignment horizontal="center" vertical="center"/>
    </xf>
    <xf numFmtId="0" fontId="48" fillId="18" borderId="19" xfId="86" applyFont="1" applyFill="1" applyBorder="1" applyAlignment="1">
      <alignment vertical="top"/>
    </xf>
    <xf numFmtId="0" fontId="48" fillId="18" borderId="20" xfId="86" applyFont="1" applyFill="1" applyBorder="1" applyAlignment="1">
      <alignment vertical="center"/>
    </xf>
    <xf numFmtId="0" fontId="48" fillId="18" borderId="21" xfId="86" applyFont="1" applyFill="1" applyBorder="1" applyAlignment="1">
      <alignment vertical="center"/>
    </xf>
    <xf numFmtId="0" fontId="48" fillId="18" borderId="22" xfId="86" applyFont="1" applyFill="1" applyBorder="1" applyAlignment="1">
      <alignment vertical="center"/>
    </xf>
    <xf numFmtId="0" fontId="48" fillId="18" borderId="23" xfId="86" applyFont="1" applyFill="1" applyBorder="1" applyAlignment="1">
      <alignment vertical="center"/>
    </xf>
    <xf numFmtId="38" fontId="48" fillId="0" borderId="16" xfId="65" applyFont="1" applyBorder="1" applyAlignment="1">
      <alignment vertical="center"/>
    </xf>
    <xf numFmtId="38" fontId="48" fillId="0" borderId="17" xfId="65" applyFont="1" applyFill="1" applyBorder="1" applyAlignment="1">
      <alignment vertical="center"/>
    </xf>
    <xf numFmtId="38" fontId="48" fillId="0" borderId="18" xfId="65" applyFont="1" applyFill="1" applyBorder="1" applyAlignment="1">
      <alignment vertical="center"/>
    </xf>
    <xf numFmtId="0" fontId="48" fillId="18" borderId="15" xfId="0" applyFont="1" applyFill="1" applyBorder="1" applyAlignment="1">
      <alignment horizontal="distributed" vertical="center"/>
    </xf>
    <xf numFmtId="0" fontId="48" fillId="18" borderId="15" xfId="0" applyFont="1" applyFill="1" applyBorder="1" applyAlignment="1">
      <alignment horizontal="left" vertical="center"/>
    </xf>
    <xf numFmtId="0" fontId="48" fillId="18" borderId="0" xfId="0" quotePrefix="1" applyFont="1" applyFill="1" applyBorder="1" applyAlignment="1">
      <alignment horizontal="distributed" vertical="center"/>
    </xf>
    <xf numFmtId="38" fontId="48" fillId="0" borderId="16" xfId="65" applyFont="1" applyBorder="1" applyAlignment="1">
      <alignment horizontal="right" vertical="center"/>
    </xf>
    <xf numFmtId="38" fontId="48" fillId="0" borderId="17" xfId="65" applyFont="1" applyFill="1" applyBorder="1" applyAlignment="1">
      <alignment horizontal="right" vertical="center"/>
    </xf>
    <xf numFmtId="38" fontId="48" fillId="0" borderId="18" xfId="65" applyFont="1" applyFill="1" applyBorder="1" applyAlignment="1">
      <alignment horizontal="right" vertical="center"/>
    </xf>
    <xf numFmtId="0" fontId="48" fillId="18" borderId="15" xfId="0" quotePrefix="1" applyFont="1" applyFill="1" applyBorder="1" applyAlignment="1">
      <alignment horizontal="left" vertical="center"/>
    </xf>
    <xf numFmtId="38" fontId="48" fillId="0" borderId="21" xfId="65" applyFont="1" applyBorder="1" applyAlignment="1">
      <alignment horizontal="right" vertical="center"/>
    </xf>
    <xf numFmtId="38" fontId="48" fillId="0" borderId="22" xfId="65" applyFont="1" applyFill="1" applyBorder="1" applyAlignment="1">
      <alignment horizontal="right" vertical="center"/>
    </xf>
    <xf numFmtId="38" fontId="48" fillId="0" borderId="24" xfId="65" applyFont="1" applyFill="1" applyBorder="1" applyAlignment="1">
      <alignment horizontal="right" vertical="center"/>
    </xf>
    <xf numFmtId="176" fontId="48" fillId="0" borderId="16" xfId="65" applyNumberFormat="1" applyFont="1" applyBorder="1" applyAlignment="1">
      <alignment horizontal="right" vertical="center"/>
    </xf>
    <xf numFmtId="176" fontId="48" fillId="0" borderId="17" xfId="65" applyNumberFormat="1" applyFont="1" applyFill="1" applyBorder="1" applyAlignment="1">
      <alignment horizontal="right" vertical="center"/>
    </xf>
    <xf numFmtId="176" fontId="48" fillId="0" borderId="18" xfId="65" applyNumberFormat="1" applyFont="1" applyFill="1" applyBorder="1" applyAlignment="1">
      <alignment horizontal="right" vertical="center"/>
    </xf>
    <xf numFmtId="176" fontId="48" fillId="0" borderId="21" xfId="65" applyNumberFormat="1" applyFont="1" applyBorder="1" applyAlignment="1">
      <alignment horizontal="right" vertical="center"/>
    </xf>
    <xf numFmtId="176" fontId="48" fillId="0" borderId="22" xfId="65" applyNumberFormat="1" applyFont="1" applyFill="1" applyBorder="1" applyAlignment="1">
      <alignment horizontal="right" vertical="center"/>
    </xf>
    <xf numFmtId="176" fontId="48" fillId="0" borderId="23" xfId="65" applyNumberFormat="1" applyFont="1" applyFill="1" applyBorder="1" applyAlignment="1">
      <alignment horizontal="right" vertical="center"/>
    </xf>
    <xf numFmtId="177" fontId="48" fillId="0" borderId="16" xfId="86" applyNumberFormat="1" applyFont="1" applyBorder="1" applyAlignment="1">
      <alignment vertical="center"/>
    </xf>
    <xf numFmtId="177" fontId="48" fillId="0" borderId="17" xfId="86" applyNumberFormat="1" applyFont="1" applyFill="1" applyBorder="1" applyAlignment="1">
      <alignment vertical="center"/>
    </xf>
    <xf numFmtId="177" fontId="48" fillId="0" borderId="18" xfId="86" applyNumberFormat="1" applyFont="1" applyFill="1" applyBorder="1" applyAlignment="1">
      <alignment vertical="center"/>
    </xf>
    <xf numFmtId="177" fontId="48" fillId="0" borderId="25" xfId="86" applyNumberFormat="1" applyFont="1" applyBorder="1" applyAlignment="1">
      <alignment vertical="center"/>
    </xf>
    <xf numFmtId="177" fontId="48" fillId="0" borderId="26" xfId="86" applyNumberFormat="1" applyFont="1" applyFill="1" applyBorder="1" applyAlignment="1">
      <alignment vertical="center"/>
    </xf>
    <xf numFmtId="177" fontId="48" fillId="0" borderId="27" xfId="86" applyNumberFormat="1" applyFont="1" applyFill="1" applyBorder="1" applyAlignment="1">
      <alignment vertical="center"/>
    </xf>
    <xf numFmtId="0" fontId="48" fillId="0" borderId="0" xfId="86" applyFont="1" applyAlignment="1">
      <alignment horizontal="left" vertical="center"/>
    </xf>
    <xf numFmtId="38" fontId="48" fillId="0" borderId="0" xfId="65" applyFont="1" applyFill="1" applyAlignment="1">
      <alignment horizontal="center" vertical="center"/>
    </xf>
    <xf numFmtId="178" fontId="39" fillId="0" borderId="33" xfId="65" applyNumberFormat="1" applyFont="1" applyFill="1" applyBorder="1" applyAlignment="1">
      <alignment horizontal="right" vertical="center"/>
    </xf>
    <xf numFmtId="178" fontId="39" fillId="19" borderId="17" xfId="65" applyNumberFormat="1" applyFont="1" applyFill="1" applyBorder="1" applyAlignment="1">
      <alignment horizontal="right" vertical="center"/>
    </xf>
    <xf numFmtId="178" fontId="39" fillId="0" borderId="22" xfId="65" applyNumberFormat="1" applyFont="1" applyFill="1" applyBorder="1" applyAlignment="1">
      <alignment horizontal="right" vertical="center"/>
    </xf>
    <xf numFmtId="176" fontId="39" fillId="0" borderId="17" xfId="65" applyNumberFormat="1" applyFont="1" applyFill="1" applyBorder="1" applyAlignment="1">
      <alignment horizontal="right" vertical="center"/>
    </xf>
    <xf numFmtId="176" fontId="39" fillId="0" borderId="35" xfId="65" applyNumberFormat="1" applyFont="1" applyFill="1" applyBorder="1" applyAlignment="1">
      <alignment horizontal="right" vertical="center"/>
    </xf>
    <xf numFmtId="176" fontId="39" fillId="0" borderId="33" xfId="65" applyNumberFormat="1" applyFont="1" applyFill="1" applyBorder="1" applyAlignment="1">
      <alignment horizontal="right" vertical="center"/>
    </xf>
    <xf numFmtId="176" fontId="39" fillId="0" borderId="18" xfId="65" applyNumberFormat="1" applyFont="1" applyFill="1" applyBorder="1" applyAlignment="1">
      <alignment horizontal="right" vertical="center"/>
    </xf>
    <xf numFmtId="176" fontId="39" fillId="0" borderId="26" xfId="65" applyNumberFormat="1" applyFont="1" applyFill="1" applyBorder="1" applyAlignment="1">
      <alignment horizontal="right" vertical="center"/>
    </xf>
    <xf numFmtId="176" fontId="39" fillId="0" borderId="27" xfId="65" applyNumberFormat="1" applyFont="1" applyFill="1" applyBorder="1" applyAlignment="1">
      <alignment horizontal="right" vertical="center"/>
    </xf>
    <xf numFmtId="38" fontId="39" fillId="0" borderId="33" xfId="65" applyFont="1" applyFill="1" applyBorder="1" applyAlignment="1">
      <alignment horizontal="right" vertical="center"/>
    </xf>
    <xf numFmtId="38" fontId="39" fillId="0" borderId="24" xfId="65" applyFont="1" applyFill="1" applyBorder="1" applyAlignment="1">
      <alignment horizontal="right" vertical="center"/>
    </xf>
    <xf numFmtId="38" fontId="39" fillId="0" borderId="36" xfId="65" applyFont="1" applyFill="1" applyBorder="1" applyAlignment="1">
      <alignment horizontal="right" vertical="center"/>
    </xf>
    <xf numFmtId="38" fontId="39" fillId="0" borderId="21" xfId="65" applyFont="1" applyFill="1" applyBorder="1" applyAlignment="1">
      <alignment horizontal="right" vertical="center"/>
    </xf>
    <xf numFmtId="185" fontId="39" fillId="0" borderId="51" xfId="65" applyNumberFormat="1" applyFont="1" applyFill="1" applyBorder="1" applyAlignment="1">
      <alignment horizontal="right" vertical="center"/>
    </xf>
    <xf numFmtId="185" fontId="39" fillId="0" borderId="38" xfId="65" applyNumberFormat="1" applyFont="1" applyFill="1" applyBorder="1" applyAlignment="1">
      <alignment horizontal="right" vertical="center"/>
    </xf>
    <xf numFmtId="0" fontId="48" fillId="0" borderId="0" xfId="0" applyFont="1" applyFill="1" applyAlignment="1">
      <alignment vertical="center"/>
    </xf>
    <xf numFmtId="0" fontId="48" fillId="0" borderId="0" xfId="0" applyFont="1" applyFill="1" applyAlignment="1">
      <alignment horizontal="right" vertical="center"/>
    </xf>
    <xf numFmtId="0" fontId="48" fillId="18" borderId="10" xfId="0" quotePrefix="1" applyFont="1" applyFill="1" applyBorder="1" applyAlignment="1">
      <alignment horizontal="right" vertical="center"/>
    </xf>
    <xf numFmtId="0" fontId="48" fillId="18" borderId="11" xfId="0" quotePrefix="1" applyFont="1" applyFill="1" applyBorder="1" applyAlignment="1">
      <alignment horizontal="right" vertical="center"/>
    </xf>
    <xf numFmtId="0" fontId="48" fillId="18" borderId="39" xfId="0" applyFont="1" applyFill="1" applyBorder="1" applyAlignment="1">
      <alignment horizontal="right" vertical="center"/>
    </xf>
    <xf numFmtId="0" fontId="48" fillId="18" borderId="12" xfId="0" quotePrefix="1" applyFont="1" applyFill="1" applyBorder="1" applyAlignment="1">
      <alignment horizontal="right" vertical="center"/>
    </xf>
    <xf numFmtId="0" fontId="48" fillId="18" borderId="40" xfId="0" applyFont="1" applyFill="1" applyBorder="1" applyAlignment="1">
      <alignment horizontal="right" vertical="center"/>
    </xf>
    <xf numFmtId="0" fontId="48" fillId="18" borderId="15" xfId="0" applyFont="1" applyFill="1" applyBorder="1" applyAlignment="1">
      <alignment vertical="center"/>
    </xf>
    <xf numFmtId="0" fontId="48" fillId="18" borderId="0" xfId="0" applyFont="1" applyFill="1" applyBorder="1" applyAlignment="1">
      <alignment vertical="center"/>
    </xf>
    <xf numFmtId="0" fontId="48" fillId="18" borderId="41" xfId="0" applyFont="1" applyFill="1" applyBorder="1" applyAlignment="1">
      <alignment horizontal="right" vertical="center"/>
    </xf>
    <xf numFmtId="0" fontId="48" fillId="18" borderId="33" xfId="0" applyFont="1" applyFill="1" applyBorder="1" applyAlignment="1">
      <alignment horizontal="center" vertical="center"/>
    </xf>
    <xf numFmtId="0" fontId="48" fillId="18" borderId="19" xfId="0" quotePrefix="1" applyFont="1" applyFill="1" applyBorder="1" applyAlignment="1">
      <alignment horizontal="left" vertical="center"/>
    </xf>
    <xf numFmtId="0" fontId="48" fillId="18" borderId="20" xfId="0" quotePrefix="1" applyFont="1" applyFill="1" applyBorder="1" applyAlignment="1">
      <alignment horizontal="left" vertical="center"/>
    </xf>
    <xf numFmtId="0" fontId="48" fillId="18" borderId="37" xfId="0" quotePrefix="1" applyFont="1" applyFill="1" applyBorder="1" applyAlignment="1">
      <alignment horizontal="right" vertical="center"/>
    </xf>
    <xf numFmtId="0" fontId="48" fillId="18" borderId="21" xfId="0" applyFont="1" applyFill="1" applyBorder="1" applyAlignment="1">
      <alignment horizontal="center" vertical="center"/>
    </xf>
    <xf numFmtId="0" fontId="48" fillId="18" borderId="21" xfId="0" quotePrefix="1" applyFont="1" applyFill="1" applyBorder="1" applyAlignment="1">
      <alignment horizontal="left" vertical="center"/>
    </xf>
    <xf numFmtId="0" fontId="48" fillId="18" borderId="24" xfId="0" applyFont="1" applyFill="1" applyBorder="1" applyAlignment="1">
      <alignment horizontal="right" vertical="center"/>
    </xf>
    <xf numFmtId="0" fontId="48" fillId="18" borderId="42" xfId="84" quotePrefix="1" applyFont="1" applyFill="1" applyBorder="1" applyAlignment="1">
      <alignment horizontal="right" vertical="center"/>
    </xf>
    <xf numFmtId="0" fontId="48" fillId="18" borderId="41" xfId="0" quotePrefix="1" applyFont="1" applyFill="1" applyBorder="1" applyAlignment="1">
      <alignment horizontal="right" vertical="center"/>
    </xf>
    <xf numFmtId="0" fontId="48" fillId="0" borderId="33" xfId="0" quotePrefix="1" applyFont="1" applyFill="1" applyBorder="1" applyAlignment="1">
      <alignment horizontal="right" vertical="center"/>
    </xf>
    <xf numFmtId="38" fontId="48" fillId="0" borderId="0" xfId="65" applyFont="1" applyFill="1" applyAlignment="1">
      <alignment horizontal="left" vertical="center"/>
    </xf>
    <xf numFmtId="0" fontId="48" fillId="18" borderId="15" xfId="84" quotePrefix="1" applyFont="1" applyFill="1" applyBorder="1" applyAlignment="1">
      <alignment horizontal="right" vertical="center"/>
    </xf>
    <xf numFmtId="57" fontId="48" fillId="0" borderId="16" xfId="65" quotePrefix="1" applyNumberFormat="1" applyFont="1" applyFill="1" applyBorder="1" applyAlignment="1">
      <alignment horizontal="right" vertical="center"/>
    </xf>
    <xf numFmtId="57" fontId="48" fillId="0" borderId="33" xfId="0" applyNumberFormat="1" applyFont="1" applyFill="1" applyBorder="1" applyAlignment="1">
      <alignment horizontal="right" vertical="center"/>
    </xf>
    <xf numFmtId="178" fontId="48" fillId="0" borderId="16" xfId="65" quotePrefix="1" applyNumberFormat="1" applyFont="1" applyFill="1" applyBorder="1" applyAlignment="1">
      <alignment horizontal="right" vertical="center"/>
    </xf>
    <xf numFmtId="178" fontId="48" fillId="0" borderId="16" xfId="65" applyNumberFormat="1" applyFont="1" applyFill="1" applyBorder="1" applyAlignment="1">
      <alignment horizontal="right" vertical="center"/>
    </xf>
    <xf numFmtId="178" fontId="48" fillId="0" borderId="33" xfId="65" quotePrefix="1" applyNumberFormat="1" applyFont="1" applyFill="1" applyBorder="1" applyAlignment="1">
      <alignment horizontal="right" vertical="center"/>
    </xf>
    <xf numFmtId="0" fontId="48" fillId="18" borderId="0" xfId="0" quotePrefix="1" applyFont="1" applyFill="1" applyBorder="1" applyAlignment="1">
      <alignment horizontal="left" vertical="center"/>
    </xf>
    <xf numFmtId="0" fontId="48" fillId="18" borderId="0" xfId="0" applyFont="1" applyFill="1" applyBorder="1" applyAlignment="1">
      <alignment horizontal="left" vertical="center"/>
    </xf>
    <xf numFmtId="0" fontId="48" fillId="18" borderId="0" xfId="84" quotePrefix="1" applyFont="1" applyFill="1" applyBorder="1" applyAlignment="1">
      <alignment horizontal="left" vertical="center"/>
    </xf>
    <xf numFmtId="38" fontId="48" fillId="18" borderId="0" xfId="65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distributed" vertical="center"/>
    </xf>
    <xf numFmtId="0" fontId="48" fillId="18" borderId="0" xfId="0" quotePrefix="1" applyFont="1" applyFill="1" applyBorder="1" applyAlignment="1">
      <alignment horizontal="center" vertical="center"/>
    </xf>
    <xf numFmtId="178" fontId="48" fillId="0" borderId="33" xfId="65" applyNumberFormat="1" applyFont="1" applyFill="1" applyBorder="1" applyAlignment="1">
      <alignment horizontal="right" vertical="center"/>
    </xf>
    <xf numFmtId="178" fontId="48" fillId="0" borderId="17" xfId="65" applyNumberFormat="1" applyFont="1" applyFill="1" applyBorder="1" applyAlignment="1">
      <alignment horizontal="right" vertical="center"/>
    </xf>
    <xf numFmtId="178" fontId="48" fillId="0" borderId="16" xfId="0" applyNumberFormat="1" applyFont="1" applyFill="1" applyBorder="1" applyAlignment="1">
      <alignment vertical="center"/>
    </xf>
    <xf numFmtId="0" fontId="48" fillId="18" borderId="41" xfId="84" quotePrefix="1" applyFont="1" applyFill="1" applyBorder="1" applyAlignment="1">
      <alignment horizontal="right" vertical="center"/>
    </xf>
    <xf numFmtId="0" fontId="48" fillId="18" borderId="43" xfId="0" applyFont="1" applyFill="1" applyBorder="1" applyAlignment="1">
      <alignment horizontal="left" vertical="center"/>
    </xf>
    <xf numFmtId="0" fontId="48" fillId="18" borderId="44" xfId="0" quotePrefix="1" applyFont="1" applyFill="1" applyBorder="1" applyAlignment="1">
      <alignment horizontal="centerContinuous" vertical="center"/>
    </xf>
    <xf numFmtId="0" fontId="48" fillId="18" borderId="44" xfId="0" applyFont="1" applyFill="1" applyBorder="1" applyAlignment="1">
      <alignment horizontal="centerContinuous" vertical="center"/>
    </xf>
    <xf numFmtId="0" fontId="48" fillId="18" borderId="45" xfId="0" applyFont="1" applyFill="1" applyBorder="1" applyAlignment="1">
      <alignment horizontal="right" vertical="center"/>
    </xf>
    <xf numFmtId="178" fontId="48" fillId="0" borderId="26" xfId="65" applyNumberFormat="1" applyFont="1" applyFill="1" applyBorder="1" applyAlignment="1">
      <alignment horizontal="right" vertical="center"/>
    </xf>
    <xf numFmtId="178" fontId="48" fillId="0" borderId="46" xfId="65" applyNumberFormat="1" applyFont="1" applyFill="1" applyBorder="1" applyAlignment="1">
      <alignment horizontal="right" vertical="center"/>
    </xf>
    <xf numFmtId="38" fontId="48" fillId="0" borderId="0" xfId="65" applyFont="1" applyFill="1" applyBorder="1" applyAlignment="1">
      <alignment horizontal="right" vertical="center"/>
    </xf>
    <xf numFmtId="57" fontId="48" fillId="0" borderId="0" xfId="65" quotePrefix="1" applyNumberFormat="1" applyFont="1" applyFill="1" applyBorder="1" applyAlignment="1">
      <alignment horizontal="right" vertical="center"/>
    </xf>
    <xf numFmtId="178" fontId="48" fillId="0" borderId="0" xfId="65" quotePrefix="1" applyNumberFormat="1" applyFont="1" applyFill="1" applyBorder="1" applyAlignment="1">
      <alignment horizontal="right" vertical="center"/>
    </xf>
    <xf numFmtId="178" fontId="48" fillId="0" borderId="0" xfId="65" applyNumberFormat="1" applyFont="1" applyFill="1" applyBorder="1" applyAlignment="1">
      <alignment horizontal="right" vertical="center"/>
    </xf>
    <xf numFmtId="178" fontId="48" fillId="0" borderId="0" xfId="0" applyNumberFormat="1" applyFont="1" applyFill="1" applyBorder="1" applyAlignment="1">
      <alignment vertical="center"/>
    </xf>
    <xf numFmtId="179" fontId="48" fillId="0" borderId="0" xfId="84" applyNumberFormat="1" applyFont="1" applyFill="1" applyAlignment="1">
      <alignment vertical="center"/>
    </xf>
    <xf numFmtId="180" fontId="48" fillId="0" borderId="0" xfId="0" applyNumberFormat="1" applyFont="1" applyFill="1" applyAlignment="1">
      <alignment horizontal="right" vertical="center"/>
    </xf>
    <xf numFmtId="181" fontId="39" fillId="0" borderId="22" xfId="0" applyNumberFormat="1" applyFont="1" applyFill="1" applyBorder="1" applyAlignment="1">
      <alignment horizontal="right" vertical="center" shrinkToFit="1"/>
    </xf>
    <xf numFmtId="181" fontId="39" fillId="0" borderId="23" xfId="0" applyNumberFormat="1" applyFont="1" applyFill="1" applyBorder="1" applyAlignment="1">
      <alignment horizontal="right" vertical="center" shrinkToFit="1"/>
    </xf>
    <xf numFmtId="181" fontId="39" fillId="0" borderId="17" xfId="65" applyNumberFormat="1" applyFont="1" applyFill="1" applyBorder="1" applyAlignment="1">
      <alignment horizontal="right" vertical="center" shrinkToFit="1"/>
    </xf>
    <xf numFmtId="181" fontId="39" fillId="0" borderId="18" xfId="65" applyNumberFormat="1" applyFont="1" applyFill="1" applyBorder="1" applyAlignment="1">
      <alignment horizontal="right" vertical="center" shrinkToFit="1"/>
    </xf>
    <xf numFmtId="181" fontId="39" fillId="0" borderId="17" xfId="0" applyNumberFormat="1" applyFont="1" applyFill="1" applyBorder="1" applyAlignment="1">
      <alignment horizontal="right" vertical="center" shrinkToFit="1"/>
    </xf>
    <xf numFmtId="181" fontId="39" fillId="0" borderId="18" xfId="0" applyNumberFormat="1" applyFont="1" applyBorder="1" applyAlignment="1">
      <alignment horizontal="right" vertical="center" shrinkToFit="1"/>
    </xf>
    <xf numFmtId="0" fontId="48" fillId="18" borderId="0" xfId="0" quotePrefix="1" applyFont="1" applyFill="1" applyBorder="1" applyAlignment="1">
      <alignment horizontal="left" vertical="center"/>
    </xf>
    <xf numFmtId="0" fontId="48" fillId="18" borderId="42" xfId="0" applyFont="1" applyFill="1" applyBorder="1" applyAlignment="1">
      <alignment horizontal="distributed" vertical="center"/>
    </xf>
    <xf numFmtId="0" fontId="48" fillId="18" borderId="34" xfId="0" applyFont="1" applyFill="1" applyBorder="1" applyAlignment="1">
      <alignment horizontal="distributed" vertical="center"/>
    </xf>
    <xf numFmtId="0" fontId="48" fillId="18" borderId="49" xfId="0" applyFont="1" applyFill="1" applyBorder="1" applyAlignment="1">
      <alignment horizontal="distributed" vertical="center"/>
    </xf>
    <xf numFmtId="0" fontId="48" fillId="18" borderId="43" xfId="0" quotePrefix="1" applyFont="1" applyFill="1" applyBorder="1" applyAlignment="1">
      <alignment horizontal="distributed" vertical="center"/>
    </xf>
    <xf numFmtId="0" fontId="48" fillId="18" borderId="44" xfId="0" quotePrefix="1" applyFont="1" applyFill="1" applyBorder="1" applyAlignment="1">
      <alignment horizontal="distributed" vertical="center"/>
    </xf>
    <xf numFmtId="0" fontId="48" fillId="18" borderId="45" xfId="0" quotePrefix="1" applyFont="1" applyFill="1" applyBorder="1" applyAlignment="1">
      <alignment horizontal="distributed" vertical="center"/>
    </xf>
    <xf numFmtId="0" fontId="48" fillId="18" borderId="15" xfId="0" applyFont="1" applyFill="1" applyBorder="1" applyAlignment="1">
      <alignment horizontal="distributed" vertical="center"/>
    </xf>
    <xf numFmtId="0" fontId="48" fillId="18" borderId="0" xfId="0" applyFont="1" applyFill="1" applyBorder="1" applyAlignment="1">
      <alignment horizontal="distributed" vertical="center"/>
    </xf>
    <xf numFmtId="0" fontId="48" fillId="18" borderId="41" xfId="0" applyFont="1" applyFill="1" applyBorder="1" applyAlignment="1">
      <alignment horizontal="distributed" vertical="center"/>
    </xf>
    <xf numFmtId="0" fontId="48" fillId="18" borderId="19" xfId="0" applyFont="1" applyFill="1" applyBorder="1" applyAlignment="1">
      <alignment horizontal="distributed" vertical="center"/>
    </xf>
    <xf numFmtId="0" fontId="48" fillId="18" borderId="20" xfId="0" applyFont="1" applyFill="1" applyBorder="1" applyAlignment="1">
      <alignment horizontal="distributed" vertical="center"/>
    </xf>
    <xf numFmtId="0" fontId="48" fillId="18" borderId="37" xfId="0" applyFont="1" applyFill="1" applyBorder="1" applyAlignment="1">
      <alignment horizontal="distributed" vertical="center"/>
    </xf>
    <xf numFmtId="0" fontId="36" fillId="18" borderId="42" xfId="0" applyFont="1" applyFill="1" applyBorder="1" applyAlignment="1">
      <alignment horizontal="left" vertical="center" textRotation="255"/>
    </xf>
    <xf numFmtId="0" fontId="36" fillId="18" borderId="15" xfId="0" applyFont="1" applyFill="1" applyBorder="1" applyAlignment="1">
      <alignment horizontal="left" vertical="center" textRotation="255"/>
    </xf>
    <xf numFmtId="0" fontId="36" fillId="18" borderId="19" xfId="0" applyFont="1" applyFill="1" applyBorder="1" applyAlignment="1">
      <alignment horizontal="left" vertical="center" textRotation="255"/>
    </xf>
    <xf numFmtId="49" fontId="48" fillId="18" borderId="42" xfId="0" applyNumberFormat="1" applyFont="1" applyFill="1" applyBorder="1" applyAlignment="1">
      <alignment horizontal="distributed" vertical="center"/>
    </xf>
    <xf numFmtId="49" fontId="48" fillId="18" borderId="34" xfId="0" applyNumberFormat="1" applyFont="1" applyFill="1" applyBorder="1" applyAlignment="1">
      <alignment horizontal="distributed" vertical="center"/>
    </xf>
    <xf numFmtId="49" fontId="48" fillId="18" borderId="49" xfId="0" applyNumberFormat="1" applyFont="1" applyFill="1" applyBorder="1" applyAlignment="1">
      <alignment horizontal="distributed" vertical="center"/>
    </xf>
    <xf numFmtId="49" fontId="48" fillId="18" borderId="15" xfId="0" applyNumberFormat="1" applyFont="1" applyFill="1" applyBorder="1" applyAlignment="1">
      <alignment horizontal="distributed" vertical="center"/>
    </xf>
    <xf numFmtId="49" fontId="48" fillId="18" borderId="0" xfId="0" applyNumberFormat="1" applyFont="1" applyFill="1" applyBorder="1" applyAlignment="1">
      <alignment horizontal="distributed" vertical="center"/>
    </xf>
    <xf numFmtId="49" fontId="48" fillId="18" borderId="41" xfId="0" applyNumberFormat="1" applyFont="1" applyFill="1" applyBorder="1" applyAlignment="1">
      <alignment horizontal="distributed" vertical="center"/>
    </xf>
    <xf numFmtId="0" fontId="48" fillId="18" borderId="0" xfId="0" quotePrefix="1" applyFont="1" applyFill="1" applyBorder="1" applyAlignment="1">
      <alignment horizontal="distributed" vertical="center"/>
    </xf>
    <xf numFmtId="0" fontId="48" fillId="18" borderId="41" xfId="0" quotePrefix="1" applyFont="1" applyFill="1" applyBorder="1" applyAlignment="1">
      <alignment horizontal="distributed" vertical="center"/>
    </xf>
    <xf numFmtId="38" fontId="36" fillId="18" borderId="56" xfId="65" applyFont="1" applyFill="1" applyBorder="1" applyAlignment="1">
      <alignment horizontal="center" vertical="center" shrinkToFit="1"/>
    </xf>
    <xf numFmtId="0" fontId="36" fillId="18" borderId="47" xfId="0" applyFont="1" applyFill="1" applyBorder="1" applyAlignment="1">
      <alignment horizontal="center" vertical="center" shrinkToFit="1"/>
    </xf>
    <xf numFmtId="0" fontId="36" fillId="18" borderId="30" xfId="0" applyFont="1" applyFill="1" applyBorder="1" applyAlignment="1">
      <alignment horizontal="center" vertical="center" shrinkToFit="1"/>
    </xf>
    <xf numFmtId="38" fontId="39" fillId="18" borderId="0" xfId="65" quotePrefix="1" applyFont="1" applyFill="1" applyBorder="1" applyAlignment="1">
      <alignment horizontal="distributed" vertical="center"/>
    </xf>
    <xf numFmtId="0" fontId="39" fillId="18" borderId="0" xfId="0" applyFont="1" applyFill="1" applyBorder="1" applyAlignment="1">
      <alignment horizontal="distributed" vertical="center"/>
    </xf>
    <xf numFmtId="0" fontId="39" fillId="18" borderId="41" xfId="0" applyFont="1" applyFill="1" applyBorder="1" applyAlignment="1">
      <alignment horizontal="distributed" vertical="center"/>
    </xf>
    <xf numFmtId="38" fontId="36" fillId="18" borderId="0" xfId="65" quotePrefix="1" applyFont="1" applyFill="1" applyBorder="1" applyAlignment="1">
      <alignment horizontal="distributed" vertical="center"/>
    </xf>
    <xf numFmtId="0" fontId="36" fillId="18" borderId="0" xfId="0" applyFont="1" applyFill="1" applyBorder="1" applyAlignment="1">
      <alignment horizontal="distributed" vertical="center"/>
    </xf>
    <xf numFmtId="0" fontId="36" fillId="18" borderId="41" xfId="0" applyFont="1" applyFill="1" applyBorder="1" applyAlignment="1">
      <alignment horizontal="distributed" vertical="center"/>
    </xf>
    <xf numFmtId="38" fontId="36" fillId="18" borderId="42" xfId="65" applyFont="1" applyFill="1" applyBorder="1" applyAlignment="1">
      <alignment horizontal="distributed" vertical="center"/>
    </xf>
    <xf numFmtId="0" fontId="36" fillId="18" borderId="34" xfId="0" applyFont="1" applyFill="1" applyBorder="1" applyAlignment="1">
      <alignment horizontal="distributed" vertical="center"/>
    </xf>
    <xf numFmtId="0" fontId="36" fillId="18" borderId="49" xfId="0" applyFont="1" applyFill="1" applyBorder="1" applyAlignment="1">
      <alignment horizontal="distributed" vertical="center"/>
    </xf>
    <xf numFmtId="38" fontId="36" fillId="18" borderId="41" xfId="65" quotePrefix="1" applyFont="1" applyFill="1" applyBorder="1" applyAlignment="1">
      <alignment horizontal="distributed" vertical="center"/>
    </xf>
    <xf numFmtId="38" fontId="39" fillId="18" borderId="31" xfId="65" quotePrefix="1" applyFont="1" applyFill="1" applyBorder="1" applyAlignment="1">
      <alignment horizontal="center" vertical="center"/>
    </xf>
    <xf numFmtId="38" fontId="39" fillId="18" borderId="30" xfId="65" applyFont="1" applyFill="1" applyBorder="1" applyAlignment="1">
      <alignment horizontal="center" vertical="center"/>
    </xf>
    <xf numFmtId="38" fontId="40" fillId="18" borderId="0" xfId="65" quotePrefix="1" applyFont="1" applyFill="1" applyBorder="1" applyAlignment="1">
      <alignment horizontal="distributed" vertical="center"/>
    </xf>
    <xf numFmtId="38" fontId="40" fillId="18" borderId="41" xfId="65" quotePrefix="1" applyFont="1" applyFill="1" applyBorder="1" applyAlignment="1">
      <alignment horizontal="distributed" vertical="center"/>
    </xf>
    <xf numFmtId="38" fontId="36" fillId="18" borderId="15" xfId="65" applyFont="1" applyFill="1" applyBorder="1" applyAlignment="1">
      <alignment horizontal="distributed" vertical="center"/>
    </xf>
    <xf numFmtId="38" fontId="36" fillId="18" borderId="43" xfId="65" applyFont="1" applyFill="1" applyBorder="1" applyAlignment="1">
      <alignment horizontal="distributed" vertical="center"/>
    </xf>
    <xf numFmtId="0" fontId="36" fillId="18" borderId="44" xfId="0" applyFont="1" applyFill="1" applyBorder="1" applyAlignment="1">
      <alignment horizontal="distributed" vertical="center"/>
    </xf>
    <xf numFmtId="0" fontId="36" fillId="18" borderId="45" xfId="0" applyFont="1" applyFill="1" applyBorder="1" applyAlignment="1">
      <alignment horizontal="distributed" vertical="center"/>
    </xf>
    <xf numFmtId="38" fontId="36" fillId="18" borderId="31" xfId="65" applyFont="1" applyFill="1" applyBorder="1" applyAlignment="1">
      <alignment horizontal="center" vertical="center"/>
    </xf>
    <xf numFmtId="38" fontId="36" fillId="18" borderId="30" xfId="65" applyFont="1" applyFill="1" applyBorder="1" applyAlignment="1">
      <alignment horizontal="center" vertical="center"/>
    </xf>
    <xf numFmtId="38" fontId="36" fillId="18" borderId="19" xfId="65" applyFont="1" applyFill="1" applyBorder="1" applyAlignment="1">
      <alignment horizontal="distributed" vertical="center"/>
    </xf>
    <xf numFmtId="0" fontId="36" fillId="18" borderId="20" xfId="0" applyFont="1" applyFill="1" applyBorder="1" applyAlignment="1">
      <alignment horizontal="distributed" vertical="center"/>
    </xf>
    <xf numFmtId="0" fontId="36" fillId="18" borderId="37" xfId="0" applyFont="1" applyFill="1" applyBorder="1" applyAlignment="1">
      <alignment horizontal="distributed" vertical="center"/>
    </xf>
    <xf numFmtId="38" fontId="39" fillId="18" borderId="42" xfId="65" applyFont="1" applyFill="1" applyBorder="1" applyAlignment="1">
      <alignment horizontal="distributed" vertical="center"/>
    </xf>
    <xf numFmtId="0" fontId="39" fillId="18" borderId="34" xfId="0" applyFont="1" applyFill="1" applyBorder="1" applyAlignment="1">
      <alignment horizontal="distributed" vertical="center"/>
    </xf>
    <xf numFmtId="0" fontId="39" fillId="18" borderId="49" xfId="0" applyFont="1" applyFill="1" applyBorder="1" applyAlignment="1">
      <alignment horizontal="distributed" vertical="center"/>
    </xf>
    <xf numFmtId="38" fontId="48" fillId="0" borderId="15" xfId="65" applyFont="1" applyFill="1" applyBorder="1" applyAlignment="1">
      <alignment horizontal="center" vertical="center"/>
    </xf>
    <xf numFmtId="38" fontId="48" fillId="0" borderId="0" xfId="65" applyFont="1" applyFill="1" applyBorder="1" applyAlignment="1">
      <alignment horizontal="center" vertical="center"/>
    </xf>
    <xf numFmtId="38" fontId="36" fillId="18" borderId="59" xfId="65" applyFont="1" applyFill="1" applyBorder="1" applyAlignment="1">
      <alignment horizontal="distributed" vertical="center" indent="5"/>
    </xf>
    <xf numFmtId="38" fontId="36" fillId="18" borderId="60" xfId="65" applyFont="1" applyFill="1" applyBorder="1" applyAlignment="1">
      <alignment horizontal="distributed" vertical="center" indent="5"/>
    </xf>
    <xf numFmtId="38" fontId="50" fillId="18" borderId="56" xfId="65" applyFont="1" applyFill="1" applyBorder="1" applyAlignment="1">
      <alignment horizontal="distributed" vertical="center" wrapText="1"/>
    </xf>
    <xf numFmtId="0" fontId="50" fillId="18" borderId="47" xfId="0" applyFont="1" applyFill="1" applyBorder="1" applyAlignment="1">
      <alignment horizontal="distributed" vertical="center" wrapText="1"/>
    </xf>
    <xf numFmtId="0" fontId="50" fillId="18" borderId="30" xfId="0" applyFont="1" applyFill="1" applyBorder="1" applyAlignment="1">
      <alignment horizontal="distributed" vertical="center" wrapText="1"/>
    </xf>
    <xf numFmtId="38" fontId="36" fillId="18" borderId="53" xfId="65" applyFont="1" applyFill="1" applyBorder="1" applyAlignment="1">
      <alignment horizontal="center" vertical="center" shrinkToFit="1"/>
    </xf>
    <xf numFmtId="0" fontId="36" fillId="18" borderId="54" xfId="0" applyFont="1" applyFill="1" applyBorder="1" applyAlignment="1">
      <alignment horizontal="center" vertical="center" shrinkToFit="1"/>
    </xf>
    <xf numFmtId="0" fontId="36" fillId="18" borderId="55" xfId="0" applyFont="1" applyFill="1" applyBorder="1" applyAlignment="1">
      <alignment horizontal="center" vertical="center" shrinkToFit="1"/>
    </xf>
    <xf numFmtId="38" fontId="36" fillId="18" borderId="47" xfId="65" applyFont="1" applyFill="1" applyBorder="1" applyAlignment="1">
      <alignment horizontal="center" vertical="center"/>
    </xf>
    <xf numFmtId="38" fontId="36" fillId="18" borderId="31" xfId="65" quotePrefix="1" applyFont="1" applyFill="1" applyBorder="1" applyAlignment="1">
      <alignment horizontal="center" vertical="center"/>
    </xf>
    <xf numFmtId="38" fontId="36" fillId="18" borderId="15" xfId="65" applyFont="1" applyFill="1" applyBorder="1" applyAlignment="1">
      <alignment horizontal="distributed" vertical="center" shrinkToFit="1"/>
    </xf>
    <xf numFmtId="0" fontId="36" fillId="18" borderId="0" xfId="0" applyFont="1" applyFill="1" applyBorder="1" applyAlignment="1">
      <alignment horizontal="distributed" vertical="center" shrinkToFit="1"/>
    </xf>
    <xf numFmtId="0" fontId="36" fillId="18" borderId="41" xfId="0" applyFont="1" applyFill="1" applyBorder="1" applyAlignment="1">
      <alignment horizontal="distributed" vertical="center" shrinkToFit="1"/>
    </xf>
    <xf numFmtId="0" fontId="39" fillId="18" borderId="0" xfId="0" quotePrefix="1" applyFont="1" applyFill="1" applyBorder="1" applyAlignment="1">
      <alignment horizontal="distributed" vertical="center"/>
    </xf>
    <xf numFmtId="38" fontId="48" fillId="18" borderId="0" xfId="65" applyFont="1" applyFill="1" applyBorder="1" applyAlignment="1">
      <alignment horizontal="distributed" vertical="center"/>
    </xf>
    <xf numFmtId="0" fontId="41" fillId="18" borderId="0" xfId="0" applyFont="1" applyFill="1" applyBorder="1" applyAlignment="1">
      <alignment horizontal="center" vertical="center"/>
    </xf>
    <xf numFmtId="0" fontId="41" fillId="18" borderId="0" xfId="0" quotePrefix="1" applyFont="1" applyFill="1" applyBorder="1" applyAlignment="1">
      <alignment horizontal="center" vertical="center"/>
    </xf>
    <xf numFmtId="0" fontId="48" fillId="18" borderId="34" xfId="0" quotePrefix="1" applyFont="1" applyFill="1" applyBorder="1" applyAlignment="1">
      <alignment horizontal="distributed" vertical="center"/>
    </xf>
    <xf numFmtId="179" fontId="41" fillId="18" borderId="19" xfId="84" quotePrefix="1" applyNumberFormat="1" applyFont="1" applyFill="1" applyBorder="1" applyAlignment="1">
      <alignment horizontal="distributed" vertical="center"/>
    </xf>
    <xf numFmtId="179" fontId="41" fillId="18" borderId="20" xfId="84" quotePrefix="1" applyNumberFormat="1" applyFont="1" applyFill="1" applyBorder="1" applyAlignment="1">
      <alignment horizontal="distributed" vertical="center"/>
    </xf>
    <xf numFmtId="179" fontId="41" fillId="18" borderId="37" xfId="84" quotePrefix="1" applyNumberFormat="1" applyFont="1" applyFill="1" applyBorder="1" applyAlignment="1">
      <alignment horizontal="distributed" vertical="center"/>
    </xf>
    <xf numFmtId="179" fontId="39" fillId="18" borderId="15" xfId="84" quotePrefix="1" applyNumberFormat="1" applyFont="1" applyFill="1" applyBorder="1" applyAlignment="1">
      <alignment horizontal="left" vertical="center"/>
    </xf>
    <xf numFmtId="179" fontId="39" fillId="18" borderId="0" xfId="84" quotePrefix="1" applyNumberFormat="1" applyFont="1" applyFill="1" applyBorder="1" applyAlignment="1">
      <alignment horizontal="left" vertical="center"/>
    </xf>
    <xf numFmtId="179" fontId="39" fillId="18" borderId="41" xfId="84" quotePrefix="1" applyNumberFormat="1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1" xfId="0" applyFont="1" applyBorder="1" applyAlignment="1">
      <alignment horizontal="left" vertical="center"/>
    </xf>
    <xf numFmtId="179" fontId="39" fillId="18" borderId="15" xfId="84" quotePrefix="1" applyNumberFormat="1" applyFont="1" applyFill="1" applyBorder="1" applyAlignment="1">
      <alignment horizontal="distributed" vertical="center"/>
    </xf>
    <xf numFmtId="179" fontId="39" fillId="18" borderId="0" xfId="84" quotePrefix="1" applyNumberFormat="1" applyFont="1" applyFill="1" applyBorder="1" applyAlignment="1">
      <alignment horizontal="distributed" vertical="center"/>
    </xf>
    <xf numFmtId="179" fontId="39" fillId="18" borderId="41" xfId="84" quotePrefix="1" applyNumberFormat="1" applyFont="1" applyFill="1" applyBorder="1" applyAlignment="1">
      <alignment horizontal="distributed" vertical="center"/>
    </xf>
    <xf numFmtId="179" fontId="39" fillId="18" borderId="19" xfId="84" quotePrefix="1" applyNumberFormat="1" applyFont="1" applyFill="1" applyBorder="1" applyAlignment="1">
      <alignment horizontal="left" vertical="center"/>
    </xf>
    <xf numFmtId="179" fontId="39" fillId="18" borderId="20" xfId="84" quotePrefix="1" applyNumberFormat="1" applyFont="1" applyFill="1" applyBorder="1" applyAlignment="1">
      <alignment horizontal="left" vertical="center"/>
    </xf>
    <xf numFmtId="179" fontId="39" fillId="18" borderId="56" xfId="84" quotePrefix="1" applyNumberFormat="1" applyFont="1" applyFill="1" applyBorder="1" applyAlignment="1">
      <alignment horizontal="distributed" vertical="center"/>
    </xf>
    <xf numFmtId="179" fontId="39" fillId="18" borderId="47" xfId="84" quotePrefix="1" applyNumberFormat="1" applyFont="1" applyFill="1" applyBorder="1" applyAlignment="1">
      <alignment horizontal="distributed" vertical="center"/>
    </xf>
    <xf numFmtId="179" fontId="39" fillId="18" borderId="0" xfId="85" quotePrefix="1" applyNumberFormat="1" applyFont="1" applyFill="1" applyBorder="1" applyAlignment="1">
      <alignment horizontal="distributed" vertical="center"/>
    </xf>
    <xf numFmtId="179" fontId="39" fillId="18" borderId="0" xfId="85" quotePrefix="1" applyNumberFormat="1" applyFont="1" applyFill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41" xfId="0" applyFont="1" applyBorder="1" applyAlignment="1">
      <alignment vertical="center"/>
    </xf>
    <xf numFmtId="179" fontId="39" fillId="18" borderId="0" xfId="84" applyNumberFormat="1" applyFont="1" applyFill="1" applyBorder="1" applyAlignment="1">
      <alignment horizontal="distributed" vertical="center"/>
    </xf>
    <xf numFmtId="0" fontId="39" fillId="18" borderId="20" xfId="0" applyFont="1" applyFill="1" applyBorder="1" applyAlignment="1">
      <alignment horizontal="distributed" vertical="center"/>
    </xf>
    <xf numFmtId="38" fontId="48" fillId="0" borderId="15" xfId="65" applyFont="1" applyFill="1" applyBorder="1" applyAlignment="1">
      <alignment horizontal="left" vertical="center"/>
    </xf>
    <xf numFmtId="38" fontId="48" fillId="0" borderId="0" xfId="65" applyFont="1" applyFill="1" applyAlignment="1">
      <alignment horizontal="left" vertical="center"/>
    </xf>
    <xf numFmtId="38" fontId="39" fillId="18" borderId="58" xfId="65" applyFont="1" applyFill="1" applyBorder="1" applyAlignment="1">
      <alignment horizontal="distributed" vertical="center" indent="5"/>
    </xf>
    <xf numFmtId="38" fontId="39" fillId="18" borderId="28" xfId="65" applyFont="1" applyFill="1" applyBorder="1" applyAlignment="1">
      <alignment horizontal="distributed" vertical="center" indent="5"/>
    </xf>
    <xf numFmtId="38" fontId="39" fillId="18" borderId="29" xfId="65" applyFont="1" applyFill="1" applyBorder="1" applyAlignment="1">
      <alignment horizontal="distributed" vertical="center" indent="5"/>
    </xf>
    <xf numFmtId="38" fontId="39" fillId="18" borderId="31" xfId="65" applyFont="1" applyFill="1" applyBorder="1" applyAlignment="1">
      <alignment horizontal="center" vertical="center"/>
    </xf>
    <xf numFmtId="180" fontId="36" fillId="18" borderId="0" xfId="84" quotePrefix="1" applyNumberFormat="1" applyFont="1" applyFill="1" applyBorder="1" applyAlignment="1">
      <alignment horizontal="distributed" vertical="center"/>
    </xf>
    <xf numFmtId="0" fontId="36" fillId="18" borderId="0" xfId="0" applyFont="1" applyFill="1" applyAlignment="1">
      <alignment horizontal="distributed" vertical="center"/>
    </xf>
    <xf numFmtId="180" fontId="36" fillId="18" borderId="15" xfId="84" quotePrefix="1" applyNumberFormat="1" applyFont="1" applyFill="1" applyBorder="1" applyAlignment="1">
      <alignment horizontal="distributed" vertical="center"/>
    </xf>
    <xf numFmtId="180" fontId="36" fillId="18" borderId="41" xfId="84" quotePrefix="1" applyNumberFormat="1" applyFont="1" applyFill="1" applyBorder="1" applyAlignment="1">
      <alignment horizontal="distributed" vertical="center"/>
    </xf>
    <xf numFmtId="180" fontId="36" fillId="18" borderId="43" xfId="84" quotePrefix="1" applyNumberFormat="1" applyFont="1" applyFill="1" applyBorder="1" applyAlignment="1">
      <alignment horizontal="distributed" vertical="center"/>
    </xf>
    <xf numFmtId="180" fontId="36" fillId="18" borderId="44" xfId="84" quotePrefix="1" applyNumberFormat="1" applyFont="1" applyFill="1" applyBorder="1" applyAlignment="1">
      <alignment horizontal="distributed" vertical="center"/>
    </xf>
    <xf numFmtId="180" fontId="36" fillId="18" borderId="45" xfId="84" quotePrefix="1" applyNumberFormat="1" applyFont="1" applyFill="1" applyBorder="1" applyAlignment="1">
      <alignment horizontal="distributed" vertical="center"/>
    </xf>
    <xf numFmtId="180" fontId="43" fillId="18" borderId="0" xfId="84" quotePrefix="1" applyNumberFormat="1" applyFont="1" applyFill="1" applyBorder="1" applyAlignment="1">
      <alignment horizontal="distributed" vertical="center"/>
    </xf>
    <xf numFmtId="180" fontId="43" fillId="18" borderId="41" xfId="84" quotePrefix="1" applyNumberFormat="1" applyFont="1" applyFill="1" applyBorder="1" applyAlignment="1">
      <alignment horizontal="distributed" vertical="center"/>
    </xf>
    <xf numFmtId="180" fontId="42" fillId="18" borderId="0" xfId="84" quotePrefix="1" applyNumberFormat="1" applyFont="1" applyFill="1" applyBorder="1" applyAlignment="1">
      <alignment horizontal="distributed" vertical="center"/>
    </xf>
    <xf numFmtId="180" fontId="42" fillId="18" borderId="41" xfId="84" quotePrefix="1" applyNumberFormat="1" applyFont="1" applyFill="1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180" fontId="36" fillId="18" borderId="59" xfId="0" quotePrefix="1" applyNumberFormat="1" applyFont="1" applyFill="1" applyBorder="1" applyAlignment="1">
      <alignment horizontal="distributed" vertical="center" indent="5"/>
    </xf>
    <xf numFmtId="180" fontId="36" fillId="18" borderId="60" xfId="0" quotePrefix="1" applyNumberFormat="1" applyFont="1" applyFill="1" applyBorder="1" applyAlignment="1">
      <alignment horizontal="distributed" vertical="center" indent="5"/>
    </xf>
    <xf numFmtId="180" fontId="36" fillId="18" borderId="0" xfId="84" applyNumberFormat="1" applyFont="1" applyFill="1" applyBorder="1" applyAlignment="1">
      <alignment horizontal="distributed" vertical="center"/>
    </xf>
    <xf numFmtId="180" fontId="36" fillId="18" borderId="41" xfId="84" applyNumberFormat="1" applyFont="1" applyFill="1" applyBorder="1" applyAlignment="1">
      <alignment horizontal="distributed" vertical="center"/>
    </xf>
    <xf numFmtId="38" fontId="36" fillId="18" borderId="34" xfId="65" applyFont="1" applyFill="1" applyBorder="1" applyAlignment="1">
      <alignment horizontal="distributed" vertical="center"/>
    </xf>
    <xf numFmtId="38" fontId="36" fillId="18" borderId="58" xfId="65" quotePrefix="1" applyFont="1" applyFill="1" applyBorder="1" applyAlignment="1">
      <alignment horizontal="distributed" vertical="center" indent="5"/>
    </xf>
    <xf numFmtId="38" fontId="36" fillId="18" borderId="28" xfId="65" applyFont="1" applyFill="1" applyBorder="1" applyAlignment="1">
      <alignment horizontal="distributed" vertical="center" indent="5"/>
    </xf>
    <xf numFmtId="38" fontId="36" fillId="18" borderId="29" xfId="65" applyFont="1" applyFill="1" applyBorder="1" applyAlignment="1">
      <alignment horizontal="distributed" vertical="center" indent="5"/>
    </xf>
    <xf numFmtId="3" fontId="36" fillId="18" borderId="0" xfId="84" quotePrefix="1" applyNumberFormat="1" applyFont="1" applyFill="1" applyBorder="1" applyAlignment="1">
      <alignment horizontal="distributed" vertical="center"/>
    </xf>
    <xf numFmtId="3" fontId="36" fillId="18" borderId="41" xfId="84" quotePrefix="1" applyNumberFormat="1" applyFont="1" applyFill="1" applyBorder="1" applyAlignment="1">
      <alignment horizontal="distributed" vertical="center"/>
    </xf>
    <xf numFmtId="3" fontId="42" fillId="18" borderId="44" xfId="84" quotePrefix="1" applyNumberFormat="1" applyFont="1" applyFill="1" applyBorder="1" applyAlignment="1">
      <alignment horizontal="left" vertical="center" shrinkToFit="1"/>
    </xf>
    <xf numFmtId="3" fontId="42" fillId="18" borderId="45" xfId="84" quotePrefix="1" applyNumberFormat="1" applyFont="1" applyFill="1" applyBorder="1" applyAlignment="1">
      <alignment horizontal="left" vertical="center" shrinkToFit="1"/>
    </xf>
    <xf numFmtId="3" fontId="36" fillId="18" borderId="0" xfId="84" quotePrefix="1" applyNumberFormat="1" applyFont="1" applyFill="1" applyBorder="1" applyAlignment="1">
      <alignment horizontal="distributed" vertical="top"/>
    </xf>
    <xf numFmtId="3" fontId="43" fillId="18" borderId="0" xfId="84" quotePrefix="1" applyNumberFormat="1" applyFont="1" applyFill="1" applyBorder="1" applyAlignment="1">
      <alignment horizontal="center" vertical="center" shrinkToFit="1"/>
    </xf>
    <xf numFmtId="3" fontId="36" fillId="18" borderId="15" xfId="84" quotePrefix="1" applyNumberFormat="1" applyFont="1" applyFill="1" applyBorder="1" applyAlignment="1">
      <alignment horizontal="distributed" vertical="center"/>
    </xf>
    <xf numFmtId="3" fontId="43" fillId="18" borderId="0" xfId="84" quotePrefix="1" applyNumberFormat="1" applyFont="1" applyFill="1" applyBorder="1" applyAlignment="1">
      <alignment horizontal="distributed" vertical="center"/>
    </xf>
    <xf numFmtId="0" fontId="44" fillId="18" borderId="0" xfId="0" applyFont="1" applyFill="1" applyBorder="1" applyAlignment="1">
      <alignment horizontal="distributed" vertical="center"/>
    </xf>
    <xf numFmtId="0" fontId="44" fillId="18" borderId="41" xfId="0" applyFont="1" applyFill="1" applyBorder="1" applyAlignment="1">
      <alignment horizontal="distributed" vertical="center"/>
    </xf>
    <xf numFmtId="3" fontId="36" fillId="18" borderId="58" xfId="0" quotePrefix="1" applyNumberFormat="1" applyFont="1" applyFill="1" applyBorder="1" applyAlignment="1">
      <alignment horizontal="center" vertical="center"/>
    </xf>
    <xf numFmtId="3" fontId="36" fillId="18" borderId="28" xfId="0" quotePrefix="1" applyNumberFormat="1" applyFont="1" applyFill="1" applyBorder="1" applyAlignment="1">
      <alignment horizontal="center" vertical="center"/>
    </xf>
    <xf numFmtId="3" fontId="36" fillId="18" borderId="29" xfId="0" quotePrefix="1" applyNumberFormat="1" applyFont="1" applyFill="1" applyBorder="1" applyAlignment="1">
      <alignment horizontal="center" vertical="center"/>
    </xf>
    <xf numFmtId="3" fontId="36" fillId="18" borderId="34" xfId="84" quotePrefix="1" applyNumberFormat="1" applyFont="1" applyFill="1" applyBorder="1" applyAlignment="1">
      <alignment horizontal="distributed" vertical="center"/>
    </xf>
    <xf numFmtId="3" fontId="0" fillId="18" borderId="0" xfId="84" quotePrefix="1" applyNumberFormat="1" applyFont="1" applyFill="1" applyBorder="1" applyAlignment="1">
      <alignment horizontal="distributed" vertical="center"/>
    </xf>
    <xf numFmtId="3" fontId="0" fillId="18" borderId="41" xfId="84" quotePrefix="1" applyNumberFormat="1" applyFont="1" applyFill="1" applyBorder="1" applyAlignment="1">
      <alignment horizontal="distributed" vertical="center"/>
    </xf>
    <xf numFmtId="3" fontId="45" fillId="18" borderId="0" xfId="84" quotePrefix="1" applyNumberFormat="1" applyFont="1" applyFill="1" applyBorder="1" applyAlignment="1">
      <alignment horizontal="distributed" vertical="center"/>
    </xf>
    <xf numFmtId="3" fontId="45" fillId="18" borderId="41" xfId="84" quotePrefix="1" applyNumberFormat="1" applyFont="1" applyFill="1" applyBorder="1" applyAlignment="1">
      <alignment horizontal="distributed" vertical="center"/>
    </xf>
    <xf numFmtId="3" fontId="43" fillId="18" borderId="41" xfId="84" quotePrefix="1" applyNumberFormat="1" applyFont="1" applyFill="1" applyBorder="1" applyAlignment="1">
      <alignment horizontal="distributed" vertical="center"/>
    </xf>
    <xf numFmtId="3" fontId="45" fillId="18" borderId="15" xfId="84" quotePrefix="1" applyNumberFormat="1" applyFont="1" applyFill="1" applyBorder="1" applyAlignment="1">
      <alignment horizontal="distributed" vertical="center"/>
    </xf>
    <xf numFmtId="178" fontId="36" fillId="0" borderId="17" xfId="0" quotePrefix="1" applyNumberFormat="1" applyFont="1" applyFill="1" applyBorder="1" applyAlignment="1">
      <alignment vertical="center"/>
    </xf>
    <xf numFmtId="178" fontId="36" fillId="0" borderId="33" xfId="0" applyNumberFormat="1" applyFont="1" applyFill="1" applyBorder="1" applyAlignment="1">
      <alignment horizontal="right" vertical="center"/>
    </xf>
    <xf numFmtId="178" fontId="36" fillId="0" borderId="16" xfId="0" applyNumberFormat="1" applyFont="1" applyFill="1" applyBorder="1" applyAlignment="1">
      <alignment vertical="center"/>
    </xf>
    <xf numFmtId="181" fontId="36" fillId="0" borderId="17" xfId="0" applyNumberFormat="1" applyFont="1" applyFill="1" applyBorder="1" applyAlignment="1">
      <alignment horizontal="right" vertical="center"/>
    </xf>
    <xf numFmtId="178" fontId="36" fillId="0" borderId="25" xfId="0" applyNumberFormat="1" applyFont="1" applyFill="1" applyBorder="1" applyAlignment="1">
      <alignment horizontal="right" vertical="center"/>
    </xf>
    <xf numFmtId="178" fontId="36" fillId="0" borderId="46" xfId="0" applyNumberFormat="1" applyFont="1" applyFill="1" applyBorder="1" applyAlignment="1">
      <alignment horizontal="right" vertical="center"/>
    </xf>
    <xf numFmtId="178" fontId="36" fillId="0" borderId="17" xfId="0" applyNumberFormat="1" applyFont="1" applyFill="1" applyBorder="1" applyAlignment="1">
      <alignment vertical="center"/>
    </xf>
    <xf numFmtId="182" fontId="36" fillId="0" borderId="17" xfId="0" applyNumberFormat="1" applyFont="1" applyFill="1" applyBorder="1" applyAlignment="1">
      <alignment vertical="center"/>
    </xf>
    <xf numFmtId="178" fontId="36" fillId="0" borderId="17" xfId="65" applyNumberFormat="1" applyFont="1" applyFill="1" applyBorder="1" applyAlignment="1">
      <alignment vertical="center"/>
    </xf>
    <xf numFmtId="180" fontId="36" fillId="0" borderId="17" xfId="0" quotePrefix="1" applyNumberFormat="1" applyFont="1" applyFill="1" applyBorder="1" applyAlignment="1">
      <alignment vertical="center"/>
    </xf>
    <xf numFmtId="183" fontId="36" fillId="0" borderId="33" xfId="0" applyNumberFormat="1" applyFont="1" applyFill="1" applyBorder="1" applyAlignment="1">
      <alignment horizontal="right" vertical="center"/>
    </xf>
    <xf numFmtId="178" fontId="36" fillId="0" borderId="17" xfId="65" applyNumberFormat="1" applyFont="1" applyFill="1" applyBorder="1" applyAlignment="1">
      <alignment horizontal="right" vertical="center"/>
    </xf>
    <xf numFmtId="182" fontId="36" fillId="0" borderId="17" xfId="0" applyNumberFormat="1" applyFont="1" applyFill="1" applyBorder="1" applyAlignment="1">
      <alignment horizontal="right" vertical="center"/>
    </xf>
    <xf numFmtId="180" fontId="36" fillId="0" borderId="17" xfId="0" applyNumberFormat="1" applyFont="1" applyFill="1" applyBorder="1" applyAlignment="1">
      <alignment horizontal="right" vertical="center"/>
    </xf>
    <xf numFmtId="182" fontId="36" fillId="0" borderId="17" xfId="0" quotePrefix="1" applyNumberFormat="1" applyFont="1" applyFill="1" applyBorder="1" applyAlignment="1">
      <alignment vertical="center"/>
    </xf>
    <xf numFmtId="182" fontId="36" fillId="0" borderId="33" xfId="0" applyNumberFormat="1" applyFont="1" applyFill="1" applyBorder="1" applyAlignment="1">
      <alignment horizontal="right" vertical="center"/>
    </xf>
    <xf numFmtId="178" fontId="36" fillId="0" borderId="26" xfId="0" applyNumberFormat="1" applyFont="1" applyFill="1" applyBorder="1" applyAlignment="1">
      <alignment horizontal="right" vertical="center"/>
    </xf>
    <xf numFmtId="182" fontId="36" fillId="0" borderId="26" xfId="0" applyNumberFormat="1" applyFont="1" applyFill="1" applyBorder="1" applyAlignment="1">
      <alignment horizontal="right" vertical="center"/>
    </xf>
    <xf numFmtId="180" fontId="39" fillId="0" borderId="26" xfId="0" quotePrefix="1" applyNumberFormat="1" applyFont="1" applyFill="1" applyBorder="1" applyAlignment="1">
      <alignment vertical="center"/>
    </xf>
    <xf numFmtId="183" fontId="36" fillId="0" borderId="46" xfId="0" applyNumberFormat="1" applyFont="1" applyFill="1" applyBorder="1" applyAlignment="1">
      <alignment horizontal="right" vertical="center"/>
    </xf>
    <xf numFmtId="180" fontId="0" fillId="0" borderId="0" xfId="0" quotePrefix="1" applyNumberFormat="1" applyFont="1" applyFill="1" applyAlignment="1">
      <alignment horizontal="right" vertical="center"/>
    </xf>
    <xf numFmtId="180" fontId="36" fillId="0" borderId="16" xfId="0" applyNumberFormat="1" applyFont="1" applyFill="1" applyBorder="1" applyAlignment="1">
      <alignment horizontal="right" vertical="center"/>
    </xf>
    <xf numFmtId="0" fontId="0" fillId="0" borderId="41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182" fontId="36" fillId="0" borderId="16" xfId="0" applyNumberFormat="1" applyFont="1" applyFill="1" applyBorder="1" applyAlignment="1">
      <alignment horizontal="right" vertical="center"/>
    </xf>
    <xf numFmtId="182" fontId="0" fillId="0" borderId="41" xfId="0" applyNumberFormat="1" applyFont="1" applyBorder="1" applyAlignment="1">
      <alignment horizontal="right" vertical="center"/>
    </xf>
    <xf numFmtId="182" fontId="0" fillId="0" borderId="18" xfId="0" applyNumberFormat="1" applyFont="1" applyBorder="1" applyAlignment="1">
      <alignment horizontal="right" vertical="center"/>
    </xf>
    <xf numFmtId="176" fontId="36" fillId="0" borderId="16" xfId="0" applyNumberFormat="1" applyFont="1" applyFill="1" applyBorder="1" applyAlignment="1">
      <alignment horizontal="right" vertical="center"/>
    </xf>
    <xf numFmtId="176" fontId="36" fillId="0" borderId="25" xfId="0" applyNumberFormat="1" applyFont="1" applyFill="1" applyBorder="1" applyAlignment="1">
      <alignment horizontal="right" vertical="center"/>
    </xf>
    <xf numFmtId="0" fontId="0" fillId="0" borderId="45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178" fontId="36" fillId="0" borderId="33" xfId="65" applyNumberFormat="1" applyFont="1" applyFill="1" applyBorder="1" applyAlignment="1">
      <alignment vertical="center"/>
    </xf>
    <xf numFmtId="178" fontId="42" fillId="0" borderId="16" xfId="0" applyNumberFormat="1" applyFont="1" applyFill="1" applyBorder="1" applyAlignment="1">
      <alignment horizontal="right" vertical="center"/>
    </xf>
    <xf numFmtId="178" fontId="42" fillId="0" borderId="17" xfId="0" applyNumberFormat="1" applyFont="1" applyFill="1" applyBorder="1" applyAlignment="1">
      <alignment horizontal="right" vertical="center"/>
    </xf>
    <xf numFmtId="178" fontId="42" fillId="0" borderId="16" xfId="0" quotePrefix="1" applyNumberFormat="1" applyFont="1" applyFill="1" applyBorder="1" applyAlignment="1">
      <alignment horizontal="right" vertical="center"/>
    </xf>
    <xf numFmtId="178" fontId="42" fillId="0" borderId="17" xfId="0" quotePrefix="1" applyNumberFormat="1" applyFont="1" applyFill="1" applyBorder="1" applyAlignment="1">
      <alignment horizontal="right" vertical="center"/>
    </xf>
    <xf numFmtId="180" fontId="0" fillId="0" borderId="16" xfId="0" quotePrefix="1" applyNumberFormat="1" applyFont="1" applyFill="1" applyBorder="1" applyAlignment="1">
      <alignment horizontal="center" vertical="center"/>
    </xf>
    <xf numFmtId="180" fontId="0" fillId="0" borderId="33" xfId="0" applyNumberFormat="1" applyFont="1" applyFill="1" applyBorder="1" applyAlignment="1">
      <alignment horizontal="center" vertical="center"/>
    </xf>
    <xf numFmtId="184" fontId="0" fillId="0" borderId="17" xfId="0" applyNumberFormat="1" applyFont="1" applyFill="1" applyBorder="1" applyAlignment="1">
      <alignment horizontal="right" vertical="center"/>
    </xf>
    <xf numFmtId="184" fontId="0" fillId="0" borderId="33" xfId="0" applyNumberFormat="1" applyFont="1" applyFill="1" applyBorder="1" applyAlignment="1">
      <alignment horizontal="right" vertical="center"/>
    </xf>
    <xf numFmtId="183" fontId="0" fillId="0" borderId="17" xfId="0" applyNumberFormat="1" applyFont="1" applyFill="1" applyBorder="1" applyAlignment="1">
      <alignment horizontal="right" vertical="center"/>
    </xf>
    <xf numFmtId="183" fontId="0" fillId="0" borderId="33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right" vertical="center"/>
    </xf>
  </cellXfs>
  <cellStyles count="103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見出し 1" xfId="67" builtinId="16" customBuiltin="1"/>
    <cellStyle name="見出し 1 2" xfId="68" xr:uid="{00000000-0005-0000-0000-000043000000}"/>
    <cellStyle name="見出し 2" xfId="69" builtinId="17" customBuiltin="1"/>
    <cellStyle name="見出し 2 2" xfId="70" xr:uid="{00000000-0005-0000-0000-000045000000}"/>
    <cellStyle name="見出し 3" xfId="71" builtinId="18" customBuiltin="1"/>
    <cellStyle name="見出し 3 2" xfId="72" xr:uid="{00000000-0005-0000-0000-000047000000}"/>
    <cellStyle name="見出し 4" xfId="73" builtinId="19" customBuiltin="1"/>
    <cellStyle name="見出し 4 2" xfId="74" xr:uid="{00000000-0005-0000-0000-000049000000}"/>
    <cellStyle name="集計" xfId="75" builtinId="25" customBuiltin="1"/>
    <cellStyle name="集計 2" xfId="76" xr:uid="{00000000-0005-0000-0000-00004B000000}"/>
    <cellStyle name="出力" xfId="77" builtinId="21" customBuiltin="1"/>
    <cellStyle name="出力 2" xfId="78" xr:uid="{00000000-0005-0000-0000-00004D000000}"/>
    <cellStyle name="説明文" xfId="79" builtinId="53" customBuiltin="1"/>
    <cellStyle name="説明文 2" xfId="80" xr:uid="{00000000-0005-0000-0000-00004F000000}"/>
    <cellStyle name="入力" xfId="81" builtinId="20" customBuiltin="1"/>
    <cellStyle name="入力 2" xfId="82" xr:uid="{00000000-0005-0000-0000-000051000000}"/>
    <cellStyle name="標準" xfId="0" builtinId="0"/>
    <cellStyle name="標準 2" xfId="83" xr:uid="{00000000-0005-0000-0000-000053000000}"/>
    <cellStyle name="標準 2 2" xfId="89" xr:uid="{00000000-0005-0000-0000-000054000000}"/>
    <cellStyle name="標準 2 3" xfId="91" xr:uid="{817F7BC8-0C91-402E-99A4-C25013C3F6B2}"/>
    <cellStyle name="標準 2_ﾚｲｱｳﾄ_TK46_161～165_新規帳票" xfId="102" xr:uid="{57F92BD9-9B26-46F5-828B-11B52C835F12}"/>
    <cellStyle name="標準 3" xfId="92" xr:uid="{9E8811F8-B937-4A71-975F-973A75935D6A}"/>
    <cellStyle name="標準 4" xfId="93" xr:uid="{652AF6B8-2F1F-4CE7-A8E5-E35D4CF6785C}"/>
    <cellStyle name="標準 4 2" xfId="94" xr:uid="{50269733-07AC-4211-8E5D-5C161C135B6F}"/>
    <cellStyle name="標準 4 3" xfId="95" xr:uid="{BD5F32BA-B2F8-4F80-A736-FCFAC857BC76}"/>
    <cellStyle name="標準 4 4" xfId="96" xr:uid="{0A2D0488-E0D2-4D86-8F9E-3BC06B30FE7D}"/>
    <cellStyle name="標準 4 5" xfId="97" xr:uid="{19E76767-E18B-41B7-9688-10E4C0275B30}"/>
    <cellStyle name="標準 4 6" xfId="98" xr:uid="{969699B4-B188-4CE2-82A6-3DA000208F33}"/>
    <cellStyle name="標準 4 7" xfId="99" xr:uid="{23877417-BAC3-4394-A48D-0B3B0BABA3B9}"/>
    <cellStyle name="標準 5" xfId="100" xr:uid="{63DE1127-4D7E-4387-9039-9D3529B7E06B}"/>
    <cellStyle name="標準 6" xfId="90" xr:uid="{8BFF9D6B-C98A-43BB-A0C0-99857F4ECACA}"/>
    <cellStyle name="標準 7" xfId="101" xr:uid="{8003DDAB-ED9E-4867-8491-E0320EF6585B}"/>
    <cellStyle name="標準_ガス" xfId="84" xr:uid="{00000000-0005-0000-0000-00005C000000}"/>
    <cellStyle name="標準_観光" xfId="85" xr:uid="{00000000-0005-0000-0000-00005D000000}"/>
    <cellStyle name="標準_原稿（観光）" xfId="86" xr:uid="{00000000-0005-0000-0000-00005E000000}"/>
    <cellStyle name="良い" xfId="87" builtinId="26" customBuiltin="1"/>
    <cellStyle name="良い 2" xfId="88" xr:uid="{00000000-0005-0000-0000-00006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722" name="Line 1">
          <a:extLst>
            <a:ext uri="{FF2B5EF4-FFF2-40B4-BE49-F238E27FC236}">
              <a16:creationId xmlns:a16="http://schemas.microsoft.com/office/drawing/2014/main" id="{00000000-0008-0000-0000-000002780000}"/>
            </a:ext>
          </a:extLst>
        </xdr:cNvPr>
        <xdr:cNvSpPr>
          <a:spLocks noChangeShapeType="1"/>
        </xdr:cNvSpPr>
      </xdr:nvSpPr>
      <xdr:spPr bwMode="auto">
        <a:xfrm flipH="1" flipV="1">
          <a:off x="161925" y="4267200"/>
          <a:ext cx="16002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23</xdr:row>
      <xdr:rowOff>57150</xdr:rowOff>
    </xdr:from>
    <xdr:to>
      <xdr:col>3</xdr:col>
      <xdr:colOff>0</xdr:colOff>
      <xdr:row>24</xdr:row>
      <xdr:rowOff>295275</xdr:rowOff>
    </xdr:to>
    <xdr:sp macro="" textlink="">
      <xdr:nvSpPr>
        <xdr:cNvPr id="30723" name="AutoShape 3">
          <a:extLst>
            <a:ext uri="{FF2B5EF4-FFF2-40B4-BE49-F238E27FC236}">
              <a16:creationId xmlns:a16="http://schemas.microsoft.com/office/drawing/2014/main" id="{00000000-0008-0000-0000-000003780000}"/>
            </a:ext>
          </a:extLst>
        </xdr:cNvPr>
        <xdr:cNvSpPr>
          <a:spLocks/>
        </xdr:cNvSpPr>
      </xdr:nvSpPr>
      <xdr:spPr bwMode="auto">
        <a:xfrm>
          <a:off x="962025" y="675322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504825</xdr:colOff>
      <xdr:row>25</xdr:row>
      <xdr:rowOff>57150</xdr:rowOff>
    </xdr:from>
    <xdr:to>
      <xdr:col>3</xdr:col>
      <xdr:colOff>0</xdr:colOff>
      <xdr:row>26</xdr:row>
      <xdr:rowOff>295275</xdr:rowOff>
    </xdr:to>
    <xdr:sp macro="" textlink="">
      <xdr:nvSpPr>
        <xdr:cNvPr id="30724" name="AutoShape 4">
          <a:extLst>
            <a:ext uri="{FF2B5EF4-FFF2-40B4-BE49-F238E27FC236}">
              <a16:creationId xmlns:a16="http://schemas.microsoft.com/office/drawing/2014/main" id="{00000000-0008-0000-0000-000004780000}"/>
            </a:ext>
          </a:extLst>
        </xdr:cNvPr>
        <xdr:cNvSpPr>
          <a:spLocks/>
        </xdr:cNvSpPr>
      </xdr:nvSpPr>
      <xdr:spPr bwMode="auto">
        <a:xfrm>
          <a:off x="962025" y="749617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29</xdr:row>
      <xdr:rowOff>66675</xdr:rowOff>
    </xdr:from>
    <xdr:to>
      <xdr:col>1</xdr:col>
      <xdr:colOff>285750</xdr:colOff>
      <xdr:row>31</xdr:row>
      <xdr:rowOff>314325</xdr:rowOff>
    </xdr:to>
    <xdr:sp macro="" textlink="">
      <xdr:nvSpPr>
        <xdr:cNvPr id="30725" name="AutoShape 5">
          <a:extLst>
            <a:ext uri="{FF2B5EF4-FFF2-40B4-BE49-F238E27FC236}">
              <a16:creationId xmlns:a16="http://schemas.microsoft.com/office/drawing/2014/main" id="{00000000-0008-0000-0000-000005780000}"/>
            </a:ext>
          </a:extLst>
        </xdr:cNvPr>
        <xdr:cNvSpPr>
          <a:spLocks/>
        </xdr:cNvSpPr>
      </xdr:nvSpPr>
      <xdr:spPr bwMode="auto">
        <a:xfrm>
          <a:off x="371475" y="8991600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816" name="Line 1">
          <a:extLst>
            <a:ext uri="{FF2B5EF4-FFF2-40B4-BE49-F238E27FC236}">
              <a16:creationId xmlns:a16="http://schemas.microsoft.com/office/drawing/2014/main" id="{00000000-0008-0000-0100-000090700000}"/>
            </a:ext>
          </a:extLst>
        </xdr:cNvPr>
        <xdr:cNvSpPr>
          <a:spLocks noChangeShapeType="1"/>
        </xdr:cNvSpPr>
      </xdr:nvSpPr>
      <xdr:spPr bwMode="auto">
        <a:xfrm>
          <a:off x="104775" y="476250"/>
          <a:ext cx="7239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8817" name="Line 2">
          <a:extLst>
            <a:ext uri="{FF2B5EF4-FFF2-40B4-BE49-F238E27FC236}">
              <a16:creationId xmlns:a16="http://schemas.microsoft.com/office/drawing/2014/main" id="{00000000-0008-0000-0100-000091700000}"/>
            </a:ext>
          </a:extLst>
        </xdr:cNvPr>
        <xdr:cNvSpPr>
          <a:spLocks noChangeShapeType="1"/>
        </xdr:cNvSpPr>
      </xdr:nvSpPr>
      <xdr:spPr bwMode="auto">
        <a:xfrm>
          <a:off x="104775" y="476250"/>
          <a:ext cx="7239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818" name="Line 3">
          <a:extLst>
            <a:ext uri="{FF2B5EF4-FFF2-40B4-BE49-F238E27FC236}">
              <a16:creationId xmlns:a16="http://schemas.microsoft.com/office/drawing/2014/main" id="{00000000-0008-0000-0100-00009270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476250"/>
          <a:ext cx="72390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8819" name="Line 4">
          <a:extLst>
            <a:ext uri="{FF2B5EF4-FFF2-40B4-BE49-F238E27FC236}">
              <a16:creationId xmlns:a16="http://schemas.microsoft.com/office/drawing/2014/main" id="{00000000-0008-0000-0100-000093700000}"/>
            </a:ext>
          </a:extLst>
        </xdr:cNvPr>
        <xdr:cNvSpPr>
          <a:spLocks noChangeShapeType="1"/>
        </xdr:cNvSpPr>
      </xdr:nvSpPr>
      <xdr:spPr bwMode="auto">
        <a:xfrm>
          <a:off x="104775" y="5962650"/>
          <a:ext cx="7239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8820" name="Line 5">
          <a:extLst>
            <a:ext uri="{FF2B5EF4-FFF2-40B4-BE49-F238E27FC236}">
              <a16:creationId xmlns:a16="http://schemas.microsoft.com/office/drawing/2014/main" id="{00000000-0008-0000-0100-000094700000}"/>
            </a:ext>
          </a:extLst>
        </xdr:cNvPr>
        <xdr:cNvSpPr>
          <a:spLocks noChangeShapeType="1"/>
        </xdr:cNvSpPr>
      </xdr:nvSpPr>
      <xdr:spPr bwMode="auto">
        <a:xfrm>
          <a:off x="104775" y="5962650"/>
          <a:ext cx="7239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28821" name="Line 6">
          <a:extLst>
            <a:ext uri="{FF2B5EF4-FFF2-40B4-BE49-F238E27FC236}">
              <a16:creationId xmlns:a16="http://schemas.microsoft.com/office/drawing/2014/main" id="{00000000-0008-0000-0100-00009570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5962650"/>
          <a:ext cx="72390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5300" name="Line 7">
          <a:extLst>
            <a:ext uri="{FF2B5EF4-FFF2-40B4-BE49-F238E27FC236}">
              <a16:creationId xmlns:a16="http://schemas.microsoft.com/office/drawing/2014/main" id="{00000000-0008-0000-0200-0000B4140000}"/>
            </a:ext>
          </a:extLst>
        </xdr:cNvPr>
        <xdr:cNvSpPr>
          <a:spLocks noChangeShapeType="1"/>
        </xdr:cNvSpPr>
      </xdr:nvSpPr>
      <xdr:spPr bwMode="auto">
        <a:xfrm>
          <a:off x="104775" y="476250"/>
          <a:ext cx="23526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737" name="Line 8">
          <a:extLst>
            <a:ext uri="{FF2B5EF4-FFF2-40B4-BE49-F238E27FC236}">
              <a16:creationId xmlns:a16="http://schemas.microsoft.com/office/drawing/2014/main" id="{00000000-0008-0000-0300-000029740000}"/>
            </a:ext>
          </a:extLst>
        </xdr:cNvPr>
        <xdr:cNvSpPr>
          <a:spLocks noChangeShapeType="1"/>
        </xdr:cNvSpPr>
      </xdr:nvSpPr>
      <xdr:spPr bwMode="auto">
        <a:xfrm>
          <a:off x="104775" y="476250"/>
          <a:ext cx="1419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9738" name="Line 9">
          <a:extLst>
            <a:ext uri="{FF2B5EF4-FFF2-40B4-BE49-F238E27FC236}">
              <a16:creationId xmlns:a16="http://schemas.microsoft.com/office/drawing/2014/main" id="{00000000-0008-0000-0300-00002A74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476250"/>
          <a:ext cx="14192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9739" name="Line 10">
          <a:extLst>
            <a:ext uri="{FF2B5EF4-FFF2-40B4-BE49-F238E27FC236}">
              <a16:creationId xmlns:a16="http://schemas.microsoft.com/office/drawing/2014/main" id="{00000000-0008-0000-0300-00002B74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476250"/>
          <a:ext cx="14192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740" name="Line 24">
          <a:extLst>
            <a:ext uri="{FF2B5EF4-FFF2-40B4-BE49-F238E27FC236}">
              <a16:creationId xmlns:a16="http://schemas.microsoft.com/office/drawing/2014/main" id="{00000000-0008-0000-0300-00002C740000}"/>
            </a:ext>
          </a:extLst>
        </xdr:cNvPr>
        <xdr:cNvSpPr>
          <a:spLocks noChangeShapeType="1"/>
        </xdr:cNvSpPr>
      </xdr:nvSpPr>
      <xdr:spPr bwMode="auto">
        <a:xfrm>
          <a:off x="104775" y="476250"/>
          <a:ext cx="1419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9741" name="Line 25">
          <a:extLst>
            <a:ext uri="{FF2B5EF4-FFF2-40B4-BE49-F238E27FC236}">
              <a16:creationId xmlns:a16="http://schemas.microsoft.com/office/drawing/2014/main" id="{00000000-0008-0000-0300-00002D74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476250"/>
          <a:ext cx="14192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9742" name="Line 26">
          <a:extLst>
            <a:ext uri="{FF2B5EF4-FFF2-40B4-BE49-F238E27FC236}">
              <a16:creationId xmlns:a16="http://schemas.microsoft.com/office/drawing/2014/main" id="{00000000-0008-0000-0300-00002E74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476250"/>
          <a:ext cx="14192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26" name="Line 11">
          <a:extLst>
            <a:ext uri="{FF2B5EF4-FFF2-40B4-BE49-F238E27FC236}">
              <a16:creationId xmlns:a16="http://schemas.microsoft.com/office/drawing/2014/main" id="{00000000-0008-0000-0400-0000661D0000}"/>
            </a:ext>
          </a:extLst>
        </xdr:cNvPr>
        <xdr:cNvSpPr>
          <a:spLocks noChangeShapeType="1"/>
        </xdr:cNvSpPr>
      </xdr:nvSpPr>
      <xdr:spPr bwMode="auto">
        <a:xfrm>
          <a:off x="666750" y="476250"/>
          <a:ext cx="1800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27" name="Line 12">
          <a:extLst>
            <a:ext uri="{FF2B5EF4-FFF2-40B4-BE49-F238E27FC236}">
              <a16:creationId xmlns:a16="http://schemas.microsoft.com/office/drawing/2014/main" id="{00000000-0008-0000-0400-0000671D0000}"/>
            </a:ext>
          </a:extLst>
        </xdr:cNvPr>
        <xdr:cNvSpPr>
          <a:spLocks noChangeShapeType="1"/>
        </xdr:cNvSpPr>
      </xdr:nvSpPr>
      <xdr:spPr bwMode="auto">
        <a:xfrm flipH="1" flipV="1">
          <a:off x="666750" y="476250"/>
          <a:ext cx="18002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82" name="Line 13">
          <a:extLst>
            <a:ext uri="{FF2B5EF4-FFF2-40B4-BE49-F238E27FC236}">
              <a16:creationId xmlns:a16="http://schemas.microsoft.com/office/drawing/2014/main" id="{00000000-0008-0000-0500-00007A23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476250"/>
          <a:ext cx="12954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83" name="Line 14">
          <a:extLst>
            <a:ext uri="{FF2B5EF4-FFF2-40B4-BE49-F238E27FC236}">
              <a16:creationId xmlns:a16="http://schemas.microsoft.com/office/drawing/2014/main" id="{00000000-0008-0000-0500-00007B23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476250"/>
          <a:ext cx="12954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9084" name="Line 15">
          <a:extLst>
            <a:ext uri="{FF2B5EF4-FFF2-40B4-BE49-F238E27FC236}">
              <a16:creationId xmlns:a16="http://schemas.microsoft.com/office/drawing/2014/main" id="{00000000-0008-0000-0500-00007C23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476250"/>
          <a:ext cx="12954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4</xdr:col>
      <xdr:colOff>0</xdr:colOff>
      <xdr:row>34</xdr:row>
      <xdr:rowOff>0</xdr:rowOff>
    </xdr:to>
    <xdr:sp macro="" textlink="">
      <xdr:nvSpPr>
        <xdr:cNvPr id="9085" name="Line 16">
          <a:extLst>
            <a:ext uri="{FF2B5EF4-FFF2-40B4-BE49-F238E27FC236}">
              <a16:creationId xmlns:a16="http://schemas.microsoft.com/office/drawing/2014/main" id="{00000000-0008-0000-0500-00007D230000}"/>
            </a:ext>
          </a:extLst>
        </xdr:cNvPr>
        <xdr:cNvSpPr>
          <a:spLocks noChangeShapeType="1"/>
        </xdr:cNvSpPr>
      </xdr:nvSpPr>
      <xdr:spPr bwMode="auto">
        <a:xfrm>
          <a:off x="104775" y="7562850"/>
          <a:ext cx="12954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9086" name="Line 17">
          <a:extLst>
            <a:ext uri="{FF2B5EF4-FFF2-40B4-BE49-F238E27FC236}">
              <a16:creationId xmlns:a16="http://schemas.microsoft.com/office/drawing/2014/main" id="{00000000-0008-0000-0500-00007E230000}"/>
            </a:ext>
          </a:extLst>
        </xdr:cNvPr>
        <xdr:cNvSpPr>
          <a:spLocks noChangeShapeType="1"/>
        </xdr:cNvSpPr>
      </xdr:nvSpPr>
      <xdr:spPr bwMode="auto">
        <a:xfrm>
          <a:off x="104775" y="7562850"/>
          <a:ext cx="12954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73" name="Line 18">
          <a:extLst>
            <a:ext uri="{FF2B5EF4-FFF2-40B4-BE49-F238E27FC236}">
              <a16:creationId xmlns:a16="http://schemas.microsoft.com/office/drawing/2014/main" id="{00000000-0008-0000-0600-000065250000}"/>
            </a:ext>
          </a:extLst>
        </xdr:cNvPr>
        <xdr:cNvSpPr>
          <a:spLocks noChangeShapeType="1"/>
        </xdr:cNvSpPr>
      </xdr:nvSpPr>
      <xdr:spPr bwMode="auto">
        <a:xfrm>
          <a:off x="104775" y="476250"/>
          <a:ext cx="18573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74" name="Line 19">
          <a:extLst>
            <a:ext uri="{FF2B5EF4-FFF2-40B4-BE49-F238E27FC236}">
              <a16:creationId xmlns:a16="http://schemas.microsoft.com/office/drawing/2014/main" id="{00000000-0008-0000-0600-000066250000}"/>
            </a:ext>
          </a:extLst>
        </xdr:cNvPr>
        <xdr:cNvSpPr>
          <a:spLocks noChangeShapeType="1"/>
        </xdr:cNvSpPr>
      </xdr:nvSpPr>
      <xdr:spPr bwMode="auto">
        <a:xfrm>
          <a:off x="104775" y="476250"/>
          <a:ext cx="18573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597" name="Line 20">
          <a:extLst>
            <a:ext uri="{FF2B5EF4-FFF2-40B4-BE49-F238E27FC236}">
              <a16:creationId xmlns:a16="http://schemas.microsoft.com/office/drawing/2014/main" id="{00000000-0008-0000-0700-000065290000}"/>
            </a:ext>
          </a:extLst>
        </xdr:cNvPr>
        <xdr:cNvSpPr>
          <a:spLocks noChangeShapeType="1"/>
        </xdr:cNvSpPr>
      </xdr:nvSpPr>
      <xdr:spPr bwMode="auto">
        <a:xfrm>
          <a:off x="104775" y="47625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598" name="Line 21">
          <a:extLst>
            <a:ext uri="{FF2B5EF4-FFF2-40B4-BE49-F238E27FC236}">
              <a16:creationId xmlns:a16="http://schemas.microsoft.com/office/drawing/2014/main" id="{00000000-0008-0000-0700-00006629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47625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BH00$\05_&#36001;&#25919;&#20418;&#65288;&#26087;&#29702;&#36001;&#20418;&#65289;\11%20&#20844;&#21942;&#20225;&#26989;\R5%20&#20844;&#21942;&#20225;&#26989;\01&#27770;&#31639;&#32113;&#35336;\09-1_&#22269;&#25351;&#25688;&#21453;&#26144;&#24460;&#12398;&#21442;&#32771;&#36039;&#26009;\01_&#27861;&#36969;&#29992;\06_&#20171;&#35703;\&#9678;02_R4&#21407;&#31295;&#65288;&#20171;&#3570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決算まとめ"/>
      <sheetName val="施設業務"/>
      <sheetName val="損益計算書"/>
      <sheetName val="貸借対照表"/>
      <sheetName val="費用構成表"/>
      <sheetName val="資本的収支"/>
      <sheetName val="財務分析表"/>
      <sheetName val="長浜市"/>
      <sheetName val="甲賀市"/>
      <sheetName val="高島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2">
          <cell r="I232">
            <v>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4"/>
  <sheetViews>
    <sheetView showGridLines="0" tabSelected="1" view="pageBreakPreview" zoomScale="80" zoomScaleNormal="100" zoomScaleSheetLayoutView="80" workbookViewId="0">
      <selection activeCell="G8" sqref="G8"/>
    </sheetView>
  </sheetViews>
  <sheetFormatPr defaultColWidth="9" defaultRowHeight="13.5"/>
  <cols>
    <col min="1" max="1" width="2.125" style="283" customWidth="1"/>
    <col min="2" max="2" width="3.875" style="283" customWidth="1"/>
    <col min="3" max="3" width="7.625" style="283" customWidth="1"/>
    <col min="4" max="4" width="9.5" style="283" customWidth="1"/>
    <col min="5" max="11" width="10.5" style="283" customWidth="1"/>
    <col min="12" max="12" width="1.125" style="283" customWidth="1"/>
    <col min="13" max="13" width="9" style="283" bestFit="1"/>
    <col min="14" max="16384" width="9" style="283"/>
  </cols>
  <sheetData>
    <row r="1" spans="2:11" ht="21" customHeight="1">
      <c r="B1" s="1" t="s">
        <v>3</v>
      </c>
      <c r="C1" s="1"/>
    </row>
    <row r="2" spans="2:11" ht="21" customHeight="1">
      <c r="B2" s="284" t="s">
        <v>6</v>
      </c>
      <c r="C2" s="284"/>
    </row>
    <row r="3" spans="2:11" ht="21" customHeight="1">
      <c r="B3" s="285" t="s">
        <v>328</v>
      </c>
      <c r="C3" s="286"/>
      <c r="D3" s="286"/>
      <c r="E3" s="286"/>
      <c r="F3" s="286"/>
      <c r="G3" s="286"/>
      <c r="H3" s="286"/>
      <c r="I3" s="286"/>
      <c r="J3" s="286"/>
      <c r="K3" s="286"/>
    </row>
    <row r="4" spans="2:11" ht="21" customHeight="1">
      <c r="B4" s="285" t="s">
        <v>327</v>
      </c>
      <c r="C4" s="286"/>
      <c r="D4" s="286"/>
      <c r="E4" s="286"/>
      <c r="F4" s="286"/>
      <c r="G4" s="286"/>
      <c r="H4" s="286"/>
      <c r="I4" s="286"/>
      <c r="J4" s="286"/>
      <c r="K4" s="286"/>
    </row>
    <row r="5" spans="2:11" ht="21" customHeight="1">
      <c r="B5" s="287" t="s">
        <v>329</v>
      </c>
      <c r="C5" s="288"/>
      <c r="D5" s="289"/>
      <c r="E5" s="289"/>
      <c r="F5" s="289"/>
      <c r="G5" s="289"/>
      <c r="H5" s="289"/>
      <c r="I5" s="289"/>
      <c r="J5" s="289"/>
      <c r="K5" s="289"/>
    </row>
    <row r="6" spans="2:11" ht="21" customHeight="1">
      <c r="B6" s="285"/>
      <c r="C6" s="288"/>
      <c r="D6" s="289"/>
      <c r="E6" s="289"/>
      <c r="F6" s="289"/>
      <c r="G6" s="289"/>
      <c r="H6" s="289"/>
      <c r="I6" s="289"/>
      <c r="J6" s="289"/>
      <c r="K6" s="289"/>
    </row>
    <row r="7" spans="2:11" ht="21" customHeight="1">
      <c r="B7" s="287"/>
      <c r="C7" s="290"/>
      <c r="D7" s="289"/>
      <c r="E7" s="289"/>
      <c r="F7" s="289"/>
      <c r="G7" s="289"/>
      <c r="H7" s="289"/>
      <c r="I7" s="289"/>
      <c r="J7" s="289"/>
      <c r="K7" s="289"/>
    </row>
    <row r="8" spans="2:11" ht="21" customHeight="1">
      <c r="B8" s="284" t="s">
        <v>2</v>
      </c>
      <c r="C8" s="284"/>
    </row>
    <row r="9" spans="2:11" ht="21" customHeight="1">
      <c r="B9" s="288" t="s">
        <v>330</v>
      </c>
      <c r="C9" s="288"/>
      <c r="D9" s="289"/>
      <c r="E9" s="289"/>
      <c r="F9" s="289"/>
      <c r="G9" s="289"/>
      <c r="H9" s="289"/>
      <c r="I9" s="289"/>
      <c r="J9" s="289"/>
      <c r="K9" s="289"/>
    </row>
    <row r="10" spans="2:11" ht="21" customHeight="1">
      <c r="B10" s="288" t="s">
        <v>12</v>
      </c>
      <c r="C10" s="289"/>
      <c r="D10" s="289"/>
      <c r="E10" s="289"/>
      <c r="F10" s="289"/>
      <c r="G10" s="289"/>
      <c r="H10" s="289"/>
      <c r="I10" s="289"/>
      <c r="J10" s="289"/>
      <c r="K10" s="289"/>
    </row>
    <row r="11" spans="2:11" ht="21" customHeight="1"/>
    <row r="12" spans="2:11" ht="21" customHeight="1"/>
    <row r="13" spans="2:11" ht="21" customHeight="1"/>
    <row r="14" spans="2:11" ht="21" customHeight="1">
      <c r="B14" s="2" t="s">
        <v>21</v>
      </c>
      <c r="C14" s="291"/>
      <c r="D14" s="291"/>
      <c r="E14" s="291"/>
      <c r="F14" s="291"/>
      <c r="G14" s="291"/>
      <c r="H14" s="291"/>
      <c r="I14" s="291"/>
      <c r="J14" s="291"/>
      <c r="K14" s="291"/>
    </row>
    <row r="15" spans="2:11" ht="21" customHeight="1">
      <c r="J15" s="292"/>
      <c r="K15" s="292" t="s">
        <v>18</v>
      </c>
    </row>
    <row r="16" spans="2:11" ht="15" customHeight="1">
      <c r="B16" s="293"/>
      <c r="C16" s="294"/>
      <c r="D16" s="295" t="s">
        <v>25</v>
      </c>
      <c r="E16" s="296"/>
      <c r="F16" s="296"/>
      <c r="G16" s="296"/>
      <c r="H16" s="296"/>
      <c r="I16" s="297"/>
      <c r="J16" s="297"/>
      <c r="K16" s="298"/>
    </row>
    <row r="17" spans="2:11" ht="15" customHeight="1">
      <c r="B17" s="299"/>
      <c r="C17" s="300"/>
      <c r="D17" s="300"/>
      <c r="E17" s="301" t="s">
        <v>303</v>
      </c>
      <c r="F17" s="301" t="s">
        <v>304</v>
      </c>
      <c r="G17" s="301" t="s">
        <v>305</v>
      </c>
      <c r="H17" s="302" t="s">
        <v>306</v>
      </c>
      <c r="I17" s="302" t="s">
        <v>309</v>
      </c>
      <c r="J17" s="302" t="s">
        <v>322</v>
      </c>
      <c r="K17" s="303" t="s">
        <v>326</v>
      </c>
    </row>
    <row r="18" spans="2:11" ht="15" customHeight="1">
      <c r="B18" s="304" t="s">
        <v>26</v>
      </c>
      <c r="C18" s="305"/>
      <c r="D18" s="305"/>
      <c r="E18" s="306"/>
      <c r="F18" s="306"/>
      <c r="G18" s="306"/>
      <c r="H18" s="307"/>
      <c r="I18" s="307"/>
      <c r="J18" s="307"/>
      <c r="K18" s="308"/>
    </row>
    <row r="19" spans="2:11" ht="29.25" customHeight="1">
      <c r="B19" s="423" t="s">
        <v>31</v>
      </c>
      <c r="C19" s="424"/>
      <c r="D19" s="425"/>
      <c r="E19" s="309">
        <v>1987047</v>
      </c>
      <c r="F19" s="309">
        <v>1210621</v>
      </c>
      <c r="G19" s="309">
        <v>1253605</v>
      </c>
      <c r="H19" s="310">
        <v>1228346</v>
      </c>
      <c r="I19" s="310">
        <v>1242545</v>
      </c>
      <c r="J19" s="310">
        <v>1187568</v>
      </c>
      <c r="K19" s="311">
        <f>決算まとめ!M8</f>
        <v>1202100</v>
      </c>
    </row>
    <row r="20" spans="2:11" ht="29.25" customHeight="1">
      <c r="B20" s="426" t="s">
        <v>32</v>
      </c>
      <c r="C20" s="427"/>
      <c r="D20" s="428"/>
      <c r="E20" s="309">
        <v>1644018</v>
      </c>
      <c r="F20" s="309">
        <v>1209724</v>
      </c>
      <c r="G20" s="309">
        <v>1216709</v>
      </c>
      <c r="H20" s="310">
        <v>1213363</v>
      </c>
      <c r="I20" s="310">
        <v>1215704</v>
      </c>
      <c r="J20" s="310">
        <v>1171607</v>
      </c>
      <c r="K20" s="311">
        <f>決算まとめ!M9</f>
        <v>1189400</v>
      </c>
    </row>
    <row r="21" spans="2:11" ht="29.25" customHeight="1">
      <c r="B21" s="312"/>
      <c r="C21" s="429" t="s">
        <v>34</v>
      </c>
      <c r="D21" s="430"/>
      <c r="E21" s="309">
        <v>1268739</v>
      </c>
      <c r="F21" s="309">
        <v>1026857</v>
      </c>
      <c r="G21" s="309">
        <v>1037043</v>
      </c>
      <c r="H21" s="310">
        <v>1039297</v>
      </c>
      <c r="I21" s="310">
        <v>1041521</v>
      </c>
      <c r="J21" s="310">
        <v>1031120</v>
      </c>
      <c r="K21" s="311">
        <f>決算まとめ!M18</f>
        <v>1009234</v>
      </c>
    </row>
    <row r="22" spans="2:11" ht="29.25" customHeight="1">
      <c r="B22" s="414" t="s">
        <v>38</v>
      </c>
      <c r="C22" s="415"/>
      <c r="D22" s="416"/>
      <c r="E22" s="309">
        <v>1790038</v>
      </c>
      <c r="F22" s="309">
        <v>1194025</v>
      </c>
      <c r="G22" s="309">
        <v>1259242</v>
      </c>
      <c r="H22" s="310">
        <v>1220608</v>
      </c>
      <c r="I22" s="310">
        <v>1258888</v>
      </c>
      <c r="J22" s="310">
        <v>1279621</v>
      </c>
      <c r="K22" s="311">
        <f>決算まとめ!M10</f>
        <v>1272885</v>
      </c>
    </row>
    <row r="23" spans="2:11" ht="29.25" customHeight="1">
      <c r="B23" s="414" t="s">
        <v>40</v>
      </c>
      <c r="C23" s="415"/>
      <c r="D23" s="416"/>
      <c r="E23" s="309">
        <v>1785582</v>
      </c>
      <c r="F23" s="309">
        <v>1192567</v>
      </c>
      <c r="G23" s="309">
        <v>1222598</v>
      </c>
      <c r="H23" s="310">
        <v>1204508</v>
      </c>
      <c r="I23" s="310">
        <v>1231999</v>
      </c>
      <c r="J23" s="310">
        <v>1261410</v>
      </c>
      <c r="K23" s="311">
        <f>決算まとめ!M11</f>
        <v>1259945</v>
      </c>
    </row>
    <row r="24" spans="2:11" ht="29.25" customHeight="1">
      <c r="B24" s="313"/>
      <c r="C24" s="407" t="s">
        <v>42</v>
      </c>
      <c r="D24" s="314" t="s">
        <v>45</v>
      </c>
      <c r="E24" s="315">
        <v>199417</v>
      </c>
      <c r="F24" s="315">
        <v>26803</v>
      </c>
      <c r="G24" s="315">
        <v>15067</v>
      </c>
      <c r="H24" s="316">
        <v>12803</v>
      </c>
      <c r="I24" s="316">
        <v>7315</v>
      </c>
      <c r="J24" s="316" t="s">
        <v>39</v>
      </c>
      <c r="K24" s="317" t="str">
        <f>決算まとめ!M12</f>
        <v>-</v>
      </c>
    </row>
    <row r="25" spans="2:11" ht="29.25" customHeight="1">
      <c r="B25" s="318"/>
      <c r="C25" s="407"/>
      <c r="D25" s="314" t="s">
        <v>1</v>
      </c>
      <c r="E25" s="315">
        <v>2408</v>
      </c>
      <c r="F25" s="315">
        <v>10207</v>
      </c>
      <c r="G25" s="315">
        <v>20704</v>
      </c>
      <c r="H25" s="316">
        <v>5065</v>
      </c>
      <c r="I25" s="316">
        <v>23658</v>
      </c>
      <c r="J25" s="316">
        <v>92053</v>
      </c>
      <c r="K25" s="317">
        <f>決算まとめ!M13</f>
        <v>70785</v>
      </c>
    </row>
    <row r="26" spans="2:11" ht="29.25" customHeight="1">
      <c r="B26" s="313"/>
      <c r="C26" s="407" t="s">
        <v>42</v>
      </c>
      <c r="D26" s="314" t="s">
        <v>49</v>
      </c>
      <c r="E26" s="315">
        <v>6322</v>
      </c>
      <c r="F26" s="315">
        <v>27424</v>
      </c>
      <c r="G26" s="315">
        <v>14865</v>
      </c>
      <c r="H26" s="316">
        <v>13827</v>
      </c>
      <c r="I26" s="316">
        <v>7216</v>
      </c>
      <c r="J26" s="316" t="s">
        <v>39</v>
      </c>
      <c r="K26" s="317" t="str">
        <f>決算まとめ!M14</f>
        <v>-</v>
      </c>
    </row>
    <row r="27" spans="2:11" ht="29.25" customHeight="1">
      <c r="B27" s="313"/>
      <c r="C27" s="407"/>
      <c r="D27" s="314" t="s">
        <v>17</v>
      </c>
      <c r="E27" s="315">
        <v>147886</v>
      </c>
      <c r="F27" s="315">
        <v>10267</v>
      </c>
      <c r="G27" s="315">
        <v>20754</v>
      </c>
      <c r="H27" s="316">
        <v>4972</v>
      </c>
      <c r="I27" s="316">
        <v>23511</v>
      </c>
      <c r="J27" s="316">
        <v>89803</v>
      </c>
      <c r="K27" s="317">
        <f>決算まとめ!M15</f>
        <v>70545</v>
      </c>
    </row>
    <row r="28" spans="2:11" ht="29.25" customHeight="1">
      <c r="B28" s="414" t="s">
        <v>51</v>
      </c>
      <c r="C28" s="415"/>
      <c r="D28" s="416"/>
      <c r="E28" s="315">
        <v>544998</v>
      </c>
      <c r="F28" s="315">
        <v>143717</v>
      </c>
      <c r="G28" s="315">
        <v>133976</v>
      </c>
      <c r="H28" s="316">
        <v>134139</v>
      </c>
      <c r="I28" s="316">
        <v>148656</v>
      </c>
      <c r="J28" s="316">
        <v>238089</v>
      </c>
      <c r="K28" s="311">
        <f>決算まとめ!M16</f>
        <v>289611</v>
      </c>
    </row>
    <row r="29" spans="2:11" ht="29.25" customHeight="1">
      <c r="B29" s="417" t="s">
        <v>54</v>
      </c>
      <c r="C29" s="418"/>
      <c r="D29" s="419"/>
      <c r="E29" s="319" t="s">
        <v>39</v>
      </c>
      <c r="F29" s="319" t="s">
        <v>39</v>
      </c>
      <c r="G29" s="319" t="s">
        <v>39</v>
      </c>
      <c r="H29" s="320" t="s">
        <v>39</v>
      </c>
      <c r="I29" s="320" t="s">
        <v>39</v>
      </c>
      <c r="J29" s="320" t="s">
        <v>39</v>
      </c>
      <c r="K29" s="321" t="str">
        <f>決算まとめ!M17</f>
        <v>-</v>
      </c>
    </row>
    <row r="30" spans="2:11" ht="29.25" customHeight="1">
      <c r="B30" s="420" t="s">
        <v>43</v>
      </c>
      <c r="C30" s="409" t="s">
        <v>37</v>
      </c>
      <c r="D30" s="410"/>
      <c r="E30" s="322">
        <v>0.2</v>
      </c>
      <c r="F30" s="322">
        <v>1</v>
      </c>
      <c r="G30" s="322">
        <v>2</v>
      </c>
      <c r="H30" s="323">
        <v>0.5</v>
      </c>
      <c r="I30" s="323">
        <v>2.2999999999999998</v>
      </c>
      <c r="J30" s="323">
        <v>8.9</v>
      </c>
      <c r="K30" s="324">
        <f>決算まとめ!M19</f>
        <v>7</v>
      </c>
    </row>
    <row r="31" spans="2:11" ht="29.25" customHeight="1">
      <c r="B31" s="421"/>
      <c r="C31" s="415" t="s">
        <v>57</v>
      </c>
      <c r="D31" s="416"/>
      <c r="E31" s="322">
        <v>43</v>
      </c>
      <c r="F31" s="322">
        <v>14</v>
      </c>
      <c r="G31" s="322">
        <v>12.9</v>
      </c>
      <c r="H31" s="323">
        <v>12.9</v>
      </c>
      <c r="I31" s="323">
        <v>14.3</v>
      </c>
      <c r="J31" s="323">
        <v>23.1</v>
      </c>
      <c r="K31" s="324">
        <f>決算まとめ!M20</f>
        <v>28.7</v>
      </c>
    </row>
    <row r="32" spans="2:11" ht="29.25" customHeight="1">
      <c r="B32" s="422"/>
      <c r="C32" s="418" t="s">
        <v>58</v>
      </c>
      <c r="D32" s="419"/>
      <c r="E32" s="325" t="s">
        <v>39</v>
      </c>
      <c r="F32" s="325" t="s">
        <v>39</v>
      </c>
      <c r="G32" s="325" t="s">
        <v>39</v>
      </c>
      <c r="H32" s="326" t="s">
        <v>39</v>
      </c>
      <c r="I32" s="326" t="s">
        <v>39</v>
      </c>
      <c r="J32" s="326" t="s">
        <v>39</v>
      </c>
      <c r="K32" s="327" t="str">
        <f>決算まとめ!M21</f>
        <v>-</v>
      </c>
    </row>
    <row r="33" spans="2:11" ht="29.25" customHeight="1">
      <c r="B33" s="408" t="s">
        <v>30</v>
      </c>
      <c r="C33" s="409"/>
      <c r="D33" s="410"/>
      <c r="E33" s="328">
        <v>111</v>
      </c>
      <c r="F33" s="328">
        <v>101.4</v>
      </c>
      <c r="G33" s="328">
        <v>99.6</v>
      </c>
      <c r="H33" s="329">
        <v>100.6</v>
      </c>
      <c r="I33" s="329">
        <v>98.7</v>
      </c>
      <c r="J33" s="329">
        <v>92.8</v>
      </c>
      <c r="K33" s="330">
        <f>決算まとめ!M22</f>
        <v>94.4</v>
      </c>
    </row>
    <row r="34" spans="2:11" ht="29.25" customHeight="1">
      <c r="B34" s="411" t="s">
        <v>60</v>
      </c>
      <c r="C34" s="412"/>
      <c r="D34" s="413"/>
      <c r="E34" s="331">
        <v>92.1</v>
      </c>
      <c r="F34" s="331">
        <v>101.4</v>
      </c>
      <c r="G34" s="331">
        <v>99.5</v>
      </c>
      <c r="H34" s="332">
        <v>100.7</v>
      </c>
      <c r="I34" s="332">
        <v>98.7</v>
      </c>
      <c r="J34" s="332">
        <v>92.9</v>
      </c>
      <c r="K34" s="333">
        <f>決算まとめ!M23</f>
        <v>94.4</v>
      </c>
    </row>
    <row r="35" spans="2:11">
      <c r="B35" s="334"/>
      <c r="C35" s="334"/>
    </row>
    <row r="36" spans="2:11">
      <c r="B36" s="334"/>
      <c r="C36" s="334"/>
    </row>
    <row r="37" spans="2:11">
      <c r="B37" s="334"/>
      <c r="C37" s="334"/>
    </row>
    <row r="38" spans="2:11">
      <c r="B38" s="334"/>
      <c r="C38" s="334"/>
    </row>
    <row r="39" spans="2:11">
      <c r="B39" s="334"/>
      <c r="C39" s="334"/>
    </row>
    <row r="40" spans="2:11">
      <c r="B40" s="334"/>
      <c r="C40" s="334"/>
    </row>
    <row r="41" spans="2:11">
      <c r="B41" s="334"/>
      <c r="C41" s="334"/>
    </row>
    <row r="42" spans="2:11">
      <c r="B42" s="334"/>
      <c r="C42" s="334"/>
    </row>
    <row r="43" spans="2:11">
      <c r="B43" s="334"/>
      <c r="C43" s="334"/>
    </row>
    <row r="44" spans="2:11">
      <c r="B44" s="334"/>
      <c r="C44" s="334"/>
    </row>
  </sheetData>
  <mergeCells count="15">
    <mergeCell ref="B19:D19"/>
    <mergeCell ref="B20:D20"/>
    <mergeCell ref="C21:D21"/>
    <mergeCell ref="B22:D22"/>
    <mergeCell ref="B23:D23"/>
    <mergeCell ref="C24:C25"/>
    <mergeCell ref="B33:D33"/>
    <mergeCell ref="B34:D34"/>
    <mergeCell ref="C26:C27"/>
    <mergeCell ref="B28:D28"/>
    <mergeCell ref="B29:D29"/>
    <mergeCell ref="B30:B32"/>
    <mergeCell ref="C30:D30"/>
    <mergeCell ref="C31:D31"/>
    <mergeCell ref="C32:D32"/>
  </mergeCells>
  <phoneticPr fontId="46"/>
  <pageMargins left="0.6692913385826772" right="0.51181102362204722" top="0.70866141732283472" bottom="0.98425196850393704" header="0.51181102362204722" footer="0.51181102362204722"/>
  <pageSetup paperSize="9" scale="93" firstPageNumber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9"/>
  <sheetViews>
    <sheetView view="pageBreakPreview" zoomScaleNormal="100" zoomScaleSheetLayoutView="100" workbookViewId="0">
      <selection activeCell="N40" sqref="N40"/>
    </sheetView>
  </sheetViews>
  <sheetFormatPr defaultColWidth="9" defaultRowHeight="23.25" customHeight="1"/>
  <cols>
    <col min="1" max="1" width="1.375" style="263" customWidth="1"/>
    <col min="2" max="2" width="2.375" style="263" customWidth="1"/>
    <col min="3" max="3" width="1.25" style="263" customWidth="1"/>
    <col min="4" max="4" width="5.875" style="263" customWidth="1"/>
    <col min="5" max="5" width="4.375" style="263" customWidth="1"/>
    <col min="6" max="13" width="10" style="263" customWidth="1"/>
    <col min="14" max="14" width="9" style="263" bestFit="1"/>
    <col min="15" max="16384" width="9" style="263"/>
  </cols>
  <sheetData>
    <row r="1" spans="1:13" s="4" customFormat="1" ht="17.25" customHeight="1">
      <c r="B1" s="6" t="s">
        <v>15</v>
      </c>
      <c r="C1" s="7"/>
      <c r="D1" s="7"/>
      <c r="E1" s="7"/>
    </row>
    <row r="2" spans="1:13" ht="20.25" customHeight="1" thickBot="1"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10" t="s">
        <v>18</v>
      </c>
    </row>
    <row r="3" spans="1:13" ht="18" customHeight="1">
      <c r="B3" s="11"/>
      <c r="C3" s="12"/>
      <c r="D3" s="12"/>
      <c r="E3" s="272" t="s">
        <v>64</v>
      </c>
      <c r="F3" s="462" t="s">
        <v>316</v>
      </c>
      <c r="G3" s="462"/>
      <c r="H3" s="462"/>
      <c r="I3" s="462"/>
      <c r="J3" s="462"/>
      <c r="K3" s="462"/>
      <c r="L3" s="462"/>
      <c r="M3" s="463"/>
    </row>
    <row r="4" spans="1:13" ht="18" customHeight="1">
      <c r="B4" s="13"/>
      <c r="C4" s="14"/>
      <c r="D4" s="14"/>
      <c r="E4" s="15" t="s">
        <v>27</v>
      </c>
      <c r="F4" s="452" t="s">
        <v>7</v>
      </c>
      <c r="G4" s="470"/>
      <c r="H4" s="452" t="s">
        <v>4</v>
      </c>
      <c r="I4" s="453"/>
      <c r="J4" s="471" t="s">
        <v>69</v>
      </c>
      <c r="K4" s="453"/>
      <c r="L4" s="16" t="s">
        <v>11</v>
      </c>
      <c r="M4" s="17"/>
    </row>
    <row r="5" spans="1:13" ht="18" customHeight="1">
      <c r="B5" s="13"/>
      <c r="C5" s="14"/>
      <c r="D5" s="14"/>
      <c r="E5" s="14"/>
      <c r="F5" s="18"/>
      <c r="G5" s="18"/>
      <c r="H5" s="18"/>
      <c r="I5" s="18"/>
      <c r="J5" s="18"/>
      <c r="K5" s="18"/>
      <c r="L5" s="18"/>
      <c r="M5" s="19"/>
    </row>
    <row r="6" spans="1:13" s="335" customFormat="1" ht="18" customHeight="1">
      <c r="A6" s="263"/>
      <c r="B6" s="13"/>
      <c r="C6" s="14"/>
      <c r="D6" s="14"/>
      <c r="E6" s="14" t="s">
        <v>16</v>
      </c>
      <c r="F6" s="20">
        <v>3</v>
      </c>
      <c r="G6" s="21">
        <v>4</v>
      </c>
      <c r="H6" s="20">
        <v>3</v>
      </c>
      <c r="I6" s="21">
        <v>4</v>
      </c>
      <c r="J6" s="20">
        <v>3</v>
      </c>
      <c r="K6" s="21">
        <v>4</v>
      </c>
      <c r="L6" s="22">
        <v>3</v>
      </c>
      <c r="M6" s="23">
        <v>4</v>
      </c>
    </row>
    <row r="7" spans="1:13" ht="18" customHeight="1">
      <c r="B7" s="24" t="s">
        <v>61</v>
      </c>
      <c r="C7" s="25"/>
      <c r="D7" s="25"/>
      <c r="E7" s="25"/>
      <c r="F7" s="26"/>
      <c r="G7" s="26"/>
      <c r="H7" s="26"/>
      <c r="I7" s="26"/>
      <c r="J7" s="26"/>
      <c r="K7" s="26"/>
      <c r="L7" s="27"/>
      <c r="M7" s="28"/>
    </row>
    <row r="8" spans="1:13" ht="18" customHeight="1">
      <c r="B8" s="440" t="s">
        <v>72</v>
      </c>
      <c r="C8" s="441"/>
      <c r="D8" s="441"/>
      <c r="E8" s="442"/>
      <c r="F8" s="29">
        <v>454365</v>
      </c>
      <c r="G8" s="29">
        <f>SUM(損益計算書!H7,損益計算書!H20,損益計算書!H34)</f>
        <v>441953</v>
      </c>
      <c r="H8" s="29">
        <v>262795</v>
      </c>
      <c r="I8" s="29">
        <f>SUM(損益計算書!J7,損益計算書!J20,損益計算書!J34)</f>
        <v>276331</v>
      </c>
      <c r="J8" s="30">
        <v>470408</v>
      </c>
      <c r="K8" s="30">
        <f>SUM(損益計算書!L7,損益計算書!L20,損益計算書!L34)</f>
        <v>483816</v>
      </c>
      <c r="L8" s="86">
        <v>1187568</v>
      </c>
      <c r="M8" s="85">
        <f>G8+I8+K8</f>
        <v>1202100</v>
      </c>
    </row>
    <row r="9" spans="1:13" ht="18" customHeight="1">
      <c r="B9" s="31"/>
      <c r="C9" s="32"/>
      <c r="D9" s="437" t="s">
        <v>47</v>
      </c>
      <c r="E9" s="443"/>
      <c r="F9" s="29">
        <v>438404</v>
      </c>
      <c r="G9" s="29">
        <f>SUM(損益計算書!H7,損益計算書!H20)</f>
        <v>429253</v>
      </c>
      <c r="H9" s="29">
        <v>262795</v>
      </c>
      <c r="I9" s="29">
        <f>SUM(損益計算書!J7,損益計算書!J20)</f>
        <v>276331</v>
      </c>
      <c r="J9" s="30">
        <v>470408</v>
      </c>
      <c r="K9" s="30">
        <f>SUM(損益計算書!L7,損益計算書!L20)</f>
        <v>483816</v>
      </c>
      <c r="L9" s="86">
        <v>1171607</v>
      </c>
      <c r="M9" s="85">
        <f t="shared" ref="M9:M15" si="0">G9+I9+K9</f>
        <v>1189400</v>
      </c>
    </row>
    <row r="10" spans="1:13" ht="18" customHeight="1">
      <c r="B10" s="448" t="s">
        <v>73</v>
      </c>
      <c r="C10" s="438"/>
      <c r="D10" s="438"/>
      <c r="E10" s="439"/>
      <c r="F10" s="29">
        <v>456985</v>
      </c>
      <c r="G10" s="29">
        <f>SUM(損益計算書!H12,損益計算書!H26,損益計算書!H37)</f>
        <v>461216</v>
      </c>
      <c r="H10" s="29">
        <v>338586</v>
      </c>
      <c r="I10" s="29">
        <f>SUM(損益計算書!J12,損益計算書!J26,損益計算書!J37)</f>
        <v>322350</v>
      </c>
      <c r="J10" s="30">
        <v>484050</v>
      </c>
      <c r="K10" s="30">
        <f>SUM(損益計算書!L12,損益計算書!L26,損益計算書!L37)</f>
        <v>489319</v>
      </c>
      <c r="L10" s="86">
        <v>1279621</v>
      </c>
      <c r="M10" s="85">
        <f t="shared" si="0"/>
        <v>1272885</v>
      </c>
    </row>
    <row r="11" spans="1:13" ht="18" customHeight="1">
      <c r="B11" s="31"/>
      <c r="C11" s="32"/>
      <c r="D11" s="437" t="s">
        <v>74</v>
      </c>
      <c r="E11" s="443"/>
      <c r="F11" s="29">
        <v>441084</v>
      </c>
      <c r="G11" s="29">
        <f>SUM(損益計算書!H12,損益計算書!H26)</f>
        <v>448576</v>
      </c>
      <c r="H11" s="29">
        <v>336276</v>
      </c>
      <c r="I11" s="29">
        <f>SUM(損益計算書!J12,損益計算書!J26)</f>
        <v>322050</v>
      </c>
      <c r="J11" s="30">
        <v>484050</v>
      </c>
      <c r="K11" s="30">
        <f>SUM(損益計算書!L12,損益計算書!L26)</f>
        <v>489319</v>
      </c>
      <c r="L11" s="86">
        <v>1261410</v>
      </c>
      <c r="M11" s="85">
        <f t="shared" si="0"/>
        <v>1259945</v>
      </c>
    </row>
    <row r="12" spans="1:13" ht="18" customHeight="1">
      <c r="B12" s="448" t="s">
        <v>76</v>
      </c>
      <c r="C12" s="438"/>
      <c r="D12" s="438"/>
      <c r="E12" s="439"/>
      <c r="F12" s="29" t="s">
        <v>39</v>
      </c>
      <c r="G12" s="29" t="str">
        <f>IF(G8-G10&lt;0,"-",G8-G10)</f>
        <v>-</v>
      </c>
      <c r="H12" s="29" t="s">
        <v>39</v>
      </c>
      <c r="I12" s="29" t="str">
        <f>IF(I8-I10&lt;0,"-",I8-I10)</f>
        <v>-</v>
      </c>
      <c r="J12" s="30" t="s">
        <v>39</v>
      </c>
      <c r="K12" s="30" t="str">
        <f>IF(K8-K10&lt;0,"-",K8-K10)</f>
        <v>-</v>
      </c>
      <c r="L12" s="86" t="s">
        <v>39</v>
      </c>
      <c r="M12" s="336" t="s">
        <v>39</v>
      </c>
    </row>
    <row r="13" spans="1:13" ht="18" customHeight="1">
      <c r="B13" s="472" t="s">
        <v>33</v>
      </c>
      <c r="C13" s="473"/>
      <c r="D13" s="473"/>
      <c r="E13" s="474"/>
      <c r="F13" s="29">
        <v>2620</v>
      </c>
      <c r="G13" s="29">
        <f>IF(G10-G8&lt;0,"-",G10-G8)</f>
        <v>19263</v>
      </c>
      <c r="H13" s="29">
        <v>75791</v>
      </c>
      <c r="I13" s="29">
        <f>IF(I10-I8&lt;0,"-",I10-I8)</f>
        <v>46019</v>
      </c>
      <c r="J13" s="30">
        <v>13642</v>
      </c>
      <c r="K13" s="30">
        <f>IF(K10-K8&lt;0,"-",K10-K8)</f>
        <v>5503</v>
      </c>
      <c r="L13" s="86">
        <v>92053</v>
      </c>
      <c r="M13" s="85">
        <f t="shared" si="0"/>
        <v>70785</v>
      </c>
    </row>
    <row r="14" spans="1:13" ht="18" customHeight="1">
      <c r="B14" s="31"/>
      <c r="C14" s="32"/>
      <c r="D14" s="437" t="s">
        <v>55</v>
      </c>
      <c r="E14" s="443"/>
      <c r="F14" s="29" t="s">
        <v>39</v>
      </c>
      <c r="G14" s="29" t="str">
        <f>IF(G9-G11&lt;0,"-",G9-G11)</f>
        <v>-</v>
      </c>
      <c r="H14" s="29" t="s">
        <v>39</v>
      </c>
      <c r="I14" s="29" t="str">
        <f>IF(I9-I11&lt;0,"-",I9-I11)</f>
        <v>-</v>
      </c>
      <c r="J14" s="30" t="s">
        <v>39</v>
      </c>
      <c r="K14" s="30" t="str">
        <f>IF(K9-K11&lt;0,"-",K9-K11)</f>
        <v>-</v>
      </c>
      <c r="L14" s="86" t="s">
        <v>39</v>
      </c>
      <c r="M14" s="336" t="s">
        <v>39</v>
      </c>
    </row>
    <row r="15" spans="1:13" ht="18" customHeight="1">
      <c r="B15" s="31"/>
      <c r="C15" s="32"/>
      <c r="D15" s="437" t="s">
        <v>77</v>
      </c>
      <c r="E15" s="443"/>
      <c r="F15" s="29">
        <v>2680</v>
      </c>
      <c r="G15" s="29">
        <f>IF(G11-G9&lt;0,"-",G11-G9)</f>
        <v>19323</v>
      </c>
      <c r="H15" s="29">
        <v>73481</v>
      </c>
      <c r="I15" s="29">
        <f>IF(I11-I9&lt;0,"-",I11-I9)</f>
        <v>45719</v>
      </c>
      <c r="J15" s="30">
        <v>13642</v>
      </c>
      <c r="K15" s="30">
        <f>IF(K11-K9&lt;0,"-",K11-K9)</f>
        <v>5503</v>
      </c>
      <c r="L15" s="86">
        <v>89803</v>
      </c>
      <c r="M15" s="85">
        <f t="shared" si="0"/>
        <v>70545</v>
      </c>
    </row>
    <row r="16" spans="1:13" ht="18" customHeight="1">
      <c r="B16" s="448" t="s">
        <v>0</v>
      </c>
      <c r="C16" s="438"/>
      <c r="D16" s="438"/>
      <c r="E16" s="439"/>
      <c r="F16" s="29" t="s">
        <v>39</v>
      </c>
      <c r="G16" s="29" t="s">
        <v>79</v>
      </c>
      <c r="H16" s="29">
        <v>96210</v>
      </c>
      <c r="I16" s="30">
        <f>-損益計算書!J43</f>
        <v>142229</v>
      </c>
      <c r="J16" s="30">
        <v>141879</v>
      </c>
      <c r="K16" s="30">
        <f>-損益計算書!L43</f>
        <v>147382</v>
      </c>
      <c r="L16" s="86">
        <v>238089</v>
      </c>
      <c r="M16" s="85">
        <f>I16+K16</f>
        <v>289611</v>
      </c>
    </row>
    <row r="17" spans="2:13" ht="18" customHeight="1">
      <c r="B17" s="448" t="s">
        <v>80</v>
      </c>
      <c r="C17" s="438"/>
      <c r="D17" s="438"/>
      <c r="E17" s="439"/>
      <c r="F17" s="29" t="s">
        <v>39</v>
      </c>
      <c r="G17" s="337" t="str">
        <f>IF(貸借対照表!F27-貸借対照表!F28-貸借対照表!F30-貸借対照表!F11+資本的収支!G15&gt;0,貸借対照表!F27-貸借対照表!F28-貸借対照表!F30-貸借対照表!F11+資本的収支!G15,"-")</f>
        <v>-</v>
      </c>
      <c r="H17" s="29" t="s">
        <v>39</v>
      </c>
      <c r="I17" s="337" t="str">
        <f>IF(貸借対照表!G27-貸借対照表!G28-貸借対照表!G30-貸借対照表!G11+資本的収支!H15&gt;0,貸借対照表!G27-貸借対照表!G28-貸借対照表!G30-貸借対照表!G11+資本的収支!H15,"-")</f>
        <v>-</v>
      </c>
      <c r="J17" s="30" t="s">
        <v>39</v>
      </c>
      <c r="K17" s="30" t="str">
        <f>IF(貸借対照表!H27-貸借対照表!H28-貸借対照表!H30-貸借対照表!H11+資本的収支!I15&gt;0,貸借対照表!H27-貸借対照表!H28-貸借対照表!H30-貸借対照表!H11+資本的収支!I15,"-")</f>
        <v>-</v>
      </c>
      <c r="L17" s="86" t="s">
        <v>39</v>
      </c>
      <c r="M17" s="336" t="s">
        <v>39</v>
      </c>
    </row>
    <row r="18" spans="2:13" ht="18" customHeight="1">
      <c r="B18" s="454" t="s">
        <v>52</v>
      </c>
      <c r="C18" s="455"/>
      <c r="D18" s="455"/>
      <c r="E18" s="456"/>
      <c r="F18" s="33">
        <v>419780</v>
      </c>
      <c r="G18" s="33">
        <f>損益計算書!H7</f>
        <v>406229</v>
      </c>
      <c r="H18" s="33">
        <v>156527</v>
      </c>
      <c r="I18" s="33">
        <f>損益計算書!J7</f>
        <v>138525</v>
      </c>
      <c r="J18" s="34">
        <v>454813</v>
      </c>
      <c r="K18" s="34">
        <f>損益計算書!L7</f>
        <v>464480</v>
      </c>
      <c r="L18" s="338">
        <v>1031120</v>
      </c>
      <c r="M18" s="85">
        <f>G18+I18+K18</f>
        <v>1009234</v>
      </c>
    </row>
    <row r="19" spans="2:13" ht="18" customHeight="1">
      <c r="B19" s="457" t="s">
        <v>37</v>
      </c>
      <c r="C19" s="458"/>
      <c r="D19" s="458"/>
      <c r="E19" s="459"/>
      <c r="F19" s="35">
        <v>0.6</v>
      </c>
      <c r="G19" s="35">
        <f>IF(G13="-","-",ROUND(G13/G18*100,1))</f>
        <v>4.7</v>
      </c>
      <c r="H19" s="35">
        <v>48.4</v>
      </c>
      <c r="I19" s="35">
        <f>IF(I13="-","-",ROUND(I13/I18*100,1))</f>
        <v>33.200000000000003</v>
      </c>
      <c r="J19" s="36">
        <v>3</v>
      </c>
      <c r="K19" s="36">
        <f>IF(K13="-","-",ROUND(K13/K18*100,1))</f>
        <v>1.2</v>
      </c>
      <c r="L19" s="339">
        <v>8.9</v>
      </c>
      <c r="M19" s="340">
        <f>IF(M13="-","-",ROUND(M13/M18*100,1))</f>
        <v>7</v>
      </c>
    </row>
    <row r="20" spans="2:13" ht="18" customHeight="1">
      <c r="B20" s="448" t="s">
        <v>57</v>
      </c>
      <c r="C20" s="438"/>
      <c r="D20" s="438"/>
      <c r="E20" s="439"/>
      <c r="F20" s="35" t="s">
        <v>39</v>
      </c>
      <c r="G20" s="35" t="str">
        <f>IF(G16="-","-",IF(損益計算書!H9="-",ROUND(G16/G18*100,1),ROUND(G16/(G18-損益計算書!H9)*100,1)))</f>
        <v>-</v>
      </c>
      <c r="H20" s="35">
        <v>61.5</v>
      </c>
      <c r="I20" s="35">
        <f>IF(I16="-","-",IF(損益計算書!J9="-",ROUND(I16/I18*100,1),ROUND(I16/(I18-損益計算書!J9)*100,1)))</f>
        <v>102.7</v>
      </c>
      <c r="J20" s="36">
        <v>31.2</v>
      </c>
      <c r="K20" s="36">
        <f>IF(K16="-","-",IF(損益計算書!L9="-",ROUND(K16/K18*100,1),ROUND(K16/(K18-損益計算書!L9)*100,1)))</f>
        <v>31.7</v>
      </c>
      <c r="L20" s="36">
        <v>23.1</v>
      </c>
      <c r="M20" s="341">
        <f>IF(M16="-","-",IF(損益計算書!N9="-",ROUND(M16/M18*100,1),ROUND(M16/(M18-損益計算書!N9)*100,1)))</f>
        <v>28.7</v>
      </c>
    </row>
    <row r="21" spans="2:13" ht="18" customHeight="1">
      <c r="B21" s="448" t="s">
        <v>58</v>
      </c>
      <c r="C21" s="438"/>
      <c r="D21" s="438"/>
      <c r="E21" s="439"/>
      <c r="F21" s="35" t="s">
        <v>39</v>
      </c>
      <c r="G21" s="35" t="str">
        <f>IF(G17="-","-",IF(損益計算書!H9="-",ROUND(G17/G18*100,1),ROUND(G17/(G18-損益計算書!H9)*100,1)))</f>
        <v>-</v>
      </c>
      <c r="H21" s="35" t="s">
        <v>39</v>
      </c>
      <c r="I21" s="35" t="str">
        <f>IF(I17="-","-",IF(損益計算書!J9="-",ROUND(I17/I18*100,1),ROUND(I17/(I18-損益計算書!J9)*100,1)))</f>
        <v>-</v>
      </c>
      <c r="J21" s="36" t="s">
        <v>39</v>
      </c>
      <c r="K21" s="36" t="str">
        <f>IF(K17="-","-",IF(損益計算書!L9="-",ROUND(K17/K18*100,1),ROUND(K17/(K18-損益計算書!L9)*100,1)))</f>
        <v>-</v>
      </c>
      <c r="L21" s="339" t="s">
        <v>39</v>
      </c>
      <c r="M21" s="341" t="str">
        <f>IF(M17="-","-",IF(損益計算書!N9="-",ROUND(M17/M18*100,1),ROUND(M17/(M18-損益計算書!N9)*100,1)))</f>
        <v>-</v>
      </c>
    </row>
    <row r="22" spans="2:13" ht="18" customHeight="1">
      <c r="B22" s="448" t="s">
        <v>82</v>
      </c>
      <c r="C22" s="438"/>
      <c r="D22" s="438"/>
      <c r="E22" s="439"/>
      <c r="F22" s="35">
        <v>99.4</v>
      </c>
      <c r="G22" s="35">
        <f>ROUND(G8/G10*100,1)</f>
        <v>95.8</v>
      </c>
      <c r="H22" s="35">
        <v>77.599999999999994</v>
      </c>
      <c r="I22" s="35">
        <f>ROUND(I8/I10*100,1)</f>
        <v>85.7</v>
      </c>
      <c r="J22" s="36">
        <v>97.2</v>
      </c>
      <c r="K22" s="36">
        <f t="shared" ref="K22:M23" si="1">ROUND(K8/K10*100,1)</f>
        <v>98.9</v>
      </c>
      <c r="L22" s="339">
        <v>92.8</v>
      </c>
      <c r="M22" s="342">
        <f t="shared" si="1"/>
        <v>94.4</v>
      </c>
    </row>
    <row r="23" spans="2:13" ht="18" customHeight="1" thickBot="1">
      <c r="B23" s="449" t="s">
        <v>84</v>
      </c>
      <c r="C23" s="450"/>
      <c r="D23" s="450"/>
      <c r="E23" s="451"/>
      <c r="F23" s="37">
        <v>99.4</v>
      </c>
      <c r="G23" s="37">
        <f>ROUND(G9/G11*100,1)</f>
        <v>95.7</v>
      </c>
      <c r="H23" s="37">
        <v>78.099999999999994</v>
      </c>
      <c r="I23" s="37">
        <f>ROUND(I9/I11*100,1)</f>
        <v>85.8</v>
      </c>
      <c r="J23" s="38">
        <v>97.2</v>
      </c>
      <c r="K23" s="38">
        <f t="shared" si="1"/>
        <v>98.9</v>
      </c>
      <c r="L23" s="343">
        <v>92.9</v>
      </c>
      <c r="M23" s="344">
        <f t="shared" si="1"/>
        <v>94.4</v>
      </c>
    </row>
    <row r="24" spans="2:13" ht="18" customHeight="1">
      <c r="B24" s="8"/>
      <c r="C24" s="8"/>
      <c r="D24" s="8"/>
      <c r="E24" s="8"/>
      <c r="F24" s="39"/>
      <c r="G24" s="39"/>
      <c r="H24" s="39"/>
      <c r="I24" s="39"/>
      <c r="J24" s="39"/>
      <c r="K24" s="39"/>
      <c r="L24" s="39"/>
      <c r="M24" s="39"/>
    </row>
    <row r="25" spans="2:13" ht="18" customHeight="1">
      <c r="B25" s="40" t="s">
        <v>85</v>
      </c>
      <c r="C25" s="40"/>
      <c r="D25" s="40"/>
      <c r="E25" s="40"/>
      <c r="F25" s="39"/>
      <c r="G25" s="39"/>
      <c r="H25" s="39"/>
      <c r="I25" s="39"/>
      <c r="J25" s="39"/>
      <c r="K25" s="39"/>
      <c r="L25" s="39"/>
      <c r="M25" s="39"/>
    </row>
    <row r="26" spans="2:13" ht="18" customHeight="1" thickBot="1">
      <c r="B26" s="8"/>
      <c r="C26" s="8"/>
      <c r="D26" s="8"/>
      <c r="E26" s="8"/>
      <c r="F26" s="39"/>
      <c r="G26" s="39"/>
      <c r="H26" s="39"/>
      <c r="I26" s="39"/>
      <c r="J26" s="39"/>
      <c r="K26" s="39"/>
      <c r="L26" s="39"/>
      <c r="M26" s="39" t="s">
        <v>46</v>
      </c>
    </row>
    <row r="27" spans="2:13" ht="18" customHeight="1">
      <c r="B27" s="11"/>
      <c r="C27" s="12"/>
      <c r="D27" s="12"/>
      <c r="E27" s="272" t="s">
        <v>64</v>
      </c>
      <c r="F27" s="462" t="s">
        <v>316</v>
      </c>
      <c r="G27" s="462"/>
      <c r="H27" s="462"/>
      <c r="I27" s="462"/>
      <c r="J27" s="462"/>
      <c r="K27" s="462"/>
      <c r="L27" s="462"/>
      <c r="M27" s="463"/>
    </row>
    <row r="28" spans="2:13" ht="18" customHeight="1">
      <c r="B28" s="13"/>
      <c r="C28" s="14"/>
      <c r="D28" s="14"/>
      <c r="E28" s="15" t="s">
        <v>27</v>
      </c>
      <c r="F28" s="452" t="s">
        <v>7</v>
      </c>
      <c r="G28" s="453"/>
      <c r="H28" s="452" t="s">
        <v>4</v>
      </c>
      <c r="I28" s="453"/>
      <c r="J28" s="444" t="s">
        <v>69</v>
      </c>
      <c r="K28" s="445"/>
      <c r="L28" s="41" t="s">
        <v>11</v>
      </c>
      <c r="M28" s="42"/>
    </row>
    <row r="29" spans="2:13" ht="18" customHeight="1">
      <c r="B29" s="13"/>
      <c r="C29" s="14"/>
      <c r="D29" s="14"/>
      <c r="E29" s="14"/>
      <c r="F29" s="43"/>
      <c r="G29" s="43"/>
      <c r="H29" s="43"/>
      <c r="I29" s="43"/>
      <c r="J29" s="43"/>
      <c r="K29" s="43"/>
      <c r="L29" s="43"/>
      <c r="M29" s="44"/>
    </row>
    <row r="30" spans="2:13" ht="18" customHeight="1">
      <c r="B30" s="13"/>
      <c r="C30" s="14"/>
      <c r="D30" s="14"/>
      <c r="E30" s="14" t="s">
        <v>16</v>
      </c>
      <c r="F30" s="20">
        <v>3</v>
      </c>
      <c r="G30" s="21">
        <v>4</v>
      </c>
      <c r="H30" s="20">
        <v>3</v>
      </c>
      <c r="I30" s="21">
        <v>4</v>
      </c>
      <c r="J30" s="20">
        <v>3</v>
      </c>
      <c r="K30" s="21">
        <v>4</v>
      </c>
      <c r="L30" s="20">
        <v>3</v>
      </c>
      <c r="M30" s="45">
        <v>4</v>
      </c>
    </row>
    <row r="31" spans="2:13" ht="18" customHeight="1">
      <c r="B31" s="24" t="s">
        <v>61</v>
      </c>
      <c r="C31" s="25"/>
      <c r="D31" s="25"/>
      <c r="E31" s="25"/>
      <c r="F31" s="46"/>
      <c r="G31" s="46"/>
      <c r="H31" s="46"/>
      <c r="I31" s="46"/>
      <c r="J31" s="46"/>
      <c r="K31" s="46"/>
      <c r="L31" s="46"/>
      <c r="M31" s="47"/>
    </row>
    <row r="32" spans="2:13" ht="18" customHeight="1">
      <c r="B32" s="440" t="s">
        <v>86</v>
      </c>
      <c r="C32" s="441"/>
      <c r="D32" s="441"/>
      <c r="E32" s="442"/>
      <c r="F32" s="48"/>
      <c r="G32" s="48"/>
      <c r="H32" s="48"/>
      <c r="I32" s="48"/>
      <c r="J32" s="48"/>
      <c r="K32" s="48"/>
      <c r="L32" s="48"/>
      <c r="M32" s="345"/>
    </row>
    <row r="33" spans="2:19" ht="18" customHeight="1">
      <c r="B33" s="31"/>
      <c r="C33" s="437" t="s">
        <v>59</v>
      </c>
      <c r="D33" s="438"/>
      <c r="E33" s="439"/>
      <c r="F33" s="30">
        <v>3159</v>
      </c>
      <c r="G33" s="30">
        <f>資本的収支!G20</f>
        <v>4127</v>
      </c>
      <c r="H33" s="30">
        <v>5250</v>
      </c>
      <c r="I33" s="30">
        <f>資本的収支!H20</f>
        <v>3179</v>
      </c>
      <c r="J33" s="30">
        <v>0</v>
      </c>
      <c r="K33" s="30">
        <f>資本的収支!I20</f>
        <v>0</v>
      </c>
      <c r="L33" s="48">
        <v>8409</v>
      </c>
      <c r="M33" s="345">
        <f>G33+I33+K33</f>
        <v>7306</v>
      </c>
    </row>
    <row r="34" spans="2:19" ht="18" customHeight="1">
      <c r="B34" s="31"/>
      <c r="C34" s="434" t="s">
        <v>22</v>
      </c>
      <c r="D34" s="435"/>
      <c r="E34" s="436"/>
      <c r="F34" s="30">
        <v>1086</v>
      </c>
      <c r="G34" s="30">
        <f>資本的収支!G22</f>
        <v>0</v>
      </c>
      <c r="H34" s="30">
        <v>13241</v>
      </c>
      <c r="I34" s="30">
        <f>資本的収支!H22</f>
        <v>13469</v>
      </c>
      <c r="J34" s="30">
        <v>49201</v>
      </c>
      <c r="K34" s="30">
        <f>資本的収支!I22</f>
        <v>50123</v>
      </c>
      <c r="L34" s="48">
        <v>63528</v>
      </c>
      <c r="M34" s="345">
        <f t="shared" ref="M34:M36" si="2">G34+I34+K34</f>
        <v>63592</v>
      </c>
    </row>
    <row r="35" spans="2:19" ht="18" customHeight="1">
      <c r="B35" s="31"/>
      <c r="C35" s="437" t="s">
        <v>75</v>
      </c>
      <c r="D35" s="438"/>
      <c r="E35" s="439"/>
      <c r="F35" s="30">
        <v>0</v>
      </c>
      <c r="G35" s="30">
        <f>資本的収支!G26-資本的収支!G20-資本的収支!G22</f>
        <v>0</v>
      </c>
      <c r="H35" s="30">
        <v>0</v>
      </c>
      <c r="I35" s="30">
        <f>資本的収支!H26-資本的収支!H20-資本的収支!H22</f>
        <v>0</v>
      </c>
      <c r="J35" s="30">
        <v>0</v>
      </c>
      <c r="K35" s="30">
        <f>資本的収支!I26-資本的収支!I20-資本的収支!I22</f>
        <v>0</v>
      </c>
      <c r="L35" s="48" t="s">
        <v>39</v>
      </c>
      <c r="M35" s="345" t="s">
        <v>39</v>
      </c>
    </row>
    <row r="36" spans="2:19" ht="18" customHeight="1">
      <c r="B36" s="49" t="s">
        <v>310</v>
      </c>
      <c r="C36" s="50"/>
      <c r="D36" s="50"/>
      <c r="E36" s="50"/>
      <c r="F36" s="34">
        <v>4245</v>
      </c>
      <c r="G36" s="34">
        <f>IF(SUM(G33:G35)=0,"-",SUM(G33:G35))</f>
        <v>4127</v>
      </c>
      <c r="H36" s="34">
        <v>18491</v>
      </c>
      <c r="I36" s="34">
        <f>IF(SUM(I33:I35)=0,"-",SUM(I33:I35))</f>
        <v>16648</v>
      </c>
      <c r="J36" s="34">
        <v>49201</v>
      </c>
      <c r="K36" s="34">
        <f>IF(SUM(K33:K35)=0,"-",SUM(K33:K35))</f>
        <v>50123</v>
      </c>
      <c r="L36" s="48">
        <v>71937</v>
      </c>
      <c r="M36" s="346">
        <f t="shared" si="2"/>
        <v>70898</v>
      </c>
    </row>
    <row r="37" spans="2:19" ht="18" customHeight="1">
      <c r="B37" s="440" t="s">
        <v>88</v>
      </c>
      <c r="C37" s="441"/>
      <c r="D37" s="441"/>
      <c r="E37" s="442"/>
      <c r="F37" s="30"/>
      <c r="G37" s="30"/>
      <c r="H37" s="30"/>
      <c r="I37" s="30"/>
      <c r="J37" s="30"/>
      <c r="K37" s="30"/>
      <c r="L37" s="347"/>
      <c r="M37" s="345"/>
    </row>
    <row r="38" spans="2:19" ht="18" customHeight="1">
      <c r="B38" s="31"/>
      <c r="C38" s="437" t="s">
        <v>90</v>
      </c>
      <c r="D38" s="438"/>
      <c r="E38" s="439"/>
      <c r="F38" s="30">
        <v>4245</v>
      </c>
      <c r="G38" s="30">
        <f>資本的収支!G10+資本的収支!G37</f>
        <v>4127</v>
      </c>
      <c r="H38" s="30">
        <v>18491</v>
      </c>
      <c r="I38" s="30">
        <f>資本的収支!H10+資本的収支!H37</f>
        <v>16648</v>
      </c>
      <c r="J38" s="30">
        <v>49201</v>
      </c>
      <c r="K38" s="30">
        <f>資本的収支!I10+資本的収支!I37</f>
        <v>25061</v>
      </c>
      <c r="L38" s="48">
        <v>71937</v>
      </c>
      <c r="M38" s="345">
        <f>G38+I38+K38</f>
        <v>45836</v>
      </c>
    </row>
    <row r="39" spans="2:19" ht="18" customHeight="1">
      <c r="B39" s="31"/>
      <c r="C39" s="437" t="s">
        <v>91</v>
      </c>
      <c r="D39" s="438"/>
      <c r="E39" s="439"/>
      <c r="F39" s="30" t="s">
        <v>39</v>
      </c>
      <c r="G39" s="30" t="str">
        <f>IF(SUM(G40:G42)=0,"-",SUM(G40:G42))</f>
        <v>-</v>
      </c>
      <c r="H39" s="30" t="s">
        <v>39</v>
      </c>
      <c r="I39" s="30" t="str">
        <f>IF(SUM(I40:I42)=0,"-",SUM(I40:I42))</f>
        <v>-</v>
      </c>
      <c r="J39" s="30" t="s">
        <v>39</v>
      </c>
      <c r="K39" s="30">
        <f>IF(SUM(K40:K42)=0,"-",SUM(K40:K42))</f>
        <v>25062</v>
      </c>
      <c r="L39" s="48" t="s">
        <v>39</v>
      </c>
      <c r="M39" s="345">
        <v>25062</v>
      </c>
      <c r="N39" s="460"/>
      <c r="O39" s="461"/>
      <c r="P39" s="461"/>
      <c r="Q39" s="461"/>
      <c r="R39" s="461"/>
      <c r="S39" s="461"/>
    </row>
    <row r="40" spans="2:19" ht="18" customHeight="1">
      <c r="B40" s="31"/>
      <c r="C40" s="32"/>
      <c r="D40" s="437" t="s">
        <v>92</v>
      </c>
      <c r="E40" s="443"/>
      <c r="F40" s="30">
        <v>0</v>
      </c>
      <c r="G40" s="30">
        <f>資本的収支!G6</f>
        <v>0</v>
      </c>
      <c r="H40" s="30">
        <v>0</v>
      </c>
      <c r="I40" s="30">
        <f>資本的収支!H6</f>
        <v>0</v>
      </c>
      <c r="J40" s="30">
        <v>0</v>
      </c>
      <c r="K40" s="30">
        <f>資本的収支!I6</f>
        <v>0</v>
      </c>
      <c r="L40" s="48" t="s">
        <v>39</v>
      </c>
      <c r="M40" s="336" t="s">
        <v>39</v>
      </c>
    </row>
    <row r="41" spans="2:19" ht="18" customHeight="1">
      <c r="B41" s="31"/>
      <c r="C41" s="32"/>
      <c r="D41" s="446" t="s">
        <v>94</v>
      </c>
      <c r="E41" s="447"/>
      <c r="F41" s="30">
        <v>0</v>
      </c>
      <c r="G41" s="30">
        <f>SUM(資本的収支!G7,資本的収支!G8,資本的収支!G9)</f>
        <v>0</v>
      </c>
      <c r="H41" s="30">
        <v>0</v>
      </c>
      <c r="I41" s="30">
        <f>SUM(資本的収支!H7,資本的収支!H8,資本的収支!H9)</f>
        <v>0</v>
      </c>
      <c r="J41" s="30">
        <v>0</v>
      </c>
      <c r="K41" s="30">
        <f>SUM(資本的収支!I7,資本的収支!I8,資本的収支!I9)</f>
        <v>25062</v>
      </c>
      <c r="L41" s="48" t="s">
        <v>39</v>
      </c>
      <c r="M41" s="345">
        <f>G41+I41+K41</f>
        <v>25062</v>
      </c>
    </row>
    <row r="42" spans="2:19" ht="18" customHeight="1">
      <c r="B42" s="31"/>
      <c r="C42" s="32"/>
      <c r="D42" s="437" t="s">
        <v>75</v>
      </c>
      <c r="E42" s="443"/>
      <c r="F42" s="30">
        <v>0</v>
      </c>
      <c r="G42" s="30">
        <f>SUM(資本的収支!G11:G13)</f>
        <v>0</v>
      </c>
      <c r="H42" s="30">
        <v>0</v>
      </c>
      <c r="I42" s="30">
        <f>SUM(資本的収支!H11:H13)</f>
        <v>0</v>
      </c>
      <c r="J42" s="30">
        <v>0</v>
      </c>
      <c r="K42" s="30">
        <f>SUM(資本的収支!I11:I13)</f>
        <v>0</v>
      </c>
      <c r="L42" s="30">
        <v>0</v>
      </c>
      <c r="M42" s="336">
        <f>G42+I42+K42</f>
        <v>0</v>
      </c>
    </row>
    <row r="43" spans="2:19" ht="18" customHeight="1">
      <c r="B43" s="49" t="s">
        <v>71</v>
      </c>
      <c r="C43" s="51"/>
      <c r="D43" s="51"/>
      <c r="E43" s="52"/>
      <c r="F43" s="34">
        <v>4245</v>
      </c>
      <c r="G43" s="34">
        <f>IF(SUM(G38:G39)=0,"-",SUM(G38:G39))</f>
        <v>4127</v>
      </c>
      <c r="H43" s="34">
        <v>18491</v>
      </c>
      <c r="I43" s="34">
        <f>IF(SUM(I38:I39)=0,"-",SUM(I38:I39))</f>
        <v>16648</v>
      </c>
      <c r="J43" s="34">
        <v>49201</v>
      </c>
      <c r="K43" s="34">
        <f>IF(SUM(K38:K39)=0,"-",SUM(K38:K39))</f>
        <v>50123</v>
      </c>
      <c r="L43" s="348">
        <v>71937</v>
      </c>
      <c r="M43" s="345">
        <f>G43+I43+K43</f>
        <v>70898</v>
      </c>
    </row>
    <row r="44" spans="2:19" ht="18" customHeight="1">
      <c r="B44" s="431" t="s">
        <v>315</v>
      </c>
      <c r="C44" s="432"/>
      <c r="D44" s="432"/>
      <c r="E44" s="433"/>
      <c r="F44" s="264">
        <v>0</v>
      </c>
      <c r="G44" s="264">
        <f>G36-G43</f>
        <v>0</v>
      </c>
      <c r="H44" s="264">
        <v>0</v>
      </c>
      <c r="I44" s="264">
        <f>I36-I43</f>
        <v>0</v>
      </c>
      <c r="J44" s="264">
        <v>0</v>
      </c>
      <c r="K44" s="264">
        <f>K36-K43</f>
        <v>0</v>
      </c>
      <c r="L44" s="264">
        <v>0</v>
      </c>
      <c r="M44" s="349">
        <f>G44+I44+K44</f>
        <v>0</v>
      </c>
    </row>
    <row r="45" spans="2:19" ht="21.75" customHeight="1">
      <c r="B45" s="464" t="s">
        <v>313</v>
      </c>
      <c r="C45" s="465"/>
      <c r="D45" s="465"/>
      <c r="E45" s="466"/>
      <c r="F45" s="264">
        <v>0</v>
      </c>
      <c r="G45" s="264">
        <f>[1]長浜市!I232</f>
        <v>0</v>
      </c>
      <c r="H45" s="264">
        <v>0</v>
      </c>
      <c r="I45" s="264">
        <f>[1]長浜市!K232</f>
        <v>0</v>
      </c>
      <c r="J45" s="264">
        <v>0</v>
      </c>
      <c r="K45" s="264">
        <f>[1]長浜市!M232</f>
        <v>0</v>
      </c>
      <c r="L45" s="264">
        <v>0</v>
      </c>
      <c r="M45" s="349">
        <f>G45+I45+K45</f>
        <v>0</v>
      </c>
    </row>
    <row r="46" spans="2:19" ht="18" customHeight="1" thickBot="1">
      <c r="B46" s="467" t="s">
        <v>314</v>
      </c>
      <c r="C46" s="468"/>
      <c r="D46" s="468"/>
      <c r="E46" s="469"/>
      <c r="F46" s="265">
        <v>0</v>
      </c>
      <c r="G46" s="265">
        <f>G44-G45</f>
        <v>0</v>
      </c>
      <c r="H46" s="265">
        <v>0</v>
      </c>
      <c r="I46" s="265">
        <f>I44-I45</f>
        <v>0</v>
      </c>
      <c r="J46" s="265">
        <v>0</v>
      </c>
      <c r="K46" s="265">
        <f>K44-K45</f>
        <v>0</v>
      </c>
      <c r="L46" s="265">
        <v>0</v>
      </c>
      <c r="M46" s="350">
        <f>M44-M45</f>
        <v>0</v>
      </c>
    </row>
    <row r="47" spans="2:19" ht="13.5" customHeight="1">
      <c r="B47" s="286"/>
      <c r="C47" s="286"/>
      <c r="D47" s="286"/>
      <c r="E47" s="286"/>
    </row>
    <row r="48" spans="2:19" ht="13.5" customHeight="1">
      <c r="B48" s="286"/>
      <c r="C48" s="286"/>
      <c r="D48" s="286"/>
      <c r="E48" s="286"/>
    </row>
    <row r="49" spans="2:5" ht="13.5" customHeight="1">
      <c r="B49" s="286"/>
      <c r="C49" s="286"/>
      <c r="D49" s="286"/>
      <c r="E49" s="286"/>
    </row>
    <row r="50" spans="2:5" ht="13.5" customHeight="1">
      <c r="B50" s="286"/>
      <c r="C50" s="286"/>
      <c r="D50" s="286"/>
      <c r="E50" s="286"/>
    </row>
    <row r="51" spans="2:5" ht="13.5" customHeight="1">
      <c r="B51" s="286"/>
      <c r="C51" s="286"/>
      <c r="D51" s="286"/>
      <c r="E51" s="286"/>
    </row>
    <row r="52" spans="2:5" ht="13.5" customHeight="1">
      <c r="B52" s="286"/>
      <c r="C52" s="286"/>
      <c r="D52" s="286"/>
      <c r="E52" s="286"/>
    </row>
    <row r="53" spans="2:5" ht="13.5" customHeight="1">
      <c r="B53" s="286"/>
      <c r="C53" s="286"/>
      <c r="D53" s="286"/>
      <c r="E53" s="286"/>
    </row>
    <row r="54" spans="2:5" ht="13.5" customHeight="1">
      <c r="B54" s="286"/>
      <c r="C54" s="286"/>
      <c r="D54" s="286"/>
      <c r="E54" s="286"/>
    </row>
    <row r="55" spans="2:5" ht="13.5" customHeight="1">
      <c r="B55" s="286"/>
      <c r="C55" s="286"/>
      <c r="D55" s="286"/>
      <c r="E55" s="286"/>
    </row>
    <row r="56" spans="2:5" ht="13.5" customHeight="1">
      <c r="B56" s="286"/>
      <c r="C56" s="286"/>
      <c r="D56" s="286"/>
      <c r="E56" s="286"/>
    </row>
    <row r="57" spans="2:5" ht="13.5" customHeight="1">
      <c r="B57" s="286"/>
      <c r="C57" s="286"/>
      <c r="D57" s="286"/>
      <c r="E57" s="286"/>
    </row>
    <row r="58" spans="2:5" ht="13.5" customHeight="1">
      <c r="B58" s="286"/>
      <c r="C58" s="286"/>
      <c r="D58" s="286"/>
      <c r="E58" s="286"/>
    </row>
    <row r="59" spans="2:5" ht="13.5" customHeight="1">
      <c r="B59" s="286"/>
      <c r="C59" s="286"/>
      <c r="D59" s="286"/>
      <c r="E59" s="286"/>
    </row>
    <row r="60" spans="2:5" ht="13.5" customHeight="1">
      <c r="B60" s="286"/>
      <c r="C60" s="286"/>
      <c r="D60" s="286"/>
      <c r="E60" s="286"/>
    </row>
    <row r="61" spans="2:5" ht="13.5" customHeight="1">
      <c r="B61" s="286"/>
      <c r="C61" s="286"/>
      <c r="D61" s="286"/>
      <c r="E61" s="286"/>
    </row>
    <row r="62" spans="2:5" ht="13.5" customHeight="1">
      <c r="B62" s="286"/>
      <c r="C62" s="286"/>
      <c r="D62" s="286"/>
      <c r="E62" s="286"/>
    </row>
    <row r="63" spans="2:5" ht="13.5" customHeight="1">
      <c r="B63" s="286"/>
      <c r="C63" s="286"/>
      <c r="D63" s="286"/>
      <c r="E63" s="286"/>
    </row>
    <row r="64" spans="2:5" ht="13.5" customHeight="1">
      <c r="B64" s="286"/>
      <c r="C64" s="286"/>
      <c r="D64" s="286"/>
      <c r="E64" s="286"/>
    </row>
    <row r="65" spans="2:5" ht="13.5" customHeight="1">
      <c r="B65" s="286"/>
      <c r="C65" s="286"/>
      <c r="D65" s="286"/>
      <c r="E65" s="286"/>
    </row>
    <row r="66" spans="2:5" ht="13.5" customHeight="1">
      <c r="B66" s="286"/>
      <c r="C66" s="286"/>
      <c r="D66" s="286"/>
      <c r="E66" s="286"/>
    </row>
    <row r="67" spans="2:5" ht="13.5" customHeight="1">
      <c r="B67" s="286"/>
      <c r="C67" s="286"/>
      <c r="D67" s="286"/>
      <c r="E67" s="286"/>
    </row>
    <row r="68" spans="2:5" ht="13.5" customHeight="1">
      <c r="B68" s="286"/>
      <c r="C68" s="286"/>
      <c r="D68" s="286"/>
      <c r="E68" s="286"/>
    </row>
    <row r="69" spans="2:5" ht="13.5" customHeight="1">
      <c r="B69" s="286"/>
      <c r="C69" s="286"/>
      <c r="D69" s="286"/>
      <c r="E69" s="286"/>
    </row>
    <row r="70" spans="2:5" ht="13.5" customHeight="1">
      <c r="B70" s="286"/>
      <c r="C70" s="286"/>
      <c r="D70" s="286"/>
      <c r="E70" s="286"/>
    </row>
    <row r="71" spans="2:5" ht="13.5" customHeight="1">
      <c r="B71" s="286"/>
      <c r="C71" s="286"/>
      <c r="D71" s="286"/>
      <c r="E71" s="286"/>
    </row>
    <row r="72" spans="2:5" ht="13.5" customHeight="1">
      <c r="B72" s="286"/>
      <c r="C72" s="286"/>
      <c r="D72" s="286"/>
      <c r="E72" s="286"/>
    </row>
    <row r="73" spans="2:5" ht="13.5" customHeight="1">
      <c r="B73" s="286"/>
      <c r="C73" s="286"/>
      <c r="D73" s="286"/>
      <c r="E73" s="286"/>
    </row>
    <row r="74" spans="2:5" ht="13.5" customHeight="1">
      <c r="B74" s="286"/>
      <c r="C74" s="286"/>
      <c r="D74" s="286"/>
      <c r="E74" s="286"/>
    </row>
    <row r="75" spans="2:5" ht="13.5" customHeight="1">
      <c r="B75" s="286"/>
      <c r="C75" s="286"/>
      <c r="D75" s="286"/>
      <c r="E75" s="286"/>
    </row>
    <row r="76" spans="2:5" ht="13.5" customHeight="1">
      <c r="B76" s="286"/>
      <c r="C76" s="286"/>
      <c r="D76" s="286"/>
      <c r="E76" s="286"/>
    </row>
    <row r="77" spans="2:5" ht="13.5" customHeight="1">
      <c r="B77" s="286"/>
      <c r="C77" s="286"/>
      <c r="D77" s="286"/>
      <c r="E77" s="286"/>
    </row>
    <row r="78" spans="2:5" ht="13.5" customHeight="1">
      <c r="B78" s="286"/>
      <c r="C78" s="286"/>
      <c r="D78" s="286"/>
      <c r="E78" s="286"/>
    </row>
    <row r="79" spans="2:5" ht="13.5" customHeight="1">
      <c r="B79" s="286"/>
      <c r="C79" s="286"/>
      <c r="D79" s="286"/>
      <c r="E79" s="286"/>
    </row>
    <row r="80" spans="2:5" ht="13.5" customHeight="1">
      <c r="B80" s="286"/>
      <c r="C80" s="286"/>
      <c r="D80" s="286"/>
      <c r="E80" s="286"/>
    </row>
    <row r="81" spans="2:5" ht="23.25" customHeight="1">
      <c r="B81" s="286"/>
      <c r="C81" s="286"/>
      <c r="D81" s="286"/>
      <c r="E81" s="286"/>
    </row>
    <row r="82" spans="2:5" ht="23.25" customHeight="1">
      <c r="B82" s="286"/>
      <c r="C82" s="286"/>
      <c r="D82" s="286"/>
      <c r="E82" s="286"/>
    </row>
    <row r="83" spans="2:5" ht="23.25" customHeight="1">
      <c r="B83" s="286"/>
      <c r="C83" s="286"/>
      <c r="D83" s="286"/>
      <c r="E83" s="286"/>
    </row>
    <row r="84" spans="2:5" ht="23.25" customHeight="1">
      <c r="B84" s="286"/>
      <c r="C84" s="286"/>
      <c r="D84" s="286"/>
      <c r="E84" s="286"/>
    </row>
    <row r="85" spans="2:5" ht="23.25" customHeight="1">
      <c r="B85" s="286"/>
      <c r="C85" s="286"/>
      <c r="D85" s="286"/>
      <c r="E85" s="286"/>
    </row>
    <row r="86" spans="2:5" ht="23.25" customHeight="1">
      <c r="B86" s="286"/>
      <c r="C86" s="286"/>
      <c r="D86" s="286"/>
      <c r="E86" s="286"/>
    </row>
    <row r="87" spans="2:5" ht="23.25" customHeight="1">
      <c r="B87" s="286"/>
      <c r="C87" s="286"/>
      <c r="D87" s="286"/>
      <c r="E87" s="286"/>
    </row>
    <row r="88" spans="2:5" ht="23.25" customHeight="1">
      <c r="B88" s="286"/>
      <c r="C88" s="286"/>
      <c r="D88" s="286"/>
      <c r="E88" s="286"/>
    </row>
    <row r="89" spans="2:5" ht="23.25" customHeight="1">
      <c r="B89" s="286"/>
      <c r="C89" s="286"/>
      <c r="D89" s="286"/>
      <c r="E89" s="286"/>
    </row>
    <row r="90" spans="2:5" ht="23.25" customHeight="1">
      <c r="B90" s="286"/>
      <c r="C90" s="286"/>
      <c r="D90" s="286"/>
      <c r="E90" s="286"/>
    </row>
    <row r="91" spans="2:5" ht="23.25" customHeight="1">
      <c r="B91" s="286"/>
      <c r="C91" s="286"/>
      <c r="D91" s="286"/>
      <c r="E91" s="286"/>
    </row>
    <row r="92" spans="2:5" ht="23.25" customHeight="1">
      <c r="B92" s="286"/>
      <c r="C92" s="286"/>
      <c r="D92" s="286"/>
      <c r="E92" s="286"/>
    </row>
    <row r="93" spans="2:5" ht="23.25" customHeight="1">
      <c r="B93" s="286"/>
      <c r="C93" s="286"/>
      <c r="D93" s="286"/>
      <c r="E93" s="286"/>
    </row>
    <row r="94" spans="2:5" ht="23.25" customHeight="1">
      <c r="B94" s="286"/>
      <c r="C94" s="286"/>
      <c r="D94" s="286"/>
      <c r="E94" s="286"/>
    </row>
    <row r="95" spans="2:5" ht="23.25" customHeight="1">
      <c r="B95" s="286"/>
      <c r="C95" s="286"/>
      <c r="D95" s="286"/>
      <c r="E95" s="286"/>
    </row>
    <row r="96" spans="2:5" ht="23.25" customHeight="1">
      <c r="B96" s="286"/>
      <c r="C96" s="286"/>
      <c r="D96" s="286"/>
      <c r="E96" s="286"/>
    </row>
    <row r="97" spans="2:5" ht="23.25" customHeight="1">
      <c r="B97" s="286"/>
      <c r="C97" s="286"/>
      <c r="D97" s="286"/>
      <c r="E97" s="286"/>
    </row>
    <row r="98" spans="2:5" ht="23.25" customHeight="1">
      <c r="B98" s="286"/>
      <c r="C98" s="286"/>
      <c r="D98" s="286"/>
      <c r="E98" s="286"/>
    </row>
    <row r="99" spans="2:5" ht="23.25" customHeight="1">
      <c r="B99" s="286"/>
      <c r="C99" s="286"/>
      <c r="D99" s="286"/>
      <c r="E99" s="286"/>
    </row>
  </sheetData>
  <mergeCells count="38">
    <mergeCell ref="N39:S39"/>
    <mergeCell ref="F3:M3"/>
    <mergeCell ref="F27:M27"/>
    <mergeCell ref="B45:E45"/>
    <mergeCell ref="B46:E46"/>
    <mergeCell ref="F4:G4"/>
    <mergeCell ref="H4:I4"/>
    <mergeCell ref="J4:K4"/>
    <mergeCell ref="B8:E8"/>
    <mergeCell ref="D9:E9"/>
    <mergeCell ref="B10:E10"/>
    <mergeCell ref="D11:E11"/>
    <mergeCell ref="B12:E12"/>
    <mergeCell ref="B13:E13"/>
    <mergeCell ref="D14:E14"/>
    <mergeCell ref="D15:E15"/>
    <mergeCell ref="B16:E16"/>
    <mergeCell ref="B17:E17"/>
    <mergeCell ref="B18:E18"/>
    <mergeCell ref="B19:E19"/>
    <mergeCell ref="B20:E20"/>
    <mergeCell ref="B21:E21"/>
    <mergeCell ref="B22:E22"/>
    <mergeCell ref="B23:E23"/>
    <mergeCell ref="F28:G28"/>
    <mergeCell ref="H28:I28"/>
    <mergeCell ref="J28:K28"/>
    <mergeCell ref="B32:E32"/>
    <mergeCell ref="C33:E33"/>
    <mergeCell ref="D41:E41"/>
    <mergeCell ref="D42:E42"/>
    <mergeCell ref="B44:E44"/>
    <mergeCell ref="C34:E34"/>
    <mergeCell ref="C35:E35"/>
    <mergeCell ref="B37:E37"/>
    <mergeCell ref="C38:E38"/>
    <mergeCell ref="C39:E39"/>
    <mergeCell ref="D40:E40"/>
  </mergeCells>
  <phoneticPr fontId="46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7"/>
  <sheetViews>
    <sheetView view="pageBreakPreview" zoomScaleNormal="100" zoomScaleSheetLayoutView="100" workbookViewId="0">
      <selection activeCell="M45" sqref="M45"/>
    </sheetView>
  </sheetViews>
  <sheetFormatPr defaultColWidth="9" defaultRowHeight="23.25" customHeight="1"/>
  <cols>
    <col min="1" max="1" width="1.375" style="263" customWidth="1"/>
    <col min="2" max="2" width="3.625" style="263" customWidth="1"/>
    <col min="3" max="3" width="3.5" style="263" customWidth="1"/>
    <col min="4" max="4" width="2.75" style="263" customWidth="1"/>
    <col min="5" max="5" width="16.125" style="263" customWidth="1"/>
    <col min="6" max="6" width="4.875" style="263" customWidth="1"/>
    <col min="7" max="9" width="13.125" style="263" customWidth="1"/>
    <col min="10" max="10" width="11" style="263" customWidth="1"/>
    <col min="11" max="11" width="9" style="263" bestFit="1"/>
    <col min="12" max="16384" width="9" style="263"/>
  </cols>
  <sheetData>
    <row r="1" spans="1:11" s="4" customFormat="1" ht="17.25" customHeight="1">
      <c r="B1" s="54" t="s">
        <v>29</v>
      </c>
      <c r="C1" s="55"/>
      <c r="D1" s="55"/>
      <c r="E1" s="55"/>
      <c r="F1" s="56"/>
      <c r="G1" s="55"/>
      <c r="H1" s="55"/>
      <c r="I1" s="55"/>
      <c r="J1" s="57"/>
    </row>
    <row r="2" spans="1:11" ht="20.25" customHeight="1" thickBot="1">
      <c r="B2" s="351"/>
      <c r="C2" s="351"/>
      <c r="D2" s="351"/>
      <c r="E2" s="351"/>
      <c r="F2" s="352"/>
      <c r="G2" s="288"/>
      <c r="H2" s="288"/>
      <c r="I2" s="288"/>
      <c r="J2" s="288"/>
    </row>
    <row r="3" spans="1:11" ht="18" customHeight="1">
      <c r="B3" s="353"/>
      <c r="C3" s="354"/>
      <c r="D3" s="354"/>
      <c r="E3" s="354"/>
      <c r="F3" s="355" t="s">
        <v>97</v>
      </c>
      <c r="G3" s="356"/>
      <c r="H3" s="356"/>
      <c r="I3" s="356"/>
      <c r="J3" s="357"/>
    </row>
    <row r="4" spans="1:11" ht="18" customHeight="1">
      <c r="B4" s="358"/>
      <c r="C4" s="359"/>
      <c r="D4" s="359"/>
      <c r="E4" s="359"/>
      <c r="F4" s="360"/>
      <c r="G4" s="58" t="s">
        <v>99</v>
      </c>
      <c r="H4" s="58" t="s">
        <v>68</v>
      </c>
      <c r="I4" s="58" t="s">
        <v>100</v>
      </c>
      <c r="J4" s="361" t="s">
        <v>71</v>
      </c>
    </row>
    <row r="5" spans="1:11" ht="18" customHeight="1">
      <c r="B5" s="362" t="s">
        <v>101</v>
      </c>
      <c r="C5" s="363"/>
      <c r="D5" s="363"/>
      <c r="E5" s="363"/>
      <c r="F5" s="364"/>
      <c r="G5" s="365"/>
      <c r="H5" s="365"/>
      <c r="I5" s="366"/>
      <c r="J5" s="367"/>
    </row>
    <row r="6" spans="1:11" s="335" customFormat="1" ht="18" customHeight="1">
      <c r="A6" s="263"/>
      <c r="B6" s="368" t="s">
        <v>14</v>
      </c>
      <c r="C6" s="479" t="s">
        <v>103</v>
      </c>
      <c r="D6" s="479"/>
      <c r="E6" s="479"/>
      <c r="F6" s="369"/>
      <c r="G6" s="59" t="s">
        <v>105</v>
      </c>
      <c r="H6" s="59" t="s">
        <v>105</v>
      </c>
      <c r="I6" s="59" t="s">
        <v>105</v>
      </c>
      <c r="J6" s="370"/>
      <c r="K6" s="371"/>
    </row>
    <row r="7" spans="1:11" ht="18" customHeight="1">
      <c r="B7" s="372" t="s">
        <v>106</v>
      </c>
      <c r="C7" s="429" t="s">
        <v>66</v>
      </c>
      <c r="D7" s="429"/>
      <c r="E7" s="429"/>
      <c r="F7" s="369"/>
      <c r="G7" s="266" t="s">
        <v>107</v>
      </c>
      <c r="H7" s="266" t="s">
        <v>108</v>
      </c>
      <c r="I7" s="61" t="s">
        <v>109</v>
      </c>
      <c r="J7" s="370"/>
      <c r="K7" s="371"/>
    </row>
    <row r="8" spans="1:11" ht="18" customHeight="1">
      <c r="B8" s="372"/>
      <c r="C8" s="429"/>
      <c r="D8" s="429"/>
      <c r="E8" s="429"/>
      <c r="F8" s="369"/>
      <c r="G8" s="48"/>
      <c r="H8" s="48"/>
      <c r="I8" s="48"/>
      <c r="J8" s="370"/>
    </row>
    <row r="9" spans="1:11" ht="18" customHeight="1">
      <c r="B9" s="372" t="s">
        <v>111</v>
      </c>
      <c r="C9" s="429" t="s">
        <v>114</v>
      </c>
      <c r="D9" s="429"/>
      <c r="E9" s="429"/>
      <c r="F9" s="369"/>
      <c r="G9" s="373">
        <v>36617</v>
      </c>
      <c r="H9" s="373">
        <v>41000</v>
      </c>
      <c r="I9" s="373">
        <v>36617</v>
      </c>
      <c r="J9" s="370"/>
      <c r="K9" s="371"/>
    </row>
    <row r="10" spans="1:11" ht="18" customHeight="1">
      <c r="B10" s="372" t="s">
        <v>117</v>
      </c>
      <c r="C10" s="429" t="s">
        <v>119</v>
      </c>
      <c r="D10" s="429"/>
      <c r="E10" s="429"/>
      <c r="F10" s="369"/>
      <c r="G10" s="373">
        <v>32568</v>
      </c>
      <c r="H10" s="373">
        <v>41000</v>
      </c>
      <c r="I10" s="373">
        <v>35521</v>
      </c>
      <c r="J10" s="374"/>
      <c r="K10" s="371"/>
    </row>
    <row r="11" spans="1:11" ht="18" customHeight="1">
      <c r="B11" s="372"/>
      <c r="C11" s="314"/>
      <c r="D11" s="314"/>
      <c r="E11" s="314"/>
      <c r="F11" s="369"/>
      <c r="G11" s="373"/>
      <c r="H11" s="373"/>
      <c r="I11" s="373"/>
      <c r="J11" s="374"/>
    </row>
    <row r="12" spans="1:11" ht="18" customHeight="1">
      <c r="B12" s="372" t="s">
        <v>120</v>
      </c>
      <c r="C12" s="415" t="s">
        <v>121</v>
      </c>
      <c r="D12" s="415"/>
      <c r="E12" s="415"/>
      <c r="F12" s="360" t="s">
        <v>123</v>
      </c>
      <c r="G12" s="375">
        <v>2682</v>
      </c>
      <c r="H12" s="375">
        <v>1187</v>
      </c>
      <c r="I12" s="376">
        <v>3990</v>
      </c>
      <c r="J12" s="377">
        <v>7859</v>
      </c>
      <c r="K12" s="371"/>
    </row>
    <row r="13" spans="1:11" ht="18" customHeight="1">
      <c r="B13" s="313"/>
      <c r="C13" s="378"/>
      <c r="D13" s="379"/>
      <c r="E13" s="378" t="s">
        <v>124</v>
      </c>
      <c r="F13" s="360" t="s">
        <v>123</v>
      </c>
      <c r="G13" s="375">
        <v>816</v>
      </c>
      <c r="H13" s="375">
        <v>253</v>
      </c>
      <c r="I13" s="375">
        <v>914</v>
      </c>
      <c r="J13" s="377">
        <v>1983</v>
      </c>
    </row>
    <row r="14" spans="1:11" ht="18" customHeight="1">
      <c r="B14" s="372" t="s">
        <v>127</v>
      </c>
      <c r="C14" s="429" t="s">
        <v>128</v>
      </c>
      <c r="D14" s="429"/>
      <c r="E14" s="429"/>
      <c r="F14" s="360"/>
      <c r="G14" s="375"/>
      <c r="H14" s="375"/>
      <c r="I14" s="375"/>
      <c r="J14" s="377"/>
    </row>
    <row r="15" spans="1:11" ht="18" customHeight="1">
      <c r="B15" s="372"/>
      <c r="C15" s="378" t="s">
        <v>83</v>
      </c>
      <c r="D15" s="415" t="s">
        <v>131</v>
      </c>
      <c r="E15" s="415"/>
      <c r="F15" s="360" t="s">
        <v>133</v>
      </c>
      <c r="G15" s="375">
        <v>84</v>
      </c>
      <c r="H15" s="375">
        <v>29</v>
      </c>
      <c r="I15" s="375">
        <v>100</v>
      </c>
      <c r="J15" s="377">
        <v>213</v>
      </c>
    </row>
    <row r="16" spans="1:11" ht="18" customHeight="1">
      <c r="B16" s="372"/>
      <c r="C16" s="378" t="s">
        <v>56</v>
      </c>
      <c r="D16" s="415" t="s">
        <v>134</v>
      </c>
      <c r="E16" s="415"/>
      <c r="F16" s="360" t="s">
        <v>133</v>
      </c>
      <c r="G16" s="375">
        <v>10</v>
      </c>
      <c r="H16" s="375">
        <v>20</v>
      </c>
      <c r="I16" s="375">
        <v>15</v>
      </c>
      <c r="J16" s="377">
        <v>45</v>
      </c>
    </row>
    <row r="17" spans="2:10" ht="18" customHeight="1">
      <c r="B17" s="372" t="s">
        <v>135</v>
      </c>
      <c r="C17" s="415" t="s">
        <v>63</v>
      </c>
      <c r="D17" s="415"/>
      <c r="E17" s="415"/>
      <c r="F17" s="369"/>
      <c r="G17" s="375"/>
      <c r="H17" s="375"/>
      <c r="I17" s="375"/>
      <c r="J17" s="377"/>
    </row>
    <row r="18" spans="2:10" ht="18" customHeight="1">
      <c r="B18" s="318"/>
      <c r="C18" s="380"/>
      <c r="D18" s="381" t="s">
        <v>104</v>
      </c>
      <c r="E18" s="382" t="s">
        <v>48</v>
      </c>
      <c r="F18" s="360" t="s">
        <v>36</v>
      </c>
      <c r="G18" s="375">
        <v>365</v>
      </c>
      <c r="H18" s="375">
        <v>365</v>
      </c>
      <c r="I18" s="375">
        <v>365</v>
      </c>
      <c r="J18" s="377">
        <v>1095</v>
      </c>
    </row>
    <row r="19" spans="2:10" ht="18" customHeight="1">
      <c r="B19" s="313"/>
      <c r="C19" s="380"/>
      <c r="D19" s="381" t="s">
        <v>136</v>
      </c>
      <c r="E19" s="382" t="s">
        <v>137</v>
      </c>
      <c r="F19" s="360" t="s">
        <v>133</v>
      </c>
      <c r="G19" s="376">
        <v>25065</v>
      </c>
      <c r="H19" s="375">
        <v>5948</v>
      </c>
      <c r="I19" s="376">
        <v>33437</v>
      </c>
      <c r="J19" s="377">
        <v>64450</v>
      </c>
    </row>
    <row r="20" spans="2:10" ht="18" customHeight="1">
      <c r="B20" s="318"/>
      <c r="C20" s="380"/>
      <c r="D20" s="381" t="s">
        <v>138</v>
      </c>
      <c r="E20" s="382" t="s">
        <v>139</v>
      </c>
      <c r="F20" s="360" t="s">
        <v>133</v>
      </c>
      <c r="G20" s="375">
        <v>30660</v>
      </c>
      <c r="H20" s="375">
        <v>10585</v>
      </c>
      <c r="I20" s="375">
        <v>36352</v>
      </c>
      <c r="J20" s="377">
        <v>77597</v>
      </c>
    </row>
    <row r="21" spans="2:10" ht="18" customHeight="1">
      <c r="B21" s="318" t="s">
        <v>110</v>
      </c>
      <c r="C21" s="415" t="s">
        <v>140</v>
      </c>
      <c r="D21" s="429"/>
      <c r="E21" s="429"/>
      <c r="F21" s="360"/>
      <c r="G21" s="376"/>
      <c r="H21" s="376"/>
      <c r="I21" s="376"/>
      <c r="J21" s="377"/>
    </row>
    <row r="22" spans="2:10" ht="18" customHeight="1">
      <c r="B22" s="318"/>
      <c r="C22" s="380" t="s">
        <v>83</v>
      </c>
      <c r="D22" s="476" t="s">
        <v>141</v>
      </c>
      <c r="E22" s="476"/>
      <c r="F22" s="369"/>
      <c r="G22" s="375"/>
      <c r="H22" s="375"/>
      <c r="I22" s="375"/>
      <c r="J22" s="377"/>
    </row>
    <row r="23" spans="2:10" ht="18" customHeight="1">
      <c r="B23" s="318"/>
      <c r="C23" s="382"/>
      <c r="D23" s="381" t="s">
        <v>104</v>
      </c>
      <c r="E23" s="382" t="s">
        <v>48</v>
      </c>
      <c r="F23" s="360" t="s">
        <v>36</v>
      </c>
      <c r="G23" s="376">
        <v>0</v>
      </c>
      <c r="H23" s="376">
        <v>0</v>
      </c>
      <c r="I23" s="376">
        <v>0</v>
      </c>
      <c r="J23" s="377">
        <v>0</v>
      </c>
    </row>
    <row r="24" spans="2:10" ht="18" customHeight="1">
      <c r="B24" s="318"/>
      <c r="C24" s="380"/>
      <c r="D24" s="381" t="s">
        <v>136</v>
      </c>
      <c r="E24" s="382" t="s">
        <v>137</v>
      </c>
      <c r="F24" s="360" t="s">
        <v>133</v>
      </c>
      <c r="G24" s="375">
        <v>0</v>
      </c>
      <c r="H24" s="375">
        <v>0</v>
      </c>
      <c r="I24" s="375">
        <v>0</v>
      </c>
      <c r="J24" s="377">
        <v>0</v>
      </c>
    </row>
    <row r="25" spans="2:10" ht="18" customHeight="1">
      <c r="B25" s="318"/>
      <c r="C25" s="383" t="s">
        <v>142</v>
      </c>
      <c r="D25" s="477" t="s">
        <v>144</v>
      </c>
      <c r="E25" s="478"/>
      <c r="F25" s="369"/>
      <c r="G25" s="375"/>
      <c r="H25" s="375"/>
      <c r="I25" s="375"/>
      <c r="J25" s="377"/>
    </row>
    <row r="26" spans="2:10" ht="18" customHeight="1">
      <c r="B26" s="313"/>
      <c r="C26" s="380"/>
      <c r="D26" s="381" t="s">
        <v>104</v>
      </c>
      <c r="E26" s="382" t="s">
        <v>48</v>
      </c>
      <c r="F26" s="360" t="s">
        <v>36</v>
      </c>
      <c r="G26" s="375">
        <v>0</v>
      </c>
      <c r="H26" s="375">
        <v>0</v>
      </c>
      <c r="I26" s="375">
        <v>0</v>
      </c>
      <c r="J26" s="377">
        <v>0</v>
      </c>
    </row>
    <row r="27" spans="2:10" ht="18" customHeight="1">
      <c r="B27" s="372"/>
      <c r="C27" s="314"/>
      <c r="D27" s="381" t="s">
        <v>136</v>
      </c>
      <c r="E27" s="382" t="s">
        <v>137</v>
      </c>
      <c r="F27" s="360" t="s">
        <v>133</v>
      </c>
      <c r="G27" s="376">
        <v>0</v>
      </c>
      <c r="H27" s="376">
        <v>0</v>
      </c>
      <c r="I27" s="376">
        <v>0</v>
      </c>
      <c r="J27" s="377">
        <v>0</v>
      </c>
    </row>
    <row r="28" spans="2:10" ht="18" customHeight="1">
      <c r="B28" s="318"/>
      <c r="C28" s="380" t="s">
        <v>159</v>
      </c>
      <c r="D28" s="415" t="s">
        <v>134</v>
      </c>
      <c r="E28" s="415"/>
      <c r="F28" s="360"/>
      <c r="G28" s="375"/>
      <c r="H28" s="375"/>
      <c r="I28" s="375"/>
      <c r="J28" s="377"/>
    </row>
    <row r="29" spans="2:10" ht="18" customHeight="1">
      <c r="B29" s="318"/>
      <c r="C29" s="314"/>
      <c r="D29" s="381" t="s">
        <v>104</v>
      </c>
      <c r="E29" s="382" t="s">
        <v>48</v>
      </c>
      <c r="F29" s="369" t="s">
        <v>36</v>
      </c>
      <c r="G29" s="376">
        <v>220</v>
      </c>
      <c r="H29" s="376">
        <v>243</v>
      </c>
      <c r="I29" s="376">
        <v>239</v>
      </c>
      <c r="J29" s="384">
        <v>702</v>
      </c>
    </row>
    <row r="30" spans="2:10" ht="18" customHeight="1">
      <c r="B30" s="318"/>
      <c r="C30" s="380"/>
      <c r="D30" s="381" t="s">
        <v>136</v>
      </c>
      <c r="E30" s="382" t="s">
        <v>137</v>
      </c>
      <c r="F30" s="360" t="s">
        <v>133</v>
      </c>
      <c r="G30" s="375">
        <v>1487</v>
      </c>
      <c r="H30" s="376">
        <v>2950</v>
      </c>
      <c r="I30" s="375">
        <v>2715</v>
      </c>
      <c r="J30" s="384">
        <v>7152</v>
      </c>
    </row>
    <row r="31" spans="2:10" ht="18" customHeight="1">
      <c r="B31" s="313"/>
      <c r="C31" s="378" t="s">
        <v>148</v>
      </c>
      <c r="D31" s="415" t="s">
        <v>150</v>
      </c>
      <c r="E31" s="415"/>
      <c r="F31" s="360"/>
      <c r="G31" s="376"/>
      <c r="H31" s="376"/>
      <c r="I31" s="376"/>
      <c r="J31" s="377"/>
    </row>
    <row r="32" spans="2:10" ht="18" customHeight="1">
      <c r="B32" s="313"/>
      <c r="C32" s="378"/>
      <c r="D32" s="381" t="s">
        <v>104</v>
      </c>
      <c r="E32" s="382" t="s">
        <v>48</v>
      </c>
      <c r="F32" s="360" t="s">
        <v>36</v>
      </c>
      <c r="G32" s="375">
        <v>365</v>
      </c>
      <c r="H32" s="375">
        <v>365</v>
      </c>
      <c r="I32" s="375">
        <v>138</v>
      </c>
      <c r="J32" s="384">
        <v>868</v>
      </c>
    </row>
    <row r="33" spans="2:10" ht="18" customHeight="1">
      <c r="B33" s="318"/>
      <c r="C33" s="380"/>
      <c r="D33" s="381" t="s">
        <v>136</v>
      </c>
      <c r="E33" s="382" t="s">
        <v>137</v>
      </c>
      <c r="F33" s="360" t="s">
        <v>133</v>
      </c>
      <c r="G33" s="376">
        <v>2785</v>
      </c>
      <c r="H33" s="375">
        <v>2033</v>
      </c>
      <c r="I33" s="376">
        <v>148</v>
      </c>
      <c r="J33" s="384">
        <v>4966</v>
      </c>
    </row>
    <row r="34" spans="2:10" ht="18" customHeight="1">
      <c r="B34" s="318"/>
      <c r="C34" s="378" t="s">
        <v>311</v>
      </c>
      <c r="D34" s="415" t="s">
        <v>312</v>
      </c>
      <c r="E34" s="415"/>
      <c r="F34" s="360"/>
      <c r="G34" s="376"/>
      <c r="H34" s="375"/>
      <c r="I34" s="376"/>
      <c r="J34" s="384"/>
    </row>
    <row r="35" spans="2:10" ht="18" customHeight="1">
      <c r="B35" s="318"/>
      <c r="C35" s="380"/>
      <c r="D35" s="381"/>
      <c r="E35" s="382" t="s">
        <v>137</v>
      </c>
      <c r="F35" s="360" t="s">
        <v>133</v>
      </c>
      <c r="G35" s="376">
        <v>0</v>
      </c>
      <c r="H35" s="375">
        <v>0</v>
      </c>
      <c r="I35" s="376">
        <v>0</v>
      </c>
      <c r="J35" s="384">
        <v>0</v>
      </c>
    </row>
    <row r="36" spans="2:10" ht="18" customHeight="1">
      <c r="B36" s="318" t="s">
        <v>151</v>
      </c>
      <c r="C36" s="415" t="s">
        <v>153</v>
      </c>
      <c r="D36" s="429"/>
      <c r="E36" s="429"/>
      <c r="F36" s="360"/>
      <c r="G36" s="385"/>
      <c r="H36" s="385"/>
      <c r="I36" s="385"/>
      <c r="J36" s="377"/>
    </row>
    <row r="37" spans="2:10" ht="18" customHeight="1">
      <c r="B37" s="318"/>
      <c r="C37" s="378"/>
      <c r="D37" s="379"/>
      <c r="E37" s="382" t="s">
        <v>137</v>
      </c>
      <c r="F37" s="360" t="s">
        <v>133</v>
      </c>
      <c r="G37" s="375">
        <v>459</v>
      </c>
      <c r="H37" s="375">
        <v>252</v>
      </c>
      <c r="I37" s="375">
        <v>0</v>
      </c>
      <c r="J37" s="384">
        <v>711</v>
      </c>
    </row>
    <row r="38" spans="2:10" ht="18" customHeight="1">
      <c r="B38" s="372" t="s">
        <v>223</v>
      </c>
      <c r="C38" s="429" t="s">
        <v>149</v>
      </c>
      <c r="D38" s="429"/>
      <c r="E38" s="429"/>
      <c r="F38" s="369"/>
      <c r="G38" s="386"/>
      <c r="H38" s="386"/>
      <c r="I38" s="386"/>
      <c r="J38" s="384"/>
    </row>
    <row r="39" spans="2:10" ht="18" customHeight="1">
      <c r="B39" s="318"/>
      <c r="C39" s="380" t="s">
        <v>147</v>
      </c>
      <c r="D39" s="429" t="s">
        <v>155</v>
      </c>
      <c r="E39" s="429"/>
      <c r="F39" s="387" t="s">
        <v>156</v>
      </c>
      <c r="G39" s="376">
        <v>0</v>
      </c>
      <c r="H39" s="376">
        <v>0</v>
      </c>
      <c r="I39" s="376">
        <v>1</v>
      </c>
      <c r="J39" s="377">
        <v>1</v>
      </c>
    </row>
    <row r="40" spans="2:10" ht="18" customHeight="1">
      <c r="B40" s="318"/>
      <c r="C40" s="380" t="s">
        <v>157</v>
      </c>
      <c r="D40" s="429" t="s">
        <v>158</v>
      </c>
      <c r="E40" s="429"/>
      <c r="F40" s="387" t="s">
        <v>156</v>
      </c>
      <c r="G40" s="376">
        <v>12</v>
      </c>
      <c r="H40" s="376">
        <v>11</v>
      </c>
      <c r="I40" s="376">
        <v>16</v>
      </c>
      <c r="J40" s="377">
        <v>39</v>
      </c>
    </row>
    <row r="41" spans="2:10" ht="18" customHeight="1">
      <c r="B41" s="318"/>
      <c r="C41" s="380" t="s">
        <v>159</v>
      </c>
      <c r="D41" s="429" t="s">
        <v>24</v>
      </c>
      <c r="E41" s="429"/>
      <c r="F41" s="387" t="s">
        <v>156</v>
      </c>
      <c r="G41" s="375">
        <v>23</v>
      </c>
      <c r="H41" s="376">
        <v>15</v>
      </c>
      <c r="I41" s="375">
        <v>32</v>
      </c>
      <c r="J41" s="377">
        <v>70</v>
      </c>
    </row>
    <row r="42" spans="2:10" ht="18" customHeight="1">
      <c r="B42" s="318"/>
      <c r="C42" s="380" t="s">
        <v>160</v>
      </c>
      <c r="D42" s="415" t="s">
        <v>130</v>
      </c>
      <c r="E42" s="429"/>
      <c r="F42" s="387" t="s">
        <v>156</v>
      </c>
      <c r="G42" s="375">
        <v>2</v>
      </c>
      <c r="H42" s="376">
        <v>2</v>
      </c>
      <c r="I42" s="375">
        <v>3</v>
      </c>
      <c r="J42" s="377">
        <v>7</v>
      </c>
    </row>
    <row r="43" spans="2:10" ht="18" customHeight="1">
      <c r="B43" s="318"/>
      <c r="C43" s="380" t="s">
        <v>161</v>
      </c>
      <c r="D43" s="475" t="s">
        <v>9</v>
      </c>
      <c r="E43" s="475"/>
      <c r="F43" s="387" t="s">
        <v>156</v>
      </c>
      <c r="G43" s="376">
        <v>5</v>
      </c>
      <c r="H43" s="376">
        <v>2</v>
      </c>
      <c r="I43" s="376">
        <v>3</v>
      </c>
      <c r="J43" s="377">
        <v>10</v>
      </c>
    </row>
    <row r="44" spans="2:10" ht="18" customHeight="1">
      <c r="B44" s="318"/>
      <c r="C44" s="380" t="s">
        <v>163</v>
      </c>
      <c r="D44" s="415" t="s">
        <v>164</v>
      </c>
      <c r="E44" s="429"/>
      <c r="F44" s="387" t="s">
        <v>156</v>
      </c>
      <c r="G44" s="376">
        <v>4</v>
      </c>
      <c r="H44" s="376">
        <v>4</v>
      </c>
      <c r="I44" s="376">
        <v>2</v>
      </c>
      <c r="J44" s="377">
        <v>10</v>
      </c>
    </row>
    <row r="45" spans="2:10" ht="18" customHeight="1">
      <c r="B45" s="318"/>
      <c r="C45" s="380" t="s">
        <v>165</v>
      </c>
      <c r="D45" s="429" t="s">
        <v>166</v>
      </c>
      <c r="E45" s="429"/>
      <c r="F45" s="387" t="s">
        <v>156</v>
      </c>
      <c r="G45" s="376">
        <v>23</v>
      </c>
      <c r="H45" s="376">
        <v>9</v>
      </c>
      <c r="I45" s="376">
        <v>3</v>
      </c>
      <c r="J45" s="377">
        <v>35</v>
      </c>
    </row>
    <row r="46" spans="2:10" ht="18" customHeight="1" thickBot="1">
      <c r="B46" s="388"/>
      <c r="C46" s="389" t="s">
        <v>67</v>
      </c>
      <c r="D46" s="390"/>
      <c r="E46" s="390"/>
      <c r="F46" s="391"/>
      <c r="G46" s="392">
        <v>69</v>
      </c>
      <c r="H46" s="392">
        <v>43</v>
      </c>
      <c r="I46" s="392">
        <v>60</v>
      </c>
      <c r="J46" s="393">
        <v>172</v>
      </c>
    </row>
    <row r="47" spans="2:10" ht="18" customHeight="1"/>
    <row r="48" spans="2:10" ht="13.5" customHeight="1">
      <c r="G48" s="395"/>
      <c r="H48" s="395"/>
      <c r="I48" s="394"/>
    </row>
    <row r="49" spans="7:9" ht="13.5" customHeight="1">
      <c r="G49" s="395"/>
      <c r="H49" s="395"/>
      <c r="I49" s="394"/>
    </row>
    <row r="50" spans="7:9" ht="13.5" customHeight="1">
      <c r="G50" s="395"/>
      <c r="H50" s="395"/>
      <c r="I50" s="394"/>
    </row>
    <row r="51" spans="7:9" ht="13.5" customHeight="1">
      <c r="G51" s="395"/>
      <c r="H51" s="395"/>
      <c r="I51" s="394"/>
    </row>
    <row r="52" spans="7:9" ht="13.5" customHeight="1">
      <c r="G52" s="396"/>
      <c r="H52" s="396"/>
      <c r="I52" s="394"/>
    </row>
    <row r="53" spans="7:9" ht="13.5" customHeight="1">
      <c r="G53" s="396"/>
      <c r="H53" s="396"/>
      <c r="I53" s="394"/>
    </row>
    <row r="54" spans="7:9" ht="13.5" customHeight="1">
      <c r="G54" s="396"/>
      <c r="H54" s="396"/>
      <c r="I54" s="394"/>
    </row>
    <row r="55" spans="7:9" ht="13.5" customHeight="1">
      <c r="G55" s="396"/>
      <c r="H55" s="396"/>
      <c r="I55" s="394"/>
    </row>
    <row r="56" spans="7:9" ht="13.5" customHeight="1">
      <c r="G56" s="396"/>
      <c r="H56" s="396"/>
      <c r="I56" s="394"/>
    </row>
    <row r="57" spans="7:9" ht="13.5" customHeight="1">
      <c r="G57" s="396"/>
      <c r="H57" s="396"/>
      <c r="I57" s="394"/>
    </row>
    <row r="58" spans="7:9" ht="13.5" customHeight="1">
      <c r="G58" s="396"/>
      <c r="H58" s="396"/>
      <c r="I58" s="394"/>
    </row>
    <row r="59" spans="7:9" ht="13.5" customHeight="1">
      <c r="G59" s="396"/>
      <c r="H59" s="396"/>
      <c r="I59" s="394"/>
    </row>
    <row r="60" spans="7:9" ht="13.5" customHeight="1">
      <c r="G60" s="396"/>
      <c r="H60" s="396"/>
      <c r="I60" s="394"/>
    </row>
    <row r="61" spans="7:9" ht="13.5" customHeight="1">
      <c r="G61" s="396"/>
      <c r="H61" s="396"/>
      <c r="I61" s="394"/>
    </row>
    <row r="62" spans="7:9" ht="13.5" customHeight="1">
      <c r="G62" s="397"/>
      <c r="H62" s="397"/>
      <c r="I62" s="394"/>
    </row>
    <row r="63" spans="7:9" ht="13.5" customHeight="1">
      <c r="G63" s="397"/>
      <c r="H63" s="397"/>
      <c r="I63" s="394"/>
    </row>
    <row r="64" spans="7:9" ht="13.5" customHeight="1">
      <c r="G64" s="397"/>
      <c r="H64" s="397"/>
      <c r="I64" s="394"/>
    </row>
    <row r="65" spans="7:9" ht="13.5" customHeight="1">
      <c r="G65" s="396"/>
      <c r="H65" s="396"/>
      <c r="I65" s="394"/>
    </row>
    <row r="66" spans="7:9" ht="13.5" customHeight="1">
      <c r="G66" s="396"/>
      <c r="H66" s="396"/>
      <c r="I66" s="394"/>
    </row>
    <row r="67" spans="7:9" ht="13.5" customHeight="1">
      <c r="G67" s="396"/>
      <c r="H67" s="396"/>
      <c r="I67" s="394"/>
    </row>
    <row r="68" spans="7:9" ht="13.5" customHeight="1">
      <c r="G68" s="396"/>
      <c r="H68" s="396"/>
      <c r="I68" s="394"/>
    </row>
    <row r="69" spans="7:9" ht="13.5" customHeight="1">
      <c r="G69" s="397"/>
      <c r="H69" s="397"/>
      <c r="I69" s="394"/>
    </row>
    <row r="70" spans="7:9" ht="13.5" customHeight="1">
      <c r="G70" s="396"/>
      <c r="H70" s="396"/>
      <c r="I70" s="394"/>
    </row>
    <row r="71" spans="7:9" ht="13.5" customHeight="1">
      <c r="G71" s="397"/>
      <c r="H71" s="397"/>
      <c r="I71" s="394"/>
    </row>
    <row r="72" spans="7:9" ht="13.5" customHeight="1">
      <c r="G72" s="397"/>
      <c r="H72" s="397"/>
      <c r="I72" s="394"/>
    </row>
    <row r="73" spans="7:9" ht="13.5" customHeight="1">
      <c r="G73" s="397"/>
      <c r="H73" s="397"/>
      <c r="I73" s="394"/>
    </row>
    <row r="74" spans="7:9" ht="13.5" customHeight="1">
      <c r="G74" s="396"/>
      <c r="H74" s="396"/>
      <c r="I74" s="394"/>
    </row>
    <row r="75" spans="7:9" ht="13.5" customHeight="1">
      <c r="G75" s="397"/>
      <c r="H75" s="397"/>
      <c r="I75" s="394"/>
    </row>
    <row r="76" spans="7:9" ht="23.25" customHeight="1">
      <c r="G76" s="397"/>
      <c r="H76" s="397"/>
      <c r="I76" s="394"/>
    </row>
    <row r="77" spans="7:9" ht="23.25" customHeight="1">
      <c r="G77" s="397"/>
      <c r="H77" s="397"/>
      <c r="I77" s="394"/>
    </row>
    <row r="78" spans="7:9" ht="23.25" customHeight="1">
      <c r="G78" s="396"/>
      <c r="H78" s="396"/>
      <c r="I78" s="394"/>
    </row>
    <row r="79" spans="7:9" ht="23.25" customHeight="1">
      <c r="G79" s="397"/>
      <c r="H79" s="397"/>
      <c r="I79" s="394"/>
    </row>
    <row r="80" spans="7:9" ht="23.25" customHeight="1">
      <c r="G80" s="398"/>
      <c r="H80" s="398"/>
      <c r="I80" s="394"/>
    </row>
    <row r="81" spans="7:9" ht="23.25" customHeight="1">
      <c r="G81" s="397"/>
      <c r="H81" s="397"/>
      <c r="I81" s="394"/>
    </row>
    <row r="82" spans="7:9" ht="23.25" customHeight="1">
      <c r="G82" s="397"/>
      <c r="H82" s="397"/>
      <c r="I82" s="394"/>
    </row>
    <row r="83" spans="7:9" ht="23.25" customHeight="1">
      <c r="G83" s="396"/>
      <c r="H83" s="396"/>
      <c r="I83" s="394"/>
    </row>
    <row r="84" spans="7:9" ht="23.25" customHeight="1">
      <c r="G84" s="396"/>
      <c r="H84" s="396"/>
      <c r="I84" s="394"/>
    </row>
    <row r="85" spans="7:9" ht="23.25" customHeight="1">
      <c r="G85" s="397"/>
      <c r="H85" s="397"/>
      <c r="I85" s="394"/>
    </row>
    <row r="86" spans="7:9" ht="23.25" customHeight="1">
      <c r="G86" s="397"/>
      <c r="H86" s="397"/>
      <c r="I86" s="394"/>
    </row>
    <row r="87" spans="7:9" ht="23.25" customHeight="1">
      <c r="G87" s="397"/>
      <c r="H87" s="397"/>
      <c r="I87" s="394"/>
    </row>
  </sheetData>
  <mergeCells count="25">
    <mergeCell ref="C6:E6"/>
    <mergeCell ref="C7:E7"/>
    <mergeCell ref="C8:E8"/>
    <mergeCell ref="C9:E9"/>
    <mergeCell ref="C10:E10"/>
    <mergeCell ref="C12:E12"/>
    <mergeCell ref="C14:E14"/>
    <mergeCell ref="D15:E15"/>
    <mergeCell ref="D16:E16"/>
    <mergeCell ref="C17:E17"/>
    <mergeCell ref="C21:E21"/>
    <mergeCell ref="D22:E22"/>
    <mergeCell ref="D25:E25"/>
    <mergeCell ref="D28:E28"/>
    <mergeCell ref="D31:E31"/>
    <mergeCell ref="D34:E34"/>
    <mergeCell ref="D42:E42"/>
    <mergeCell ref="D43:E43"/>
    <mergeCell ref="D44:E44"/>
    <mergeCell ref="D45:E45"/>
    <mergeCell ref="C36:E36"/>
    <mergeCell ref="C38:E38"/>
    <mergeCell ref="D39:E39"/>
    <mergeCell ref="D40:E40"/>
    <mergeCell ref="D41:E41"/>
  </mergeCells>
  <phoneticPr fontId="40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4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6"/>
  <sheetViews>
    <sheetView view="pageBreakPreview" topLeftCell="A22" zoomScaleNormal="100" zoomScaleSheetLayoutView="100" workbookViewId="0">
      <selection activeCell="T30" sqref="T30"/>
    </sheetView>
  </sheetViews>
  <sheetFormatPr defaultColWidth="9" defaultRowHeight="23.25" customHeight="1"/>
  <cols>
    <col min="1" max="1" width="1.375" style="263" customWidth="1"/>
    <col min="2" max="2" width="3.125" style="263" customWidth="1"/>
    <col min="3" max="3" width="3.5" style="263" customWidth="1"/>
    <col min="4" max="4" width="12" style="263" customWidth="1"/>
    <col min="5" max="5" width="0.75" style="263" customWidth="1"/>
    <col min="6" max="6" width="3.875" style="263" customWidth="1"/>
    <col min="7" max="14" width="8.875" style="263" customWidth="1"/>
    <col min="15" max="15" width="10.5" style="263" bestFit="1" customWidth="1"/>
    <col min="16" max="16" width="11.75" style="263" customWidth="1"/>
    <col min="17" max="16384" width="9" style="263"/>
  </cols>
  <sheetData>
    <row r="1" spans="1:16" s="4" customFormat="1" ht="17.25" customHeight="1">
      <c r="B1" s="62" t="s">
        <v>10</v>
      </c>
      <c r="C1" s="63"/>
      <c r="D1" s="63"/>
      <c r="E1" s="63"/>
      <c r="F1" s="63"/>
      <c r="G1" s="64"/>
      <c r="H1" s="64"/>
      <c r="I1" s="64"/>
      <c r="J1" s="64"/>
      <c r="K1" s="64"/>
      <c r="L1" s="64"/>
      <c r="M1" s="64"/>
      <c r="N1" s="64"/>
      <c r="P1" s="258"/>
    </row>
    <row r="2" spans="1:16" ht="20.25" customHeight="1">
      <c r="B2" s="399"/>
      <c r="C2" s="399"/>
      <c r="D2" s="399"/>
      <c r="E2" s="399"/>
      <c r="F2" s="399"/>
      <c r="G2" s="400"/>
      <c r="H2" s="400"/>
      <c r="I2" s="400"/>
      <c r="J2" s="400"/>
      <c r="K2" s="400"/>
      <c r="L2" s="400"/>
      <c r="M2" s="400"/>
      <c r="N2" s="400" t="s">
        <v>46</v>
      </c>
    </row>
    <row r="3" spans="1:16" ht="18" customHeight="1">
      <c r="B3" s="66"/>
      <c r="C3" s="67"/>
      <c r="D3" s="67"/>
      <c r="E3" s="67"/>
      <c r="F3" s="68" t="s">
        <v>64</v>
      </c>
      <c r="G3" s="503" t="s">
        <v>317</v>
      </c>
      <c r="H3" s="504"/>
      <c r="I3" s="504"/>
      <c r="J3" s="504"/>
      <c r="K3" s="504"/>
      <c r="L3" s="504"/>
      <c r="M3" s="504"/>
      <c r="N3" s="505"/>
    </row>
    <row r="4" spans="1:16" ht="18" customHeight="1">
      <c r="B4" s="69"/>
      <c r="C4" s="70"/>
      <c r="D4" s="70"/>
      <c r="E4" s="71"/>
      <c r="F4" s="72" t="s">
        <v>27</v>
      </c>
      <c r="G4" s="506" t="s">
        <v>99</v>
      </c>
      <c r="H4" s="445"/>
      <c r="I4" s="506" t="s">
        <v>68</v>
      </c>
      <c r="J4" s="445"/>
      <c r="K4" s="506" t="s">
        <v>100</v>
      </c>
      <c r="L4" s="445"/>
      <c r="M4" s="41" t="s">
        <v>167</v>
      </c>
      <c r="N4" s="42"/>
    </row>
    <row r="5" spans="1:16" ht="18" customHeight="1">
      <c r="B5" s="281" t="s">
        <v>169</v>
      </c>
      <c r="C5" s="282"/>
      <c r="D5" s="282"/>
      <c r="E5" s="282"/>
      <c r="F5" s="73" t="s">
        <v>16</v>
      </c>
      <c r="G5" s="74">
        <v>3</v>
      </c>
      <c r="H5" s="74">
        <v>4</v>
      </c>
      <c r="I5" s="74">
        <v>3</v>
      </c>
      <c r="J5" s="74">
        <v>4</v>
      </c>
      <c r="K5" s="74">
        <v>3</v>
      </c>
      <c r="L5" s="74">
        <v>4</v>
      </c>
      <c r="M5" s="74">
        <v>3</v>
      </c>
      <c r="N5" s="274">
        <v>4</v>
      </c>
    </row>
    <row r="6" spans="1:16" s="335" customFormat="1" ht="18" customHeight="1">
      <c r="A6" s="263"/>
      <c r="B6" s="75"/>
      <c r="C6" s="76"/>
      <c r="D6" s="76"/>
      <c r="E6" s="76"/>
      <c r="F6" s="77"/>
      <c r="G6" s="78"/>
      <c r="H6" s="78"/>
      <c r="I6" s="78"/>
      <c r="J6" s="78"/>
      <c r="K6" s="78"/>
      <c r="L6" s="78"/>
      <c r="M6" s="79"/>
      <c r="N6" s="80"/>
    </row>
    <row r="7" spans="1:16" ht="18" customHeight="1">
      <c r="B7" s="81" t="s">
        <v>170</v>
      </c>
      <c r="C7" s="489" t="s">
        <v>171</v>
      </c>
      <c r="D7" s="435"/>
      <c r="E7" s="435"/>
      <c r="F7" s="77" t="s">
        <v>172</v>
      </c>
      <c r="G7" s="82">
        <v>419780</v>
      </c>
      <c r="H7" s="82">
        <v>406229</v>
      </c>
      <c r="I7" s="82">
        <v>156527</v>
      </c>
      <c r="J7" s="82">
        <v>138525</v>
      </c>
      <c r="K7" s="82">
        <v>454813</v>
      </c>
      <c r="L7" s="82">
        <v>464480</v>
      </c>
      <c r="M7" s="86">
        <v>1031120</v>
      </c>
      <c r="N7" s="85">
        <v>1009234</v>
      </c>
    </row>
    <row r="8" spans="1:16" ht="18" customHeight="1">
      <c r="B8" s="277"/>
      <c r="C8" s="278" t="s">
        <v>147</v>
      </c>
      <c r="D8" s="499" t="s">
        <v>174</v>
      </c>
      <c r="E8" s="435"/>
      <c r="F8" s="77"/>
      <c r="G8" s="82">
        <v>419400</v>
      </c>
      <c r="H8" s="82">
        <v>405813</v>
      </c>
      <c r="I8" s="82">
        <v>139330</v>
      </c>
      <c r="J8" s="82">
        <v>122251</v>
      </c>
      <c r="K8" s="82">
        <v>454813</v>
      </c>
      <c r="L8" s="82">
        <v>464480</v>
      </c>
      <c r="M8" s="86">
        <v>1013543</v>
      </c>
      <c r="N8" s="85">
        <v>992544</v>
      </c>
    </row>
    <row r="9" spans="1:16" ht="18" customHeight="1">
      <c r="B9" s="83"/>
      <c r="C9" s="278" t="s">
        <v>157</v>
      </c>
      <c r="D9" s="489" t="s">
        <v>175</v>
      </c>
      <c r="E9" s="435"/>
      <c r="F9" s="84"/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6" t="s">
        <v>39</v>
      </c>
      <c r="N9" s="85" t="s">
        <v>39</v>
      </c>
      <c r="O9" s="371"/>
    </row>
    <row r="10" spans="1:16" ht="18" customHeight="1">
      <c r="B10" s="83"/>
      <c r="C10" s="278" t="s">
        <v>159</v>
      </c>
      <c r="D10" s="489" t="s">
        <v>176</v>
      </c>
      <c r="E10" s="435"/>
      <c r="F10" s="84"/>
      <c r="G10" s="82">
        <v>380</v>
      </c>
      <c r="H10" s="82">
        <v>416</v>
      </c>
      <c r="I10" s="82">
        <v>17197</v>
      </c>
      <c r="J10" s="82">
        <v>16274</v>
      </c>
      <c r="K10" s="82">
        <v>0</v>
      </c>
      <c r="L10" s="82">
        <v>0</v>
      </c>
      <c r="M10" s="86">
        <v>17577</v>
      </c>
      <c r="N10" s="85">
        <v>16690</v>
      </c>
    </row>
    <row r="11" spans="1:16" ht="18" customHeight="1">
      <c r="B11" s="83"/>
      <c r="C11" s="278"/>
      <c r="D11" s="280"/>
      <c r="E11" s="275"/>
      <c r="F11" s="84"/>
      <c r="G11" s="82"/>
      <c r="H11" s="82"/>
      <c r="I11" s="82"/>
      <c r="J11" s="82"/>
      <c r="K11" s="82"/>
      <c r="L11" s="82"/>
      <c r="M11" s="86"/>
      <c r="N11" s="85"/>
    </row>
    <row r="12" spans="1:16" ht="18" customHeight="1">
      <c r="B12" s="81" t="s">
        <v>178</v>
      </c>
      <c r="C12" s="489" t="s">
        <v>179</v>
      </c>
      <c r="D12" s="435"/>
      <c r="E12" s="435"/>
      <c r="F12" s="77" t="s">
        <v>180</v>
      </c>
      <c r="G12" s="82">
        <v>429467</v>
      </c>
      <c r="H12" s="82">
        <v>436520</v>
      </c>
      <c r="I12" s="82">
        <v>330693</v>
      </c>
      <c r="J12" s="82">
        <v>316694</v>
      </c>
      <c r="K12" s="82">
        <v>478345</v>
      </c>
      <c r="L12" s="82">
        <v>484536</v>
      </c>
      <c r="M12" s="86">
        <v>1238505</v>
      </c>
      <c r="N12" s="85">
        <v>1237750</v>
      </c>
    </row>
    <row r="13" spans="1:16" ht="18" customHeight="1">
      <c r="B13" s="277"/>
      <c r="C13" s="278" t="s">
        <v>147</v>
      </c>
      <c r="D13" s="499" t="s">
        <v>183</v>
      </c>
      <c r="E13" s="489"/>
      <c r="F13" s="77"/>
      <c r="G13" s="82">
        <v>386991</v>
      </c>
      <c r="H13" s="82">
        <v>389221</v>
      </c>
      <c r="I13" s="82">
        <v>275451</v>
      </c>
      <c r="J13" s="82">
        <v>264549</v>
      </c>
      <c r="K13" s="82">
        <v>366074</v>
      </c>
      <c r="L13" s="82">
        <v>382939</v>
      </c>
      <c r="M13" s="86">
        <v>1028516</v>
      </c>
      <c r="N13" s="85">
        <v>1036709</v>
      </c>
    </row>
    <row r="14" spans="1:16" ht="18" customHeight="1">
      <c r="B14" s="277"/>
      <c r="C14" s="278" t="s">
        <v>157</v>
      </c>
      <c r="D14" s="499" t="s">
        <v>20</v>
      </c>
      <c r="E14" s="489"/>
      <c r="F14" s="77"/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6" t="s">
        <v>39</v>
      </c>
      <c r="N14" s="85" t="s">
        <v>39</v>
      </c>
      <c r="O14" s="371"/>
    </row>
    <row r="15" spans="1:16" ht="18" customHeight="1">
      <c r="B15" s="279"/>
      <c r="C15" s="278" t="s">
        <v>159</v>
      </c>
      <c r="D15" s="435" t="s">
        <v>96</v>
      </c>
      <c r="E15" s="435"/>
      <c r="F15" s="77"/>
      <c r="G15" s="82">
        <v>12793</v>
      </c>
      <c r="H15" s="82">
        <v>11462</v>
      </c>
      <c r="I15" s="82">
        <v>18330</v>
      </c>
      <c r="J15" s="82">
        <v>18602</v>
      </c>
      <c r="K15" s="82">
        <v>35659</v>
      </c>
      <c r="L15" s="82">
        <v>35416</v>
      </c>
      <c r="M15" s="86">
        <v>66782</v>
      </c>
      <c r="N15" s="85">
        <v>65480</v>
      </c>
    </row>
    <row r="16" spans="1:16" ht="18" customHeight="1">
      <c r="B16" s="277"/>
      <c r="C16" s="278" t="s">
        <v>126</v>
      </c>
      <c r="D16" s="489" t="s">
        <v>184</v>
      </c>
      <c r="E16" s="489"/>
      <c r="F16" s="77"/>
      <c r="G16" s="82">
        <v>29683</v>
      </c>
      <c r="H16" s="82">
        <v>35837</v>
      </c>
      <c r="I16" s="82">
        <v>36912</v>
      </c>
      <c r="J16" s="82">
        <v>33543</v>
      </c>
      <c r="K16" s="82">
        <v>76612</v>
      </c>
      <c r="L16" s="82">
        <v>66181</v>
      </c>
      <c r="M16" s="86">
        <v>143207</v>
      </c>
      <c r="N16" s="85">
        <v>135561</v>
      </c>
    </row>
    <row r="17" spans="2:14" ht="18" customHeight="1">
      <c r="B17" s="277"/>
      <c r="C17" s="278"/>
      <c r="D17" s="280"/>
      <c r="E17" s="280"/>
      <c r="F17" s="77"/>
      <c r="G17" s="82"/>
      <c r="H17" s="82"/>
      <c r="I17" s="82"/>
      <c r="J17" s="82"/>
      <c r="K17" s="82"/>
      <c r="L17" s="82"/>
      <c r="M17" s="86"/>
      <c r="N17" s="85"/>
    </row>
    <row r="18" spans="2:14" ht="18" customHeight="1">
      <c r="B18" s="491" t="s">
        <v>186</v>
      </c>
      <c r="C18" s="500"/>
      <c r="D18" s="500"/>
      <c r="E18" s="500"/>
      <c r="F18" s="73" t="s">
        <v>187</v>
      </c>
      <c r="G18" s="87">
        <v>-9687</v>
      </c>
      <c r="H18" s="87">
        <v>-30291</v>
      </c>
      <c r="I18" s="87">
        <v>-174166</v>
      </c>
      <c r="J18" s="87">
        <v>-178169</v>
      </c>
      <c r="K18" s="87">
        <v>-23532</v>
      </c>
      <c r="L18" s="87">
        <v>-20056</v>
      </c>
      <c r="M18" s="401">
        <v>-207385</v>
      </c>
      <c r="N18" s="402">
        <v>-228516</v>
      </c>
    </row>
    <row r="19" spans="2:14" ht="18" customHeight="1">
      <c r="B19" s="277"/>
      <c r="C19" s="276"/>
      <c r="D19" s="276"/>
      <c r="E19" s="276"/>
      <c r="F19" s="77"/>
      <c r="G19" s="82"/>
      <c r="H19" s="82"/>
      <c r="I19" s="82"/>
      <c r="J19" s="82"/>
      <c r="K19" s="82"/>
      <c r="L19" s="82"/>
      <c r="M19" s="88"/>
      <c r="N19" s="89"/>
    </row>
    <row r="20" spans="2:14" ht="18" customHeight="1">
      <c r="B20" s="81" t="s">
        <v>190</v>
      </c>
      <c r="C20" s="489" t="s">
        <v>191</v>
      </c>
      <c r="D20" s="435"/>
      <c r="E20" s="435"/>
      <c r="F20" s="77" t="s">
        <v>81</v>
      </c>
      <c r="G20" s="82">
        <v>18624</v>
      </c>
      <c r="H20" s="82">
        <v>23024</v>
      </c>
      <c r="I20" s="82">
        <v>106268</v>
      </c>
      <c r="J20" s="82">
        <v>137806</v>
      </c>
      <c r="K20" s="82">
        <v>15595</v>
      </c>
      <c r="L20" s="82">
        <v>19336</v>
      </c>
      <c r="M20" s="88">
        <v>140487</v>
      </c>
      <c r="N20" s="89">
        <v>180166</v>
      </c>
    </row>
    <row r="21" spans="2:14" ht="18" customHeight="1">
      <c r="B21" s="81"/>
      <c r="C21" s="278" t="s">
        <v>147</v>
      </c>
      <c r="D21" s="489" t="s">
        <v>192</v>
      </c>
      <c r="E21" s="435"/>
      <c r="F21" s="84"/>
      <c r="G21" s="82">
        <v>3664</v>
      </c>
      <c r="H21" s="82">
        <v>1270</v>
      </c>
      <c r="I21" s="82">
        <v>99226</v>
      </c>
      <c r="J21" s="82">
        <v>129177</v>
      </c>
      <c r="K21" s="82">
        <v>8750</v>
      </c>
      <c r="L21" s="82">
        <v>11212</v>
      </c>
      <c r="M21" s="86">
        <v>111640</v>
      </c>
      <c r="N21" s="85">
        <v>141659</v>
      </c>
    </row>
    <row r="22" spans="2:14" ht="18" customHeight="1">
      <c r="B22" s="83"/>
      <c r="C22" s="278" t="s">
        <v>157</v>
      </c>
      <c r="D22" s="495" t="s">
        <v>193</v>
      </c>
      <c r="E22" s="495"/>
      <c r="F22" s="84"/>
      <c r="G22" s="82">
        <v>1885</v>
      </c>
      <c r="H22" s="82">
        <v>9052</v>
      </c>
      <c r="I22" s="82">
        <v>400</v>
      </c>
      <c r="J22" s="82">
        <v>297</v>
      </c>
      <c r="K22" s="82">
        <v>464</v>
      </c>
      <c r="L22" s="82">
        <v>1755</v>
      </c>
      <c r="M22" s="86">
        <v>2749</v>
      </c>
      <c r="N22" s="85">
        <v>11104</v>
      </c>
    </row>
    <row r="23" spans="2:14" ht="18" customHeight="1">
      <c r="B23" s="83"/>
      <c r="C23" s="278" t="s">
        <v>195</v>
      </c>
      <c r="D23" s="496" t="s">
        <v>182</v>
      </c>
      <c r="E23" s="497"/>
      <c r="F23" s="498"/>
      <c r="G23" s="82">
        <v>3173</v>
      </c>
      <c r="H23" s="82">
        <v>2954</v>
      </c>
      <c r="I23" s="82">
        <v>838</v>
      </c>
      <c r="J23" s="82">
        <v>830</v>
      </c>
      <c r="K23" s="82">
        <v>3686</v>
      </c>
      <c r="L23" s="82">
        <v>3630</v>
      </c>
      <c r="M23" s="86">
        <v>7697</v>
      </c>
      <c r="N23" s="85">
        <v>7414</v>
      </c>
    </row>
    <row r="24" spans="2:14" ht="18" customHeight="1">
      <c r="B24" s="83"/>
      <c r="C24" s="278" t="s">
        <v>126</v>
      </c>
      <c r="D24" s="489" t="s">
        <v>75</v>
      </c>
      <c r="E24" s="489"/>
      <c r="F24" s="84"/>
      <c r="G24" s="82">
        <v>9902</v>
      </c>
      <c r="H24" s="82">
        <v>9748</v>
      </c>
      <c r="I24" s="82">
        <v>5804</v>
      </c>
      <c r="J24" s="82">
        <v>7502</v>
      </c>
      <c r="K24" s="82">
        <v>2695</v>
      </c>
      <c r="L24" s="82">
        <v>2739</v>
      </c>
      <c r="M24" s="86">
        <v>18401</v>
      </c>
      <c r="N24" s="85">
        <v>19989</v>
      </c>
    </row>
    <row r="25" spans="2:14" ht="18" customHeight="1">
      <c r="B25" s="83"/>
      <c r="C25" s="278"/>
      <c r="D25" s="280"/>
      <c r="E25" s="280"/>
      <c r="F25" s="84"/>
      <c r="G25" s="82"/>
      <c r="H25" s="82"/>
      <c r="I25" s="82"/>
      <c r="J25" s="82"/>
      <c r="K25" s="82"/>
      <c r="L25" s="82"/>
      <c r="M25" s="86"/>
      <c r="N25" s="85"/>
    </row>
    <row r="26" spans="2:14" ht="18" customHeight="1">
      <c r="B26" s="81" t="s">
        <v>196</v>
      </c>
      <c r="C26" s="489" t="s">
        <v>197</v>
      </c>
      <c r="D26" s="489"/>
      <c r="E26" s="489"/>
      <c r="F26" s="77" t="s">
        <v>8</v>
      </c>
      <c r="G26" s="82">
        <v>11617</v>
      </c>
      <c r="H26" s="82">
        <v>12056</v>
      </c>
      <c r="I26" s="82">
        <v>5583</v>
      </c>
      <c r="J26" s="82">
        <v>5356</v>
      </c>
      <c r="K26" s="82">
        <v>5705</v>
      </c>
      <c r="L26" s="82">
        <v>4783</v>
      </c>
      <c r="M26" s="88">
        <v>22905</v>
      </c>
      <c r="N26" s="89">
        <v>22195</v>
      </c>
    </row>
    <row r="27" spans="2:14" ht="18" customHeight="1">
      <c r="B27" s="83"/>
      <c r="C27" s="278" t="s">
        <v>147</v>
      </c>
      <c r="D27" s="489" t="s">
        <v>198</v>
      </c>
      <c r="E27" s="489"/>
      <c r="F27" s="84"/>
      <c r="G27" s="82">
        <v>6</v>
      </c>
      <c r="H27" s="82">
        <v>0</v>
      </c>
      <c r="I27" s="82">
        <v>5583</v>
      </c>
      <c r="J27" s="82">
        <v>5356</v>
      </c>
      <c r="K27" s="82">
        <v>5705</v>
      </c>
      <c r="L27" s="82">
        <v>4783</v>
      </c>
      <c r="M27" s="86">
        <v>11294</v>
      </c>
      <c r="N27" s="85">
        <v>10139</v>
      </c>
    </row>
    <row r="28" spans="2:14" ht="18" customHeight="1">
      <c r="B28" s="83"/>
      <c r="C28" s="90"/>
      <c r="D28" s="278"/>
      <c r="E28" s="91" t="s">
        <v>199</v>
      </c>
      <c r="F28" s="84"/>
      <c r="G28" s="82">
        <v>6</v>
      </c>
      <c r="H28" s="82">
        <v>0</v>
      </c>
      <c r="I28" s="82">
        <v>5583</v>
      </c>
      <c r="J28" s="82">
        <v>5356</v>
      </c>
      <c r="K28" s="82">
        <v>5705</v>
      </c>
      <c r="L28" s="82">
        <v>4783</v>
      </c>
      <c r="M28" s="86">
        <v>11294</v>
      </c>
      <c r="N28" s="85">
        <v>10139</v>
      </c>
    </row>
    <row r="29" spans="2:14" ht="18" customHeight="1">
      <c r="B29" s="83"/>
      <c r="C29" s="278" t="s">
        <v>157</v>
      </c>
      <c r="D29" s="280" t="s">
        <v>75</v>
      </c>
      <c r="E29" s="280"/>
      <c r="F29" s="84"/>
      <c r="G29" s="82">
        <v>11611</v>
      </c>
      <c r="H29" s="82">
        <v>12056</v>
      </c>
      <c r="I29" s="82">
        <v>0</v>
      </c>
      <c r="J29" s="82">
        <v>0</v>
      </c>
      <c r="K29" s="82">
        <v>0</v>
      </c>
      <c r="L29" s="82">
        <v>0</v>
      </c>
      <c r="M29" s="86">
        <v>11611</v>
      </c>
      <c r="N29" s="85">
        <v>12056</v>
      </c>
    </row>
    <row r="30" spans="2:14" ht="18" customHeight="1">
      <c r="B30" s="83"/>
      <c r="C30" s="278"/>
      <c r="D30" s="280"/>
      <c r="E30" s="280"/>
      <c r="F30" s="84"/>
      <c r="G30" s="82"/>
      <c r="H30" s="82"/>
      <c r="I30" s="82"/>
      <c r="J30" s="82"/>
      <c r="K30" s="82"/>
      <c r="L30" s="82"/>
      <c r="M30" s="86"/>
      <c r="N30" s="85"/>
    </row>
    <row r="31" spans="2:14" ht="18" customHeight="1">
      <c r="B31" s="491" t="s">
        <v>201</v>
      </c>
      <c r="C31" s="492"/>
      <c r="D31" s="492"/>
      <c r="E31" s="492"/>
      <c r="F31" s="73" t="s">
        <v>200</v>
      </c>
      <c r="G31" s="87">
        <v>7007</v>
      </c>
      <c r="H31" s="87">
        <v>10968</v>
      </c>
      <c r="I31" s="87">
        <v>100685</v>
      </c>
      <c r="J31" s="87">
        <v>132450</v>
      </c>
      <c r="K31" s="87">
        <v>9890</v>
      </c>
      <c r="L31" s="87">
        <v>14553</v>
      </c>
      <c r="M31" s="401">
        <v>117582</v>
      </c>
      <c r="N31" s="402">
        <v>157971</v>
      </c>
    </row>
    <row r="32" spans="2:14" ht="18" customHeight="1">
      <c r="B32" s="493" t="s">
        <v>202</v>
      </c>
      <c r="C32" s="494"/>
      <c r="D32" s="494"/>
      <c r="E32" s="494"/>
      <c r="F32" s="73" t="s">
        <v>203</v>
      </c>
      <c r="G32" s="87">
        <v>-2680</v>
      </c>
      <c r="H32" s="87">
        <v>-19323</v>
      </c>
      <c r="I32" s="87">
        <v>-73481</v>
      </c>
      <c r="J32" s="87">
        <v>-45719</v>
      </c>
      <c r="K32" s="87">
        <v>-13642</v>
      </c>
      <c r="L32" s="87">
        <v>-5503</v>
      </c>
      <c r="M32" s="401">
        <v>-89803</v>
      </c>
      <c r="N32" s="402">
        <v>-70545</v>
      </c>
    </row>
    <row r="33" spans="2:19" ht="18" customHeight="1">
      <c r="B33" s="279"/>
      <c r="C33" s="92"/>
      <c r="D33" s="92"/>
      <c r="E33" s="92"/>
      <c r="F33" s="77"/>
      <c r="G33" s="82"/>
      <c r="H33" s="82"/>
      <c r="I33" s="82"/>
      <c r="J33" s="82"/>
      <c r="K33" s="82"/>
      <c r="L33" s="82"/>
      <c r="M33" s="88"/>
      <c r="N33" s="89"/>
    </row>
    <row r="34" spans="2:19" ht="18" customHeight="1">
      <c r="B34" s="81" t="s">
        <v>204</v>
      </c>
      <c r="C34" s="489" t="s">
        <v>205</v>
      </c>
      <c r="D34" s="489"/>
      <c r="E34" s="489"/>
      <c r="F34" s="77" t="s">
        <v>65</v>
      </c>
      <c r="G34" s="82">
        <v>15961</v>
      </c>
      <c r="H34" s="82">
        <v>12700</v>
      </c>
      <c r="I34" s="82">
        <v>0</v>
      </c>
      <c r="J34" s="82">
        <v>0</v>
      </c>
      <c r="K34" s="82">
        <v>0</v>
      </c>
      <c r="L34" s="82">
        <v>0</v>
      </c>
      <c r="M34" s="88">
        <v>15961</v>
      </c>
      <c r="N34" s="89">
        <v>12700</v>
      </c>
    </row>
    <row r="35" spans="2:19" ht="18" customHeight="1">
      <c r="B35" s="277"/>
      <c r="C35" s="278"/>
      <c r="D35" s="278"/>
      <c r="E35" s="91" t="s">
        <v>189</v>
      </c>
      <c r="F35" s="77"/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8" t="s">
        <v>39</v>
      </c>
      <c r="N35" s="89" t="s">
        <v>39</v>
      </c>
    </row>
    <row r="36" spans="2:19" ht="18" customHeight="1">
      <c r="B36" s="277"/>
      <c r="C36" s="278"/>
      <c r="D36" s="278"/>
      <c r="E36" s="91"/>
      <c r="F36" s="77"/>
      <c r="G36" s="82"/>
      <c r="H36" s="82"/>
      <c r="I36" s="82"/>
      <c r="J36" s="82"/>
      <c r="K36" s="82"/>
      <c r="L36" s="82"/>
      <c r="M36" s="88"/>
      <c r="N36" s="89"/>
    </row>
    <row r="37" spans="2:19" ht="18" customHeight="1">
      <c r="B37" s="81" t="s">
        <v>207</v>
      </c>
      <c r="C37" s="489" t="s">
        <v>208</v>
      </c>
      <c r="D37" s="489"/>
      <c r="E37" s="489"/>
      <c r="F37" s="77" t="s">
        <v>87</v>
      </c>
      <c r="G37" s="82">
        <v>15901</v>
      </c>
      <c r="H37" s="82">
        <v>12640</v>
      </c>
      <c r="I37" s="82">
        <v>2310</v>
      </c>
      <c r="J37" s="82">
        <v>300</v>
      </c>
      <c r="K37" s="82">
        <v>0</v>
      </c>
      <c r="L37" s="82">
        <v>0</v>
      </c>
      <c r="M37" s="88">
        <v>18211</v>
      </c>
      <c r="N37" s="89">
        <v>12940</v>
      </c>
    </row>
    <row r="38" spans="2:19" ht="18" customHeight="1">
      <c r="B38" s="81"/>
      <c r="C38" s="280"/>
      <c r="D38" s="280"/>
      <c r="E38" s="280"/>
      <c r="F38" s="77"/>
      <c r="G38" s="93"/>
      <c r="H38" s="93"/>
      <c r="I38" s="93"/>
      <c r="J38" s="93"/>
      <c r="K38" s="93"/>
      <c r="L38" s="93"/>
      <c r="M38" s="94"/>
      <c r="N38" s="95"/>
    </row>
    <row r="39" spans="2:19" ht="18" customHeight="1">
      <c r="B39" s="480" t="s">
        <v>113</v>
      </c>
      <c r="C39" s="481"/>
      <c r="D39" s="481"/>
      <c r="E39" s="481"/>
      <c r="F39" s="482"/>
      <c r="G39" s="87">
        <v>-2620</v>
      </c>
      <c r="H39" s="87">
        <v>-19263</v>
      </c>
      <c r="I39" s="87">
        <v>-75791</v>
      </c>
      <c r="J39" s="87">
        <v>-46019</v>
      </c>
      <c r="K39" s="87">
        <v>-13642</v>
      </c>
      <c r="L39" s="87">
        <v>-5503</v>
      </c>
      <c r="M39" s="401">
        <v>-92053</v>
      </c>
      <c r="N39" s="402">
        <v>-70785</v>
      </c>
    </row>
    <row r="40" spans="2:19" ht="18" customHeight="1">
      <c r="B40" s="96"/>
      <c r="C40" s="92"/>
      <c r="D40" s="92"/>
      <c r="E40" s="92"/>
      <c r="F40" s="97"/>
      <c r="G40" s="98"/>
      <c r="H40" s="98"/>
      <c r="I40" s="98"/>
      <c r="J40" s="98"/>
      <c r="K40" s="98"/>
      <c r="L40" s="98"/>
      <c r="M40" s="99"/>
      <c r="N40" s="100"/>
    </row>
    <row r="41" spans="2:19" ht="18" customHeight="1">
      <c r="B41" s="483" t="s">
        <v>210</v>
      </c>
      <c r="C41" s="484"/>
      <c r="D41" s="484"/>
      <c r="E41" s="484"/>
      <c r="F41" s="485"/>
      <c r="G41" s="98">
        <v>73921</v>
      </c>
      <c r="H41" s="98">
        <v>71301</v>
      </c>
      <c r="I41" s="98">
        <v>-20419</v>
      </c>
      <c r="J41" s="98" t="s">
        <v>323</v>
      </c>
      <c r="K41" s="98">
        <v>-128237</v>
      </c>
      <c r="L41" s="98">
        <v>-141879</v>
      </c>
      <c r="M41" s="403">
        <v>-74735</v>
      </c>
      <c r="N41" s="404">
        <v>-166788</v>
      </c>
      <c r="O41" s="501"/>
      <c r="P41" s="502"/>
      <c r="Q41" s="502"/>
      <c r="R41" s="502"/>
      <c r="S41" s="502"/>
    </row>
    <row r="42" spans="2:19" ht="18" customHeight="1">
      <c r="B42" s="483" t="s">
        <v>212</v>
      </c>
      <c r="C42" s="486"/>
      <c r="D42" s="486"/>
      <c r="E42" s="486"/>
      <c r="F42" s="487"/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88">
        <v>0</v>
      </c>
      <c r="N42" s="89">
        <v>0</v>
      </c>
    </row>
    <row r="43" spans="2:19" ht="18" customHeight="1">
      <c r="B43" s="488" t="s">
        <v>181</v>
      </c>
      <c r="C43" s="489"/>
      <c r="D43" s="489"/>
      <c r="E43" s="489"/>
      <c r="F43" s="490"/>
      <c r="G43" s="98">
        <v>71301</v>
      </c>
      <c r="H43" s="98">
        <v>52038</v>
      </c>
      <c r="I43" s="98">
        <v>-96210</v>
      </c>
      <c r="J43" s="405">
        <v>-142229</v>
      </c>
      <c r="K43" s="98">
        <v>-141879</v>
      </c>
      <c r="L43" s="405">
        <v>-147382</v>
      </c>
      <c r="M43" s="405">
        <v>-166788</v>
      </c>
      <c r="N43" s="406">
        <f>N39+N41+N42</f>
        <v>-237573</v>
      </c>
    </row>
    <row r="44" spans="2:19" ht="18" customHeight="1">
      <c r="B44" s="101" t="s">
        <v>213</v>
      </c>
      <c r="C44" s="102"/>
      <c r="D44" s="103"/>
      <c r="E44" s="102"/>
      <c r="F44" s="102"/>
      <c r="G44" s="104"/>
      <c r="H44" s="104"/>
      <c r="I44" s="104"/>
      <c r="J44" s="104"/>
      <c r="K44" s="104"/>
      <c r="L44" s="104"/>
      <c r="M44" s="104"/>
      <c r="N44" s="105"/>
    </row>
    <row r="45" spans="2:19" ht="18" customHeight="1"/>
    <row r="46" spans="2:19" ht="18" customHeight="1"/>
  </sheetData>
  <mergeCells count="30">
    <mergeCell ref="O41:S41"/>
    <mergeCell ref="G3:N3"/>
    <mergeCell ref="G4:H4"/>
    <mergeCell ref="I4:J4"/>
    <mergeCell ref="K4:L4"/>
    <mergeCell ref="C7:E7"/>
    <mergeCell ref="D8:E8"/>
    <mergeCell ref="D9:E9"/>
    <mergeCell ref="D10:E10"/>
    <mergeCell ref="C12:E12"/>
    <mergeCell ref="D13:E13"/>
    <mergeCell ref="D14:E14"/>
    <mergeCell ref="D15:E15"/>
    <mergeCell ref="D16:E16"/>
    <mergeCell ref="B18:E18"/>
    <mergeCell ref="C20:E20"/>
    <mergeCell ref="D21:E21"/>
    <mergeCell ref="D22:E22"/>
    <mergeCell ref="D23:F23"/>
    <mergeCell ref="D24:E24"/>
    <mergeCell ref="B39:F39"/>
    <mergeCell ref="B41:F41"/>
    <mergeCell ref="B42:F42"/>
    <mergeCell ref="B43:F43"/>
    <mergeCell ref="C26:E26"/>
    <mergeCell ref="D27:E27"/>
    <mergeCell ref="B31:E31"/>
    <mergeCell ref="B32:E32"/>
    <mergeCell ref="C34:E34"/>
    <mergeCell ref="C37:E37"/>
  </mergeCells>
  <phoneticPr fontId="40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B79"/>
  <sheetViews>
    <sheetView view="pageBreakPreview" topLeftCell="G6" zoomScale="106" zoomScaleNormal="100" zoomScaleSheetLayoutView="106" workbookViewId="0">
      <selection activeCell="G6" sqref="G6"/>
    </sheetView>
  </sheetViews>
  <sheetFormatPr defaultColWidth="9" defaultRowHeight="23.25" customHeight="1"/>
  <cols>
    <col min="1" max="1" width="8.75" style="3" customWidth="1"/>
    <col min="2" max="2" width="4" style="3" customWidth="1"/>
    <col min="3" max="3" width="4.125" style="3" customWidth="1"/>
    <col min="4" max="4" width="15.5" style="3" customWidth="1"/>
    <col min="5" max="5" width="6" style="3" customWidth="1"/>
    <col min="6" max="9" width="13.25" style="65" customWidth="1"/>
    <col min="10" max="10" width="10.5" style="3" bestFit="1" customWidth="1"/>
    <col min="11" max="16384" width="9" style="3"/>
  </cols>
  <sheetData>
    <row r="1" spans="1:11" s="4" customFormat="1" ht="17.25" customHeight="1">
      <c r="B1" s="107" t="s">
        <v>222</v>
      </c>
      <c r="C1" s="108"/>
      <c r="D1" s="108"/>
      <c r="E1" s="108"/>
      <c r="F1" s="109"/>
      <c r="G1" s="109"/>
      <c r="H1" s="109"/>
      <c r="I1" s="64"/>
      <c r="K1" s="258"/>
    </row>
    <row r="2" spans="1:11" ht="20.25" customHeight="1" thickBot="1">
      <c r="B2" s="110"/>
      <c r="C2" s="110"/>
      <c r="D2" s="110"/>
      <c r="E2" s="110"/>
      <c r="F2" s="111"/>
      <c r="G2" s="111"/>
      <c r="H2" s="111"/>
      <c r="I2" s="112" t="s">
        <v>46</v>
      </c>
    </row>
    <row r="3" spans="1:11" ht="18" customHeight="1">
      <c r="B3" s="113"/>
      <c r="C3" s="114"/>
      <c r="D3" s="114"/>
      <c r="E3" s="273" t="s">
        <v>224</v>
      </c>
      <c r="F3" s="519" t="s">
        <v>318</v>
      </c>
      <c r="G3" s="519"/>
      <c r="H3" s="519"/>
      <c r="I3" s="520"/>
    </row>
    <row r="4" spans="1:11" ht="18" customHeight="1">
      <c r="B4" s="115" t="s">
        <v>169</v>
      </c>
      <c r="C4" s="116"/>
      <c r="D4" s="116"/>
      <c r="E4" s="117" t="s">
        <v>225</v>
      </c>
      <c r="F4" s="118" t="s">
        <v>99</v>
      </c>
      <c r="G4" s="118" t="s">
        <v>68</v>
      </c>
      <c r="H4" s="118" t="s">
        <v>100</v>
      </c>
      <c r="I4" s="119" t="s">
        <v>71</v>
      </c>
    </row>
    <row r="5" spans="1:11" ht="18" customHeight="1">
      <c r="B5" s="120"/>
      <c r="C5" s="121"/>
      <c r="D5" s="121"/>
      <c r="E5" s="122"/>
      <c r="F5" s="267"/>
      <c r="G5" s="267"/>
      <c r="H5" s="123"/>
      <c r="I5" s="124"/>
    </row>
    <row r="6" spans="1:11" s="5" customFormat="1" ht="18" customHeight="1">
      <c r="A6" s="3"/>
      <c r="B6" s="125" t="s">
        <v>14</v>
      </c>
      <c r="C6" s="507" t="s">
        <v>226</v>
      </c>
      <c r="D6" s="507"/>
      <c r="E6" s="510"/>
      <c r="F6" s="547">
        <v>87086</v>
      </c>
      <c r="G6" s="547">
        <v>304402</v>
      </c>
      <c r="H6" s="547">
        <v>603648</v>
      </c>
      <c r="I6" s="548">
        <v>995136</v>
      </c>
    </row>
    <row r="7" spans="1:11" ht="18" customHeight="1">
      <c r="B7" s="128"/>
      <c r="C7" s="129" t="s">
        <v>147</v>
      </c>
      <c r="D7" s="507" t="s">
        <v>227</v>
      </c>
      <c r="E7" s="510"/>
      <c r="F7" s="549">
        <v>84868</v>
      </c>
      <c r="G7" s="549">
        <v>304402</v>
      </c>
      <c r="H7" s="549">
        <v>603238</v>
      </c>
      <c r="I7" s="548">
        <v>992508</v>
      </c>
    </row>
    <row r="8" spans="1:11" ht="18" customHeight="1">
      <c r="B8" s="128"/>
      <c r="C8" s="129"/>
      <c r="D8" s="126"/>
      <c r="E8" s="130" t="s">
        <v>229</v>
      </c>
      <c r="F8" s="549">
        <v>0</v>
      </c>
      <c r="G8" s="549">
        <v>0</v>
      </c>
      <c r="H8" s="549">
        <v>0</v>
      </c>
      <c r="I8" s="548" t="s">
        <v>39</v>
      </c>
    </row>
    <row r="9" spans="1:11" ht="18" customHeight="1">
      <c r="B9" s="128"/>
      <c r="C9" s="129" t="s">
        <v>157</v>
      </c>
      <c r="D9" s="507" t="s">
        <v>230</v>
      </c>
      <c r="E9" s="510"/>
      <c r="F9" s="549">
        <v>2218</v>
      </c>
      <c r="G9" s="549">
        <v>0</v>
      </c>
      <c r="H9" s="549">
        <v>401</v>
      </c>
      <c r="I9" s="548">
        <v>2619</v>
      </c>
    </row>
    <row r="10" spans="1:11" ht="18" customHeight="1">
      <c r="B10" s="128"/>
      <c r="C10" s="129" t="s">
        <v>159</v>
      </c>
      <c r="D10" s="507" t="s">
        <v>231</v>
      </c>
      <c r="E10" s="510"/>
      <c r="F10" s="132">
        <v>0</v>
      </c>
      <c r="G10" s="271">
        <v>0</v>
      </c>
      <c r="H10" s="271">
        <v>9</v>
      </c>
      <c r="I10" s="548">
        <v>9</v>
      </c>
    </row>
    <row r="11" spans="1:11" ht="18" customHeight="1">
      <c r="B11" s="125" t="s">
        <v>106</v>
      </c>
      <c r="C11" s="507" t="s">
        <v>233</v>
      </c>
      <c r="D11" s="508"/>
      <c r="E11" s="439"/>
      <c r="F11" s="549">
        <v>251491</v>
      </c>
      <c r="G11" s="549">
        <v>101514</v>
      </c>
      <c r="H11" s="549">
        <v>118567</v>
      </c>
      <c r="I11" s="548">
        <v>471572</v>
      </c>
    </row>
    <row r="12" spans="1:11" ht="18" customHeight="1">
      <c r="B12" s="128"/>
      <c r="C12" s="129" t="s">
        <v>147</v>
      </c>
      <c r="D12" s="507" t="s">
        <v>235</v>
      </c>
      <c r="E12" s="510"/>
      <c r="F12" s="549">
        <v>138805</v>
      </c>
      <c r="G12" s="549">
        <v>78054</v>
      </c>
      <c r="H12" s="549">
        <v>47643</v>
      </c>
      <c r="I12" s="548">
        <v>264502</v>
      </c>
    </row>
    <row r="13" spans="1:11" ht="18" customHeight="1">
      <c r="B13" s="128"/>
      <c r="C13" s="129" t="s">
        <v>157</v>
      </c>
      <c r="D13" s="507" t="s">
        <v>236</v>
      </c>
      <c r="E13" s="510"/>
      <c r="F13" s="549">
        <v>112024</v>
      </c>
      <c r="G13" s="549">
        <v>23460</v>
      </c>
      <c r="H13" s="549">
        <v>71354</v>
      </c>
      <c r="I13" s="548">
        <v>206838</v>
      </c>
    </row>
    <row r="14" spans="1:11" ht="18" customHeight="1">
      <c r="B14" s="128"/>
      <c r="C14" s="129" t="s">
        <v>159</v>
      </c>
      <c r="D14" s="507" t="s">
        <v>50</v>
      </c>
      <c r="E14" s="518"/>
      <c r="F14" s="132">
        <v>0</v>
      </c>
      <c r="G14" s="549">
        <v>0</v>
      </c>
      <c r="H14" s="550">
        <v>430</v>
      </c>
      <c r="I14" s="548">
        <v>430</v>
      </c>
    </row>
    <row r="15" spans="1:11" ht="18" customHeight="1">
      <c r="B15" s="128"/>
      <c r="C15" s="129" t="s">
        <v>126</v>
      </c>
      <c r="D15" s="507" t="s">
        <v>237</v>
      </c>
      <c r="E15" s="510"/>
      <c r="F15" s="271">
        <v>662</v>
      </c>
      <c r="G15" s="549">
        <v>0</v>
      </c>
      <c r="H15" s="271">
        <v>0</v>
      </c>
      <c r="I15" s="548">
        <v>662</v>
      </c>
    </row>
    <row r="16" spans="1:11" ht="18" customHeight="1">
      <c r="B16" s="128"/>
      <c r="C16" s="129" t="s">
        <v>188</v>
      </c>
      <c r="D16" s="507" t="s">
        <v>75</v>
      </c>
      <c r="E16" s="510"/>
      <c r="F16" s="271">
        <v>0</v>
      </c>
      <c r="G16" s="549">
        <v>0</v>
      </c>
      <c r="H16" s="271">
        <v>0</v>
      </c>
      <c r="I16" s="548" t="s">
        <v>39</v>
      </c>
    </row>
    <row r="17" spans="2:9" ht="18" customHeight="1">
      <c r="B17" s="125" t="s">
        <v>111</v>
      </c>
      <c r="C17" s="507" t="s">
        <v>216</v>
      </c>
      <c r="D17" s="508"/>
      <c r="E17" s="439"/>
      <c r="F17" s="271">
        <v>0</v>
      </c>
      <c r="G17" s="271">
        <v>0</v>
      </c>
      <c r="H17" s="271">
        <v>0</v>
      </c>
      <c r="I17" s="548" t="s">
        <v>39</v>
      </c>
    </row>
    <row r="18" spans="2:9" ht="18" customHeight="1">
      <c r="B18" s="509" t="s">
        <v>238</v>
      </c>
      <c r="C18" s="507"/>
      <c r="D18" s="507"/>
      <c r="E18" s="510"/>
      <c r="F18" s="547">
        <v>338577</v>
      </c>
      <c r="G18" s="547">
        <v>405916</v>
      </c>
      <c r="H18" s="547">
        <v>722215</v>
      </c>
      <c r="I18" s="548">
        <v>1466708</v>
      </c>
    </row>
    <row r="19" spans="2:9" ht="18" customHeight="1">
      <c r="B19" s="125" t="s">
        <v>117</v>
      </c>
      <c r="C19" s="507" t="s">
        <v>240</v>
      </c>
      <c r="D19" s="507"/>
      <c r="E19" s="510"/>
      <c r="F19" s="271">
        <v>145721</v>
      </c>
      <c r="G19" s="271">
        <v>0</v>
      </c>
      <c r="H19" s="271">
        <v>230956</v>
      </c>
      <c r="I19" s="548">
        <v>376677</v>
      </c>
    </row>
    <row r="20" spans="2:9" ht="18" customHeight="1">
      <c r="B20" s="125"/>
      <c r="C20" s="129" t="s">
        <v>147</v>
      </c>
      <c r="D20" s="507" t="s">
        <v>241</v>
      </c>
      <c r="E20" s="510"/>
      <c r="F20" s="271">
        <v>0</v>
      </c>
      <c r="G20" s="271">
        <v>0</v>
      </c>
      <c r="H20" s="271">
        <v>230956</v>
      </c>
      <c r="I20" s="548">
        <v>230956</v>
      </c>
    </row>
    <row r="21" spans="2:9" ht="18" customHeight="1">
      <c r="B21" s="125"/>
      <c r="C21" s="129"/>
      <c r="D21" s="507" t="s">
        <v>242</v>
      </c>
      <c r="E21" s="518"/>
      <c r="F21" s="271"/>
      <c r="G21" s="271"/>
      <c r="H21" s="271"/>
      <c r="I21" s="548"/>
    </row>
    <row r="22" spans="2:9" ht="18" customHeight="1">
      <c r="B22" s="125"/>
      <c r="C22" s="129" t="s">
        <v>157</v>
      </c>
      <c r="D22" s="507" t="s">
        <v>241</v>
      </c>
      <c r="E22" s="510"/>
      <c r="F22" s="271">
        <v>0</v>
      </c>
      <c r="G22" s="271">
        <v>0</v>
      </c>
      <c r="H22" s="271">
        <v>0</v>
      </c>
      <c r="I22" s="548" t="s">
        <v>39</v>
      </c>
    </row>
    <row r="23" spans="2:9" ht="18" customHeight="1">
      <c r="B23" s="125"/>
      <c r="C23" s="129"/>
      <c r="D23" s="507" t="s">
        <v>146</v>
      </c>
      <c r="E23" s="518"/>
      <c r="F23" s="271"/>
      <c r="G23" s="271"/>
      <c r="H23" s="271"/>
      <c r="I23" s="548"/>
    </row>
    <row r="24" spans="2:9" ht="18" customHeight="1">
      <c r="B24" s="125"/>
      <c r="C24" s="129" t="s">
        <v>159</v>
      </c>
      <c r="D24" s="516" t="s">
        <v>44</v>
      </c>
      <c r="E24" s="517"/>
      <c r="F24" s="271">
        <v>145721</v>
      </c>
      <c r="G24" s="271">
        <v>0</v>
      </c>
      <c r="H24" s="271">
        <v>0</v>
      </c>
      <c r="I24" s="548">
        <v>145721</v>
      </c>
    </row>
    <row r="25" spans="2:9" ht="18" customHeight="1">
      <c r="B25" s="125"/>
      <c r="C25" s="129" t="s">
        <v>126</v>
      </c>
      <c r="D25" s="507" t="s">
        <v>112</v>
      </c>
      <c r="E25" s="510"/>
      <c r="F25" s="271">
        <v>0</v>
      </c>
      <c r="G25" s="271">
        <v>0</v>
      </c>
      <c r="H25" s="271">
        <v>0</v>
      </c>
      <c r="I25" s="548" t="s">
        <v>39</v>
      </c>
    </row>
    <row r="26" spans="2:9" ht="18" customHeight="1">
      <c r="B26" s="125"/>
      <c r="C26" s="129" t="s">
        <v>188</v>
      </c>
      <c r="D26" s="507" t="s">
        <v>75</v>
      </c>
      <c r="E26" s="510"/>
      <c r="F26" s="271">
        <v>0</v>
      </c>
      <c r="G26" s="271">
        <v>0</v>
      </c>
      <c r="H26" s="271">
        <v>0</v>
      </c>
      <c r="I26" s="548" t="s">
        <v>39</v>
      </c>
    </row>
    <row r="27" spans="2:9" ht="18" customHeight="1">
      <c r="B27" s="125" t="s">
        <v>120</v>
      </c>
      <c r="C27" s="507" t="s">
        <v>243</v>
      </c>
      <c r="D27" s="507"/>
      <c r="E27" s="510"/>
      <c r="F27" s="547">
        <v>88973</v>
      </c>
      <c r="G27" s="547">
        <v>323966</v>
      </c>
      <c r="H27" s="547">
        <v>86340</v>
      </c>
      <c r="I27" s="548">
        <v>499279</v>
      </c>
    </row>
    <row r="28" spans="2:9" ht="18" customHeight="1">
      <c r="B28" s="125"/>
      <c r="C28" s="129" t="s">
        <v>147</v>
      </c>
      <c r="D28" s="507" t="s">
        <v>241</v>
      </c>
      <c r="E28" s="510"/>
      <c r="F28" s="271">
        <v>0</v>
      </c>
      <c r="G28" s="271">
        <v>303046</v>
      </c>
      <c r="H28" s="271">
        <v>51070</v>
      </c>
      <c r="I28" s="548">
        <v>354116</v>
      </c>
    </row>
    <row r="29" spans="2:9" ht="18" customHeight="1">
      <c r="B29" s="125"/>
      <c r="C29" s="129"/>
      <c r="D29" s="507" t="s">
        <v>242</v>
      </c>
      <c r="E29" s="518"/>
      <c r="F29" s="271"/>
      <c r="G29" s="271"/>
      <c r="H29" s="271"/>
      <c r="I29" s="548"/>
    </row>
    <row r="30" spans="2:9" ht="18" customHeight="1">
      <c r="B30" s="125"/>
      <c r="C30" s="129" t="s">
        <v>157</v>
      </c>
      <c r="D30" s="507" t="s">
        <v>241</v>
      </c>
      <c r="E30" s="510"/>
      <c r="F30" s="271">
        <v>0</v>
      </c>
      <c r="G30" s="271">
        <v>0</v>
      </c>
      <c r="H30" s="271">
        <v>0</v>
      </c>
      <c r="I30" s="548" t="s">
        <v>39</v>
      </c>
    </row>
    <row r="31" spans="2:9" ht="18" customHeight="1">
      <c r="B31" s="125"/>
      <c r="C31" s="129"/>
      <c r="D31" s="507" t="s">
        <v>146</v>
      </c>
      <c r="E31" s="518"/>
      <c r="F31" s="271"/>
      <c r="G31" s="271"/>
      <c r="H31" s="271"/>
      <c r="I31" s="548"/>
    </row>
    <row r="32" spans="2:9" ht="18" customHeight="1">
      <c r="B32" s="125"/>
      <c r="C32" s="129" t="s">
        <v>159</v>
      </c>
      <c r="D32" s="516" t="s">
        <v>44</v>
      </c>
      <c r="E32" s="517"/>
      <c r="F32" s="271">
        <v>21006</v>
      </c>
      <c r="G32" s="271">
        <v>13761</v>
      </c>
      <c r="H32" s="271">
        <v>18497</v>
      </c>
      <c r="I32" s="548">
        <v>53264</v>
      </c>
    </row>
    <row r="33" spans="2:9" ht="18" customHeight="1">
      <c r="B33" s="125"/>
      <c r="C33" s="129" t="s">
        <v>126</v>
      </c>
      <c r="D33" s="507" t="s">
        <v>112</v>
      </c>
      <c r="E33" s="510"/>
      <c r="F33" s="271">
        <v>0</v>
      </c>
      <c r="G33" s="271">
        <v>0</v>
      </c>
      <c r="H33" s="271">
        <v>0</v>
      </c>
      <c r="I33" s="548" t="s">
        <v>39</v>
      </c>
    </row>
    <row r="34" spans="2:9" ht="18" customHeight="1">
      <c r="B34" s="128"/>
      <c r="C34" s="129" t="s">
        <v>188</v>
      </c>
      <c r="D34" s="507" t="s">
        <v>239</v>
      </c>
      <c r="E34" s="510"/>
      <c r="F34" s="271">
        <v>0</v>
      </c>
      <c r="G34" s="271">
        <v>0</v>
      </c>
      <c r="H34" s="271">
        <v>0</v>
      </c>
      <c r="I34" s="548" t="s">
        <v>39</v>
      </c>
    </row>
    <row r="35" spans="2:9" ht="18" customHeight="1">
      <c r="B35" s="131"/>
      <c r="C35" s="129" t="s">
        <v>209</v>
      </c>
      <c r="D35" s="516" t="s">
        <v>218</v>
      </c>
      <c r="E35" s="517"/>
      <c r="F35" s="271">
        <v>66722</v>
      </c>
      <c r="G35" s="271">
        <v>7159</v>
      </c>
      <c r="H35" s="271">
        <v>16773</v>
      </c>
      <c r="I35" s="548">
        <v>90654</v>
      </c>
    </row>
    <row r="36" spans="2:9" ht="18" customHeight="1">
      <c r="B36" s="131"/>
      <c r="C36" s="129" t="s">
        <v>244</v>
      </c>
      <c r="D36" s="516" t="s">
        <v>217</v>
      </c>
      <c r="E36" s="517"/>
      <c r="F36" s="271">
        <v>0</v>
      </c>
      <c r="G36" s="271">
        <v>0</v>
      </c>
      <c r="H36" s="271">
        <v>0</v>
      </c>
      <c r="I36" s="548" t="s">
        <v>39</v>
      </c>
    </row>
    <row r="37" spans="2:9" ht="18" customHeight="1">
      <c r="B37" s="128"/>
      <c r="C37" s="129" t="s">
        <v>245</v>
      </c>
      <c r="D37" s="507" t="s">
        <v>75</v>
      </c>
      <c r="E37" s="510"/>
      <c r="F37" s="271">
        <v>1245</v>
      </c>
      <c r="G37" s="271">
        <v>0</v>
      </c>
      <c r="H37" s="271">
        <v>0</v>
      </c>
      <c r="I37" s="548">
        <v>1245</v>
      </c>
    </row>
    <row r="38" spans="2:9" ht="18" customHeight="1">
      <c r="B38" s="125" t="s">
        <v>127</v>
      </c>
      <c r="C38" s="507" t="s">
        <v>232</v>
      </c>
      <c r="D38" s="508"/>
      <c r="E38" s="439"/>
      <c r="F38" s="271">
        <v>33253</v>
      </c>
      <c r="G38" s="271">
        <v>16986</v>
      </c>
      <c r="H38" s="271">
        <v>33103</v>
      </c>
      <c r="I38" s="548">
        <v>83342</v>
      </c>
    </row>
    <row r="39" spans="2:9" ht="18" customHeight="1">
      <c r="B39" s="509" t="s">
        <v>246</v>
      </c>
      <c r="C39" s="508"/>
      <c r="D39" s="508"/>
      <c r="E39" s="439"/>
      <c r="F39" s="547">
        <v>267947</v>
      </c>
      <c r="G39" s="547">
        <v>340952</v>
      </c>
      <c r="H39" s="547">
        <v>350399</v>
      </c>
      <c r="I39" s="548">
        <v>959298</v>
      </c>
    </row>
    <row r="40" spans="2:9" ht="18" customHeight="1">
      <c r="B40" s="125" t="s">
        <v>135</v>
      </c>
      <c r="C40" s="507" t="s">
        <v>247</v>
      </c>
      <c r="D40" s="508"/>
      <c r="E40" s="439"/>
      <c r="F40" s="547">
        <v>7700</v>
      </c>
      <c r="G40" s="547">
        <v>120293</v>
      </c>
      <c r="H40" s="547">
        <v>519198</v>
      </c>
      <c r="I40" s="548">
        <v>647191</v>
      </c>
    </row>
    <row r="41" spans="2:9" ht="18" customHeight="1">
      <c r="B41" s="125" t="s">
        <v>248</v>
      </c>
      <c r="C41" s="507" t="s">
        <v>5</v>
      </c>
      <c r="D41" s="508"/>
      <c r="E41" s="439"/>
      <c r="F41" s="547">
        <v>62930</v>
      </c>
      <c r="G41" s="547">
        <v>-55329</v>
      </c>
      <c r="H41" s="547">
        <v>-147382</v>
      </c>
      <c r="I41" s="548">
        <v>-139781</v>
      </c>
    </row>
    <row r="42" spans="2:9" ht="18" customHeight="1">
      <c r="B42" s="128"/>
      <c r="C42" s="129" t="s">
        <v>147</v>
      </c>
      <c r="D42" s="507" t="s">
        <v>221</v>
      </c>
      <c r="E42" s="510"/>
      <c r="F42" s="132">
        <v>10892</v>
      </c>
      <c r="G42" s="132">
        <v>0</v>
      </c>
      <c r="H42" s="132">
        <v>0</v>
      </c>
      <c r="I42" s="548">
        <v>10892</v>
      </c>
    </row>
    <row r="43" spans="2:9" ht="18" customHeight="1">
      <c r="B43" s="128"/>
      <c r="C43" s="129" t="s">
        <v>157</v>
      </c>
      <c r="D43" s="507" t="s">
        <v>220</v>
      </c>
      <c r="E43" s="510"/>
      <c r="F43" s="132">
        <v>52038</v>
      </c>
      <c r="G43" s="132" t="s">
        <v>324</v>
      </c>
      <c r="H43" s="550" t="s">
        <v>325</v>
      </c>
      <c r="I43" s="548">
        <v>-150673</v>
      </c>
    </row>
    <row r="44" spans="2:9" ht="18" customHeight="1">
      <c r="B44" s="133"/>
      <c r="C44" s="134" t="s">
        <v>249</v>
      </c>
      <c r="D44" s="507" t="s">
        <v>250</v>
      </c>
      <c r="E44" s="510"/>
      <c r="F44" s="132">
        <v>0</v>
      </c>
      <c r="G44" s="132">
        <v>86900</v>
      </c>
      <c r="H44" s="550">
        <v>0</v>
      </c>
      <c r="I44" s="548">
        <v>86900</v>
      </c>
    </row>
    <row r="45" spans="2:9" ht="18" customHeight="1">
      <c r="B45" s="131"/>
      <c r="C45" s="135" t="s">
        <v>35</v>
      </c>
      <c r="D45" s="514" t="s">
        <v>251</v>
      </c>
      <c r="E45" s="515"/>
      <c r="F45" s="132">
        <v>52038</v>
      </c>
      <c r="G45" s="132">
        <v>-142229</v>
      </c>
      <c r="H45" s="550">
        <v>-147382</v>
      </c>
      <c r="I45" s="548">
        <v>-237573</v>
      </c>
    </row>
    <row r="46" spans="2:9" ht="13.5" customHeight="1">
      <c r="B46" s="131"/>
      <c r="C46" s="136"/>
      <c r="D46" s="137" t="s">
        <v>252</v>
      </c>
      <c r="E46" s="138"/>
      <c r="F46" s="132"/>
      <c r="G46" s="132"/>
      <c r="H46" s="132"/>
      <c r="I46" s="548"/>
    </row>
    <row r="47" spans="2:9" ht="13.5" customHeight="1">
      <c r="B47" s="509" t="s">
        <v>70</v>
      </c>
      <c r="C47" s="507"/>
      <c r="D47" s="507"/>
      <c r="E47" s="510"/>
      <c r="F47" s="132">
        <v>70630</v>
      </c>
      <c r="G47" s="132">
        <v>64964</v>
      </c>
      <c r="H47" s="132">
        <v>371816</v>
      </c>
      <c r="I47" s="548">
        <v>507410</v>
      </c>
    </row>
    <row r="48" spans="2:9" ht="13.5" customHeight="1">
      <c r="B48" s="509" t="s">
        <v>253</v>
      </c>
      <c r="C48" s="507"/>
      <c r="D48" s="507"/>
      <c r="E48" s="510"/>
      <c r="F48" s="132">
        <v>338577</v>
      </c>
      <c r="G48" s="132">
        <v>405916</v>
      </c>
      <c r="H48" s="132">
        <v>722215</v>
      </c>
      <c r="I48" s="548">
        <v>1466708</v>
      </c>
    </row>
    <row r="49" spans="1:80" ht="13.5" customHeight="1">
      <c r="B49" s="511" t="s">
        <v>255</v>
      </c>
      <c r="C49" s="512"/>
      <c r="D49" s="512"/>
      <c r="E49" s="513"/>
      <c r="F49" s="551">
        <v>0</v>
      </c>
      <c r="G49" s="551">
        <v>0</v>
      </c>
      <c r="H49" s="551">
        <v>0</v>
      </c>
      <c r="I49" s="552" t="s">
        <v>39</v>
      </c>
    </row>
    <row r="50" spans="1:80" ht="13.5" customHeight="1">
      <c r="B50" s="139"/>
      <c r="C50" s="139"/>
      <c r="D50" s="139"/>
      <c r="E50" s="139"/>
      <c r="F50" s="260"/>
      <c r="G50" s="260"/>
      <c r="H50" s="260"/>
    </row>
    <row r="51" spans="1:80" ht="13.5" customHeight="1">
      <c r="B51" s="139"/>
      <c r="C51" s="139"/>
      <c r="D51" s="139"/>
      <c r="E51" s="139"/>
      <c r="F51" s="260"/>
      <c r="G51" s="140"/>
      <c r="H51" s="260"/>
    </row>
    <row r="52" spans="1:80" ht="13.5" customHeight="1">
      <c r="B52" s="139"/>
      <c r="C52" s="139"/>
      <c r="D52" s="139"/>
      <c r="E52" s="139"/>
      <c r="F52" s="260"/>
      <c r="G52" s="140"/>
      <c r="H52" s="260"/>
    </row>
    <row r="53" spans="1:80" s="65" customFormat="1" ht="23.25" customHeight="1">
      <c r="A53" s="3"/>
      <c r="B53" s="3"/>
      <c r="C53" s="3"/>
      <c r="D53" s="3"/>
      <c r="E53" s="3"/>
      <c r="F53" s="140"/>
      <c r="G53" s="140"/>
      <c r="H53" s="140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1:80" s="65" customFormat="1" ht="23.25" customHeight="1">
      <c r="A54" s="3"/>
      <c r="B54" s="3"/>
      <c r="C54" s="3"/>
      <c r="D54" s="3"/>
      <c r="E54" s="3"/>
      <c r="F54" s="140"/>
      <c r="G54" s="140"/>
      <c r="H54" s="140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1:80" s="65" customFormat="1" ht="23.25" customHeight="1">
      <c r="A55" s="3"/>
      <c r="B55" s="3"/>
      <c r="C55" s="3"/>
      <c r="D55" s="3"/>
      <c r="E55" s="3"/>
      <c r="F55" s="140"/>
      <c r="G55" s="140"/>
      <c r="H55" s="140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1:80" s="65" customFormat="1" ht="23.25" customHeight="1">
      <c r="A56" s="3"/>
      <c r="B56" s="3"/>
      <c r="C56" s="3"/>
      <c r="D56" s="3"/>
      <c r="E56" s="3"/>
      <c r="F56" s="140"/>
      <c r="G56" s="140"/>
      <c r="H56" s="140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1:80" s="65" customFormat="1" ht="23.25" customHeight="1">
      <c r="A57" s="3"/>
      <c r="B57" s="3"/>
      <c r="C57" s="3"/>
      <c r="D57" s="3"/>
      <c r="E57" s="3"/>
      <c r="F57" s="140"/>
      <c r="G57" s="140"/>
      <c r="H57" s="140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1:80" s="65" customFormat="1" ht="23.25" customHeight="1">
      <c r="A58" s="3"/>
      <c r="B58" s="3"/>
      <c r="C58" s="3"/>
      <c r="D58" s="3"/>
      <c r="E58" s="3"/>
      <c r="F58" s="140"/>
      <c r="G58" s="140"/>
      <c r="H58" s="140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1:80" s="65" customFormat="1" ht="23.25" customHeight="1">
      <c r="A59" s="3"/>
      <c r="B59" s="3"/>
      <c r="C59" s="3"/>
      <c r="D59" s="3"/>
      <c r="E59" s="3"/>
      <c r="F59" s="140"/>
      <c r="G59" s="140"/>
      <c r="H59" s="140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1:80" s="65" customFormat="1" ht="23.25" customHeight="1">
      <c r="A60" s="3"/>
      <c r="B60" s="3"/>
      <c r="C60" s="3"/>
      <c r="D60" s="3"/>
      <c r="E60" s="3"/>
      <c r="F60" s="140"/>
      <c r="G60" s="140"/>
      <c r="H60" s="14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61" spans="1:80" s="65" customFormat="1" ht="23.25" customHeight="1">
      <c r="A61" s="3"/>
      <c r="B61" s="3"/>
      <c r="C61" s="3"/>
      <c r="D61" s="3"/>
      <c r="E61" s="3"/>
      <c r="F61" s="140"/>
      <c r="G61" s="140"/>
      <c r="H61" s="140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</row>
    <row r="62" spans="1:80" s="65" customFormat="1" ht="23.25" customHeight="1">
      <c r="A62" s="3"/>
      <c r="B62" s="3"/>
      <c r="C62" s="3"/>
      <c r="D62" s="3"/>
      <c r="E62" s="3"/>
      <c r="F62" s="140"/>
      <c r="G62" s="140"/>
      <c r="H62" s="140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</row>
    <row r="63" spans="1:80" s="65" customFormat="1" ht="23.25" customHeight="1">
      <c r="A63" s="3"/>
      <c r="B63" s="3"/>
      <c r="C63" s="3"/>
      <c r="D63" s="3"/>
      <c r="E63" s="3"/>
      <c r="F63" s="140"/>
      <c r="G63" s="140"/>
      <c r="H63" s="140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</row>
    <row r="64" spans="1:80" s="65" customFormat="1" ht="23.25" customHeight="1">
      <c r="A64" s="3"/>
      <c r="B64" s="3"/>
      <c r="C64" s="3"/>
      <c r="D64" s="3"/>
      <c r="E64" s="3"/>
      <c r="F64" s="140"/>
      <c r="G64" s="140"/>
      <c r="H64" s="140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1:80" s="65" customFormat="1" ht="23.25" customHeight="1">
      <c r="A65" s="3"/>
      <c r="B65" s="3"/>
      <c r="C65" s="3"/>
      <c r="D65" s="3"/>
      <c r="E65" s="3"/>
      <c r="F65" s="140"/>
      <c r="G65" s="140"/>
      <c r="H65" s="140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</row>
    <row r="66" spans="1:80" s="65" customFormat="1" ht="23.25" customHeight="1">
      <c r="A66" s="3"/>
      <c r="B66" s="3"/>
      <c r="C66" s="3"/>
      <c r="D66" s="3"/>
      <c r="E66" s="3"/>
      <c r="F66" s="140"/>
      <c r="G66" s="140"/>
      <c r="H66" s="140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</row>
    <row r="67" spans="1:80" s="65" customFormat="1" ht="23.25" customHeight="1">
      <c r="A67" s="3"/>
      <c r="B67" s="3"/>
      <c r="C67" s="3"/>
      <c r="D67" s="3"/>
      <c r="E67" s="3"/>
      <c r="F67" s="140"/>
      <c r="G67" s="140"/>
      <c r="H67" s="140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</row>
    <row r="68" spans="1:80" s="65" customFormat="1" ht="23.25" customHeight="1">
      <c r="A68" s="3"/>
      <c r="B68" s="3"/>
      <c r="C68" s="3"/>
      <c r="D68" s="3"/>
      <c r="E68" s="3"/>
      <c r="F68" s="140"/>
      <c r="G68" s="140"/>
      <c r="H68" s="140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</row>
    <row r="69" spans="1:80" s="65" customFormat="1" ht="23.25" customHeight="1">
      <c r="A69" s="3"/>
      <c r="B69" s="3"/>
      <c r="C69" s="3"/>
      <c r="D69" s="3"/>
      <c r="E69" s="3"/>
      <c r="F69" s="140"/>
      <c r="G69" s="140"/>
      <c r="H69" s="140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</row>
    <row r="70" spans="1:80" s="65" customFormat="1" ht="23.25" customHeight="1">
      <c r="A70" s="3"/>
      <c r="B70" s="3"/>
      <c r="C70" s="3"/>
      <c r="D70" s="3"/>
      <c r="E70" s="3"/>
      <c r="F70" s="140"/>
      <c r="G70" s="140"/>
      <c r="H70" s="140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</row>
    <row r="71" spans="1:80" s="65" customFormat="1" ht="23.25" customHeight="1">
      <c r="A71" s="3"/>
      <c r="B71" s="3"/>
      <c r="C71" s="3"/>
      <c r="D71" s="3"/>
      <c r="E71" s="3"/>
      <c r="F71" s="140"/>
      <c r="G71" s="140"/>
      <c r="H71" s="140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</row>
    <row r="72" spans="1:80" s="65" customFormat="1" ht="23.25" customHeight="1">
      <c r="A72" s="3"/>
      <c r="B72" s="3"/>
      <c r="C72" s="3"/>
      <c r="D72" s="3"/>
      <c r="E72" s="3"/>
      <c r="F72" s="140"/>
      <c r="G72" s="140"/>
      <c r="H72" s="140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</row>
    <row r="73" spans="1:80" s="65" customFormat="1" ht="23.25" customHeight="1">
      <c r="A73" s="3"/>
      <c r="B73" s="3"/>
      <c r="C73" s="3"/>
      <c r="D73" s="3"/>
      <c r="E73" s="3"/>
      <c r="F73" s="140"/>
      <c r="G73" s="140"/>
      <c r="H73" s="14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</row>
    <row r="74" spans="1:80" s="65" customFormat="1" ht="23.25" customHeight="1">
      <c r="A74" s="3"/>
      <c r="B74" s="3"/>
      <c r="C74" s="3"/>
      <c r="D74" s="3"/>
      <c r="E74" s="3"/>
      <c r="F74" s="140"/>
      <c r="G74" s="140"/>
      <c r="H74" s="140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</row>
    <row r="75" spans="1:80" s="65" customFormat="1" ht="23.25" customHeight="1">
      <c r="A75" s="3"/>
      <c r="B75" s="3"/>
      <c r="C75" s="3"/>
      <c r="D75" s="3"/>
      <c r="E75" s="3"/>
      <c r="F75" s="140"/>
      <c r="G75" s="140"/>
      <c r="H75" s="140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</row>
    <row r="76" spans="1:80" s="65" customFormat="1" ht="23.25" customHeight="1">
      <c r="A76" s="3"/>
      <c r="B76" s="3"/>
      <c r="C76" s="3"/>
      <c r="D76" s="3"/>
      <c r="E76" s="3"/>
      <c r="F76" s="140"/>
      <c r="G76" s="140"/>
      <c r="H76" s="140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</row>
    <row r="77" spans="1:80" s="65" customFormat="1" ht="23.25" customHeight="1">
      <c r="A77" s="3"/>
      <c r="B77" s="3"/>
      <c r="C77" s="3"/>
      <c r="D77" s="3"/>
      <c r="E77" s="3"/>
      <c r="F77" s="140"/>
      <c r="G77" s="140"/>
      <c r="H77" s="140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</row>
    <row r="78" spans="1:80" s="65" customFormat="1" ht="23.25" customHeight="1">
      <c r="A78" s="3"/>
      <c r="B78" s="3"/>
      <c r="C78" s="3"/>
      <c r="D78" s="3"/>
      <c r="E78" s="3"/>
      <c r="F78" s="140"/>
      <c r="G78" s="140"/>
      <c r="H78" s="140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</row>
    <row r="79" spans="1:80" s="65" customFormat="1" ht="23.25" customHeight="1">
      <c r="A79" s="3"/>
      <c r="B79" s="3"/>
      <c r="C79" s="3"/>
      <c r="D79" s="3"/>
      <c r="E79" s="3"/>
      <c r="F79" s="140"/>
      <c r="G79" s="140"/>
      <c r="H79" s="140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</row>
  </sheetData>
  <mergeCells count="43">
    <mergeCell ref="F3:I3"/>
    <mergeCell ref="C6:E6"/>
    <mergeCell ref="D7:E7"/>
    <mergeCell ref="D9:E9"/>
    <mergeCell ref="D10:E10"/>
    <mergeCell ref="C11:E11"/>
    <mergeCell ref="D12:E12"/>
    <mergeCell ref="D13:E13"/>
    <mergeCell ref="D14:E14"/>
    <mergeCell ref="D15:E15"/>
    <mergeCell ref="D16:E16"/>
    <mergeCell ref="C17:E17"/>
    <mergeCell ref="B18:E18"/>
    <mergeCell ref="C19:E19"/>
    <mergeCell ref="D20:E20"/>
    <mergeCell ref="D21:E21"/>
    <mergeCell ref="D22:E22"/>
    <mergeCell ref="D23:E23"/>
    <mergeCell ref="D24:E24"/>
    <mergeCell ref="D25:E25"/>
    <mergeCell ref="D26:E26"/>
    <mergeCell ref="C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C38:E38"/>
    <mergeCell ref="B39:E39"/>
    <mergeCell ref="C40:E40"/>
    <mergeCell ref="C41:E41"/>
    <mergeCell ref="B48:E48"/>
    <mergeCell ref="B49:E49"/>
    <mergeCell ref="D42:E42"/>
    <mergeCell ref="D43:E43"/>
    <mergeCell ref="D44:E44"/>
    <mergeCell ref="D45:E45"/>
    <mergeCell ref="B47:E47"/>
  </mergeCells>
  <phoneticPr fontId="40"/>
  <pageMargins left="0.78740157480314965" right="0.55118110236220474" top="0.94488188976377963" bottom="0.98425196850393704" header="0.51181102362204722" footer="0.51181102362204722"/>
  <pageSetup paperSize="9" scale="89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9"/>
  <sheetViews>
    <sheetView view="pageBreakPreview" topLeftCell="A22" zoomScaleNormal="100" zoomScaleSheetLayoutView="100" workbookViewId="0">
      <selection activeCell="I12" sqref="I12"/>
    </sheetView>
  </sheetViews>
  <sheetFormatPr defaultColWidth="9" defaultRowHeight="23.25" customHeight="1"/>
  <cols>
    <col min="1" max="1" width="1.375" style="3" customWidth="1"/>
    <col min="2" max="2" width="4" style="3" customWidth="1"/>
    <col min="3" max="3" width="3.125" style="3" customWidth="1"/>
    <col min="4" max="4" width="9.875" style="3" customWidth="1"/>
    <col min="5" max="5" width="5.375" style="3" customWidth="1"/>
    <col min="6" max="6" width="7.75" style="65" customWidth="1"/>
    <col min="7" max="7" width="6.625" style="65" customWidth="1"/>
    <col min="8" max="8" width="8" style="65" customWidth="1"/>
    <col min="9" max="9" width="6.625" style="65" customWidth="1"/>
    <col min="10" max="10" width="8.25" style="3" customWidth="1"/>
    <col min="11" max="11" width="6.625" style="65" customWidth="1"/>
    <col min="12" max="12" width="9.25" style="65" customWidth="1"/>
    <col min="13" max="13" width="6.625" style="65" customWidth="1"/>
    <col min="14" max="14" width="9" style="3" bestFit="1"/>
    <col min="15" max="16384" width="9" style="3"/>
  </cols>
  <sheetData>
    <row r="1" spans="1:15" s="4" customFormat="1" ht="17.25" customHeight="1">
      <c r="B1" s="142" t="s">
        <v>206</v>
      </c>
      <c r="C1" s="143"/>
      <c r="D1" s="144"/>
      <c r="E1" s="144"/>
      <c r="F1" s="145"/>
      <c r="G1" s="145"/>
      <c r="H1" s="145"/>
      <c r="I1" s="145"/>
      <c r="J1" s="146"/>
      <c r="K1" s="145"/>
      <c r="L1" s="64"/>
      <c r="M1" s="64"/>
      <c r="O1" s="258"/>
    </row>
    <row r="2" spans="1:15" ht="20.25" customHeight="1" thickBot="1">
      <c r="B2" s="147"/>
      <c r="C2" s="147"/>
      <c r="D2" s="139"/>
      <c r="E2" s="139"/>
      <c r="F2" s="140"/>
      <c r="G2" s="140"/>
      <c r="H2" s="140"/>
      <c r="I2" s="140"/>
      <c r="J2" s="53"/>
      <c r="K2" s="140"/>
      <c r="M2" s="148" t="s">
        <v>18</v>
      </c>
    </row>
    <row r="3" spans="1:15" ht="18" customHeight="1">
      <c r="B3" s="149"/>
      <c r="C3" s="114"/>
      <c r="D3" s="114"/>
      <c r="E3" s="150" t="s">
        <v>224</v>
      </c>
      <c r="F3" s="524" t="s">
        <v>319</v>
      </c>
      <c r="G3" s="525"/>
      <c r="H3" s="525"/>
      <c r="I3" s="525"/>
      <c r="J3" s="525"/>
      <c r="K3" s="525"/>
      <c r="L3" s="525"/>
      <c r="M3" s="526"/>
    </row>
    <row r="4" spans="1:15" ht="18" customHeight="1">
      <c r="B4" s="151"/>
      <c r="C4" s="152"/>
      <c r="D4" s="152"/>
      <c r="E4" s="117" t="s">
        <v>194</v>
      </c>
      <c r="F4" s="452" t="s">
        <v>99</v>
      </c>
      <c r="G4" s="453"/>
      <c r="H4" s="154" t="s">
        <v>68</v>
      </c>
      <c r="I4" s="154"/>
      <c r="J4" s="452" t="s">
        <v>100</v>
      </c>
      <c r="K4" s="453"/>
      <c r="L4" s="153" t="s">
        <v>71</v>
      </c>
      <c r="M4" s="155"/>
    </row>
    <row r="5" spans="1:15" ht="18" customHeight="1">
      <c r="B5" s="156" t="s">
        <v>259</v>
      </c>
      <c r="C5" s="116"/>
      <c r="D5" s="157"/>
      <c r="E5" s="158" t="s">
        <v>162</v>
      </c>
      <c r="F5" s="161" t="s">
        <v>261</v>
      </c>
      <c r="G5" s="160" t="s">
        <v>262</v>
      </c>
      <c r="H5" s="161" t="s">
        <v>261</v>
      </c>
      <c r="I5" s="160" t="s">
        <v>262</v>
      </c>
      <c r="J5" s="161" t="s">
        <v>261</v>
      </c>
      <c r="K5" s="160" t="s">
        <v>262</v>
      </c>
      <c r="L5" s="159" t="s">
        <v>263</v>
      </c>
      <c r="M5" s="162" t="s">
        <v>262</v>
      </c>
    </row>
    <row r="6" spans="1:15" s="5" customFormat="1" ht="18" customHeight="1">
      <c r="A6" s="3"/>
      <c r="B6" s="163" t="s">
        <v>14</v>
      </c>
      <c r="C6" s="523" t="s">
        <v>228</v>
      </c>
      <c r="D6" s="441"/>
      <c r="E6" s="442"/>
      <c r="F6" s="165"/>
      <c r="G6" s="165"/>
      <c r="H6" s="165"/>
      <c r="I6" s="165"/>
      <c r="J6" s="164"/>
      <c r="K6" s="165"/>
      <c r="L6" s="166"/>
      <c r="M6" s="124"/>
    </row>
    <row r="7" spans="1:15" ht="18" customHeight="1">
      <c r="B7" s="167"/>
      <c r="C7" s="168"/>
      <c r="D7" s="168"/>
      <c r="E7" s="169"/>
      <c r="F7" s="166"/>
      <c r="G7" s="268"/>
      <c r="H7" s="268"/>
      <c r="I7" s="268"/>
      <c r="J7" s="170"/>
      <c r="K7" s="165"/>
      <c r="L7" s="166"/>
      <c r="M7" s="124"/>
    </row>
    <row r="8" spans="1:15" ht="18" customHeight="1">
      <c r="B8" s="151"/>
      <c r="C8" s="171" t="s">
        <v>147</v>
      </c>
      <c r="D8" s="521" t="s">
        <v>62</v>
      </c>
      <c r="E8" s="522"/>
      <c r="F8" s="553">
        <v>162796</v>
      </c>
      <c r="G8" s="554">
        <v>36.299999999999997</v>
      </c>
      <c r="H8" s="553">
        <v>123336</v>
      </c>
      <c r="I8" s="554">
        <v>38.299999999999997</v>
      </c>
      <c r="J8" s="555">
        <v>159244</v>
      </c>
      <c r="K8" s="554">
        <v>32.5</v>
      </c>
      <c r="L8" s="556">
        <v>445376</v>
      </c>
      <c r="M8" s="557">
        <v>35.299999999999997</v>
      </c>
    </row>
    <row r="9" spans="1:15" ht="18" customHeight="1">
      <c r="B9" s="174"/>
      <c r="C9" s="175"/>
      <c r="D9" s="172"/>
      <c r="E9" s="173"/>
      <c r="F9" s="132"/>
      <c r="G9" s="554"/>
      <c r="H9" s="132"/>
      <c r="I9" s="554"/>
      <c r="J9" s="558"/>
      <c r="K9" s="559"/>
      <c r="L9" s="560"/>
      <c r="M9" s="557"/>
    </row>
    <row r="10" spans="1:15" ht="18" customHeight="1">
      <c r="B10" s="174"/>
      <c r="C10" s="171" t="s">
        <v>157</v>
      </c>
      <c r="D10" s="521" t="s">
        <v>264</v>
      </c>
      <c r="E10" s="522"/>
      <c r="F10" s="132">
        <v>79982</v>
      </c>
      <c r="G10" s="554">
        <v>17.8</v>
      </c>
      <c r="H10" s="132">
        <v>56113</v>
      </c>
      <c r="I10" s="554">
        <v>17.399999999999999</v>
      </c>
      <c r="J10" s="558">
        <v>87648</v>
      </c>
      <c r="K10" s="559">
        <v>17.899999999999999</v>
      </c>
      <c r="L10" s="556">
        <v>223743</v>
      </c>
      <c r="M10" s="557">
        <v>17.8</v>
      </c>
    </row>
    <row r="11" spans="1:15" ht="18" customHeight="1">
      <c r="B11" s="174"/>
      <c r="C11" s="175"/>
      <c r="D11" s="172"/>
      <c r="E11" s="173"/>
      <c r="F11" s="132"/>
      <c r="G11" s="554"/>
      <c r="H11" s="132"/>
      <c r="I11" s="554"/>
      <c r="J11" s="558"/>
      <c r="K11" s="559"/>
      <c r="L11" s="560"/>
      <c r="M11" s="557"/>
    </row>
    <row r="12" spans="1:15" ht="18" customHeight="1">
      <c r="B12" s="174"/>
      <c r="C12" s="171" t="s">
        <v>159</v>
      </c>
      <c r="D12" s="521" t="s">
        <v>307</v>
      </c>
      <c r="E12" s="522"/>
      <c r="F12" s="132">
        <v>0</v>
      </c>
      <c r="G12" s="554">
        <v>0</v>
      </c>
      <c r="H12" s="132">
        <v>0</v>
      </c>
      <c r="I12" s="554">
        <v>0</v>
      </c>
      <c r="J12" s="558">
        <v>0</v>
      </c>
      <c r="K12" s="559">
        <v>0</v>
      </c>
      <c r="L12" s="561">
        <v>0</v>
      </c>
      <c r="M12" s="562">
        <v>0</v>
      </c>
    </row>
    <row r="13" spans="1:15" ht="18" customHeight="1">
      <c r="B13" s="174"/>
      <c r="C13" s="175"/>
      <c r="D13" s="172"/>
      <c r="E13" s="173"/>
      <c r="F13" s="132"/>
      <c r="G13" s="554"/>
      <c r="H13" s="132"/>
      <c r="I13" s="554"/>
      <c r="J13" s="558"/>
      <c r="K13" s="559"/>
      <c r="L13" s="560"/>
      <c r="M13" s="557"/>
    </row>
    <row r="14" spans="1:15" ht="18" customHeight="1">
      <c r="B14" s="174"/>
      <c r="C14" s="171" t="s">
        <v>126</v>
      </c>
      <c r="D14" s="521" t="s">
        <v>265</v>
      </c>
      <c r="E14" s="522"/>
      <c r="F14" s="132">
        <v>13910</v>
      </c>
      <c r="G14" s="554">
        <v>3.1</v>
      </c>
      <c r="H14" s="132">
        <v>0</v>
      </c>
      <c r="I14" s="554">
        <v>0</v>
      </c>
      <c r="J14" s="558">
        <v>0</v>
      </c>
      <c r="K14" s="559">
        <v>0</v>
      </c>
      <c r="L14" s="556">
        <v>13910</v>
      </c>
      <c r="M14" s="557">
        <v>1.1000000000000001</v>
      </c>
    </row>
    <row r="15" spans="1:15" ht="18" customHeight="1">
      <c r="B15" s="174"/>
      <c r="C15" s="175"/>
      <c r="D15" s="172"/>
      <c r="E15" s="173"/>
      <c r="F15" s="132"/>
      <c r="G15" s="554"/>
      <c r="H15" s="132"/>
      <c r="I15" s="554"/>
      <c r="J15" s="558"/>
      <c r="K15" s="559"/>
      <c r="L15" s="560"/>
      <c r="M15" s="557"/>
    </row>
    <row r="16" spans="1:15" ht="18" customHeight="1">
      <c r="B16" s="174"/>
      <c r="C16" s="171" t="s">
        <v>188</v>
      </c>
      <c r="D16" s="521" t="s">
        <v>13</v>
      </c>
      <c r="E16" s="522"/>
      <c r="F16" s="132">
        <v>45732</v>
      </c>
      <c r="G16" s="554">
        <v>10.199999999999999</v>
      </c>
      <c r="H16" s="132">
        <v>50578</v>
      </c>
      <c r="I16" s="554">
        <v>15.7</v>
      </c>
      <c r="J16" s="558">
        <v>48667</v>
      </c>
      <c r="K16" s="559">
        <v>9.9</v>
      </c>
      <c r="L16" s="556">
        <v>144977</v>
      </c>
      <c r="M16" s="557">
        <v>11.5</v>
      </c>
    </row>
    <row r="17" spans="2:13" ht="18" customHeight="1">
      <c r="B17" s="174"/>
      <c r="C17" s="175"/>
      <c r="D17" s="172"/>
      <c r="E17" s="173"/>
      <c r="F17" s="132"/>
      <c r="G17" s="554"/>
      <c r="H17" s="554"/>
      <c r="I17" s="554"/>
      <c r="J17" s="558"/>
      <c r="K17" s="559"/>
      <c r="L17" s="560"/>
      <c r="M17" s="557"/>
    </row>
    <row r="18" spans="2:13" ht="18" customHeight="1">
      <c r="B18" s="176" t="s">
        <v>78</v>
      </c>
      <c r="C18" s="177"/>
      <c r="D18" s="177"/>
      <c r="E18" s="178"/>
      <c r="F18" s="132">
        <v>302420</v>
      </c>
      <c r="G18" s="554">
        <v>67.400000000000006</v>
      </c>
      <c r="H18" s="132">
        <v>230027</v>
      </c>
      <c r="I18" s="554">
        <v>71.400000000000006</v>
      </c>
      <c r="J18" s="132">
        <v>295559</v>
      </c>
      <c r="K18" s="559">
        <v>60.4</v>
      </c>
      <c r="L18" s="560">
        <v>828006</v>
      </c>
      <c r="M18" s="557">
        <v>65.7</v>
      </c>
    </row>
    <row r="19" spans="2:13" ht="18" customHeight="1">
      <c r="B19" s="174"/>
      <c r="C19" s="175"/>
      <c r="D19" s="172"/>
      <c r="E19" s="173"/>
      <c r="F19" s="132"/>
      <c r="G19" s="554"/>
      <c r="H19" s="554"/>
      <c r="I19" s="554"/>
      <c r="J19" s="558"/>
      <c r="K19" s="559"/>
      <c r="L19" s="560"/>
      <c r="M19" s="557"/>
    </row>
    <row r="20" spans="2:13" ht="18" customHeight="1">
      <c r="B20" s="125" t="s">
        <v>106</v>
      </c>
      <c r="C20" s="521" t="s">
        <v>266</v>
      </c>
      <c r="D20" s="438"/>
      <c r="E20" s="439"/>
      <c r="F20" s="132">
        <v>0</v>
      </c>
      <c r="G20" s="554">
        <v>0</v>
      </c>
      <c r="H20" s="132">
        <v>5356</v>
      </c>
      <c r="I20" s="554">
        <v>1.7</v>
      </c>
      <c r="J20" s="558">
        <v>4783</v>
      </c>
      <c r="K20" s="559">
        <v>1</v>
      </c>
      <c r="L20" s="556">
        <v>10139</v>
      </c>
      <c r="M20" s="557">
        <v>0.8</v>
      </c>
    </row>
    <row r="21" spans="2:13" ht="18" customHeight="1">
      <c r="B21" s="151"/>
      <c r="C21" s="179"/>
      <c r="D21" s="172"/>
      <c r="E21" s="173"/>
      <c r="F21" s="132"/>
      <c r="G21" s="554"/>
      <c r="H21" s="132"/>
      <c r="I21" s="554"/>
      <c r="J21" s="558"/>
      <c r="K21" s="559"/>
      <c r="L21" s="560"/>
      <c r="M21" s="557"/>
    </row>
    <row r="22" spans="2:13" ht="18" customHeight="1">
      <c r="B22" s="151"/>
      <c r="C22" s="129"/>
      <c r="D22" s="134"/>
      <c r="E22" s="130" t="s">
        <v>267</v>
      </c>
      <c r="F22" s="132">
        <v>0</v>
      </c>
      <c r="G22" s="554">
        <v>0</v>
      </c>
      <c r="H22" s="132">
        <v>5356</v>
      </c>
      <c r="I22" s="554">
        <v>1.7</v>
      </c>
      <c r="J22" s="558">
        <v>4783</v>
      </c>
      <c r="K22" s="559">
        <v>1</v>
      </c>
      <c r="L22" s="556">
        <v>10139</v>
      </c>
      <c r="M22" s="557">
        <v>0.8</v>
      </c>
    </row>
    <row r="23" spans="2:13" ht="18" customHeight="1">
      <c r="B23" s="151"/>
      <c r="C23" s="129"/>
      <c r="D23" s="126"/>
      <c r="E23" s="127"/>
      <c r="F23" s="132"/>
      <c r="G23" s="554"/>
      <c r="H23" s="554"/>
      <c r="I23" s="554"/>
      <c r="J23" s="558"/>
      <c r="K23" s="559"/>
      <c r="L23" s="560"/>
      <c r="M23" s="557"/>
    </row>
    <row r="24" spans="2:13" ht="18" customHeight="1">
      <c r="B24" s="125" t="s">
        <v>111</v>
      </c>
      <c r="C24" s="521" t="s">
        <v>268</v>
      </c>
      <c r="D24" s="438"/>
      <c r="E24" s="439"/>
      <c r="F24" s="132">
        <v>11462</v>
      </c>
      <c r="G24" s="554">
        <v>2.6</v>
      </c>
      <c r="H24" s="132">
        <v>18602</v>
      </c>
      <c r="I24" s="554">
        <v>5.8</v>
      </c>
      <c r="J24" s="558">
        <v>35416</v>
      </c>
      <c r="K24" s="559">
        <v>7.2</v>
      </c>
      <c r="L24" s="556">
        <v>65480</v>
      </c>
      <c r="M24" s="557">
        <v>5.2</v>
      </c>
    </row>
    <row r="25" spans="2:13" ht="18" customHeight="1">
      <c r="B25" s="151"/>
      <c r="C25" s="179"/>
      <c r="D25" s="172"/>
      <c r="E25" s="173"/>
      <c r="F25" s="132"/>
      <c r="G25" s="554"/>
      <c r="H25" s="132"/>
      <c r="I25" s="554"/>
      <c r="J25" s="558"/>
      <c r="K25" s="559"/>
      <c r="L25" s="560"/>
      <c r="M25" s="557"/>
    </row>
    <row r="26" spans="2:13" ht="18" customHeight="1">
      <c r="B26" s="125" t="s">
        <v>117</v>
      </c>
      <c r="C26" s="521" t="s">
        <v>269</v>
      </c>
      <c r="D26" s="438"/>
      <c r="E26" s="439"/>
      <c r="F26" s="132">
        <v>3520</v>
      </c>
      <c r="G26" s="554">
        <v>0.8</v>
      </c>
      <c r="H26" s="132">
        <v>569</v>
      </c>
      <c r="I26" s="554">
        <v>0.2</v>
      </c>
      <c r="J26" s="558">
        <v>1919</v>
      </c>
      <c r="K26" s="559">
        <v>0.4</v>
      </c>
      <c r="L26" s="556">
        <v>6008</v>
      </c>
      <c r="M26" s="557">
        <v>0.5</v>
      </c>
    </row>
    <row r="27" spans="2:13" ht="18" customHeight="1">
      <c r="B27" s="151"/>
      <c r="C27" s="179"/>
      <c r="D27" s="172"/>
      <c r="E27" s="173"/>
      <c r="F27" s="132"/>
      <c r="G27" s="554"/>
      <c r="H27" s="554"/>
      <c r="I27" s="554"/>
      <c r="J27" s="558"/>
      <c r="K27" s="559"/>
      <c r="L27" s="560"/>
      <c r="M27" s="557"/>
    </row>
    <row r="28" spans="2:13" ht="18" customHeight="1">
      <c r="B28" s="125" t="s">
        <v>120</v>
      </c>
      <c r="C28" s="521" t="s">
        <v>53</v>
      </c>
      <c r="D28" s="521"/>
      <c r="E28" s="522"/>
      <c r="F28" s="132">
        <v>131174</v>
      </c>
      <c r="G28" s="554">
        <v>29.2</v>
      </c>
      <c r="H28" s="132">
        <v>67496</v>
      </c>
      <c r="I28" s="554">
        <v>21</v>
      </c>
      <c r="J28" s="558">
        <v>151642</v>
      </c>
      <c r="K28" s="559">
        <v>31</v>
      </c>
      <c r="L28" s="556">
        <v>350312</v>
      </c>
      <c r="M28" s="557">
        <v>27.8</v>
      </c>
    </row>
    <row r="29" spans="2:13" ht="18" customHeight="1">
      <c r="B29" s="151"/>
      <c r="C29" s="179"/>
      <c r="D29" s="172"/>
      <c r="E29" s="173"/>
      <c r="F29" s="132"/>
      <c r="G29" s="554"/>
      <c r="H29" s="132"/>
      <c r="I29" s="554"/>
      <c r="J29" s="558"/>
      <c r="K29" s="559"/>
      <c r="L29" s="560"/>
      <c r="M29" s="557"/>
    </row>
    <row r="30" spans="2:13" ht="18" customHeight="1" thickBot="1">
      <c r="B30" s="180" t="s">
        <v>78</v>
      </c>
      <c r="C30" s="181"/>
      <c r="D30" s="181"/>
      <c r="E30" s="182"/>
      <c r="F30" s="563">
        <v>448576</v>
      </c>
      <c r="G30" s="564">
        <v>100</v>
      </c>
      <c r="H30" s="563">
        <v>322050</v>
      </c>
      <c r="I30" s="564">
        <v>100.09999999999998</v>
      </c>
      <c r="J30" s="563">
        <v>489319</v>
      </c>
      <c r="K30" s="564">
        <v>99.899999999999977</v>
      </c>
      <c r="L30" s="565">
        <v>1259945</v>
      </c>
      <c r="M30" s="566">
        <v>100</v>
      </c>
    </row>
    <row r="31" spans="2:13" ht="18" customHeight="1">
      <c r="B31" s="147"/>
      <c r="C31" s="147"/>
      <c r="D31" s="147"/>
      <c r="E31" s="147"/>
      <c r="F31" s="141"/>
      <c r="G31" s="141"/>
      <c r="H31" s="141"/>
      <c r="I31" s="141"/>
      <c r="K31" s="141"/>
      <c r="L31" s="141"/>
      <c r="M31" s="141"/>
    </row>
    <row r="32" spans="2:13" ht="18" customHeight="1">
      <c r="B32" s="107" t="s">
        <v>143</v>
      </c>
      <c r="C32" s="107"/>
      <c r="D32" s="183"/>
      <c r="E32" s="183"/>
      <c r="F32" s="141"/>
      <c r="G32" s="141"/>
      <c r="H32" s="141"/>
      <c r="I32" s="141"/>
      <c r="K32" s="141"/>
      <c r="L32" s="141"/>
      <c r="M32" s="141"/>
    </row>
    <row r="33" spans="2:13" ht="18" customHeight="1" thickBot="1">
      <c r="B33" s="147"/>
      <c r="C33" s="147"/>
      <c r="D33" s="139"/>
      <c r="E33" s="139"/>
      <c r="F33" s="141"/>
      <c r="G33" s="141"/>
      <c r="H33" s="141"/>
      <c r="I33" s="141"/>
      <c r="K33" s="141"/>
      <c r="L33" s="141"/>
      <c r="M33" s="567" t="s">
        <v>270</v>
      </c>
    </row>
    <row r="34" spans="2:13" ht="18" customHeight="1">
      <c r="B34" s="149"/>
      <c r="C34" s="114"/>
      <c r="D34" s="114"/>
      <c r="E34" s="150" t="s">
        <v>211</v>
      </c>
      <c r="F34" s="524" t="s">
        <v>320</v>
      </c>
      <c r="G34" s="525"/>
      <c r="H34" s="525"/>
      <c r="I34" s="525"/>
      <c r="J34" s="525"/>
      <c r="K34" s="525"/>
      <c r="L34" s="525"/>
      <c r="M34" s="526"/>
    </row>
    <row r="35" spans="2:13" ht="18" customHeight="1">
      <c r="B35" s="115" t="s">
        <v>259</v>
      </c>
      <c r="C35" s="184"/>
      <c r="D35" s="185"/>
      <c r="E35" s="117" t="s">
        <v>225</v>
      </c>
      <c r="F35" s="452" t="s">
        <v>99</v>
      </c>
      <c r="G35" s="453"/>
      <c r="H35" s="154" t="s">
        <v>68</v>
      </c>
      <c r="I35" s="154"/>
      <c r="J35" s="452" t="s">
        <v>100</v>
      </c>
      <c r="K35" s="453"/>
      <c r="L35" s="153" t="s">
        <v>71</v>
      </c>
      <c r="M35" s="155"/>
    </row>
    <row r="36" spans="2:13" ht="18" customHeight="1">
      <c r="B36" s="133" t="s">
        <v>219</v>
      </c>
      <c r="C36" s="129"/>
      <c r="D36" s="152"/>
      <c r="E36" s="186"/>
      <c r="F36" s="187"/>
      <c r="G36" s="189"/>
      <c r="H36" s="188"/>
      <c r="I36" s="188"/>
      <c r="J36" s="190"/>
      <c r="K36" s="191"/>
      <c r="L36" s="187"/>
      <c r="M36" s="192"/>
    </row>
    <row r="37" spans="2:13" ht="18" customHeight="1">
      <c r="B37" s="151"/>
      <c r="C37" s="152"/>
      <c r="D37" s="126" t="s">
        <v>258</v>
      </c>
      <c r="E37" s="127"/>
      <c r="F37" s="568">
        <v>204005.01253132834</v>
      </c>
      <c r="G37" s="569"/>
      <c r="H37" s="568">
        <v>239023.2558139535</v>
      </c>
      <c r="I37" s="569"/>
      <c r="J37" s="568">
        <v>221172.22222222222</v>
      </c>
      <c r="K37" s="569"/>
      <c r="L37" s="568">
        <v>218965.58505408064</v>
      </c>
      <c r="M37" s="570"/>
    </row>
    <row r="38" spans="2:13" ht="18" customHeight="1">
      <c r="B38" s="151"/>
      <c r="C38" s="152"/>
      <c r="D38" s="126" t="s">
        <v>215</v>
      </c>
      <c r="E38" s="127"/>
      <c r="F38" s="568">
        <v>100228.07017543861</v>
      </c>
      <c r="G38" s="569"/>
      <c r="H38" s="568">
        <v>108746.12403100776</v>
      </c>
      <c r="I38" s="569"/>
      <c r="J38" s="568">
        <v>121733.33333333333</v>
      </c>
      <c r="K38" s="569"/>
      <c r="L38" s="568">
        <v>110001.47492625369</v>
      </c>
      <c r="M38" s="570"/>
    </row>
    <row r="39" spans="2:13" ht="18" customHeight="1">
      <c r="B39" s="151"/>
      <c r="C39" s="152"/>
      <c r="D39" s="261" t="s">
        <v>308</v>
      </c>
      <c r="E39" s="262"/>
      <c r="F39" s="571">
        <v>0</v>
      </c>
      <c r="G39" s="572"/>
      <c r="H39" s="571">
        <v>0</v>
      </c>
      <c r="I39" s="572"/>
      <c r="J39" s="571">
        <v>0</v>
      </c>
      <c r="K39" s="572"/>
      <c r="L39" s="571">
        <v>0</v>
      </c>
      <c r="M39" s="573"/>
    </row>
    <row r="40" spans="2:13" ht="18" customHeight="1">
      <c r="B40" s="151"/>
      <c r="C40" s="152"/>
      <c r="D40" s="175" t="s">
        <v>78</v>
      </c>
      <c r="E40" s="193"/>
      <c r="F40" s="568">
        <v>304233.08270676696</v>
      </c>
      <c r="G40" s="569"/>
      <c r="H40" s="568">
        <v>347769.37984496122</v>
      </c>
      <c r="I40" s="569"/>
      <c r="J40" s="568">
        <v>342905</v>
      </c>
      <c r="K40" s="569"/>
      <c r="L40" s="568">
        <v>328967.05998033436</v>
      </c>
      <c r="M40" s="570"/>
    </row>
    <row r="41" spans="2:13" ht="18" customHeight="1">
      <c r="B41" s="151"/>
      <c r="C41" s="152"/>
      <c r="D41" s="126" t="s">
        <v>271</v>
      </c>
      <c r="E41" s="194" t="s">
        <v>273</v>
      </c>
      <c r="F41" s="574">
        <v>51.492753623188406</v>
      </c>
      <c r="G41" s="569"/>
      <c r="H41" s="574">
        <v>53.02325581395349</v>
      </c>
      <c r="I41" s="569"/>
      <c r="J41" s="574">
        <v>49.166666666666664</v>
      </c>
      <c r="K41" s="569"/>
      <c r="L41" s="574">
        <v>51.063953488372093</v>
      </c>
      <c r="M41" s="570"/>
    </row>
    <row r="42" spans="2:13" ht="18" customHeight="1" thickBot="1">
      <c r="B42" s="195"/>
      <c r="C42" s="196"/>
      <c r="D42" s="197" t="s">
        <v>274</v>
      </c>
      <c r="E42" s="198" t="s">
        <v>275</v>
      </c>
      <c r="F42" s="575">
        <v>14.797101449275363</v>
      </c>
      <c r="G42" s="576"/>
      <c r="H42" s="575">
        <v>13.186046511627907</v>
      </c>
      <c r="I42" s="576"/>
      <c r="J42" s="575">
        <v>8.9666666666666668</v>
      </c>
      <c r="K42" s="576"/>
      <c r="L42" s="575">
        <v>12.36046511627907</v>
      </c>
      <c r="M42" s="577"/>
    </row>
    <row r="43" spans="2:13" ht="18" customHeight="1"/>
    <row r="44" spans="2:13" ht="18" customHeight="1"/>
    <row r="45" spans="2:13" ht="18" customHeight="1"/>
    <row r="46" spans="2:13" ht="13.5" customHeight="1">
      <c r="D46" s="106"/>
      <c r="F46" s="199"/>
      <c r="G46" s="141"/>
      <c r="H46" s="259"/>
      <c r="I46" s="141"/>
      <c r="J46" s="199"/>
      <c r="K46" s="141"/>
      <c r="L46" s="141"/>
      <c r="M46" s="141"/>
    </row>
    <row r="47" spans="2:13" ht="13.5" customHeight="1">
      <c r="D47" s="106"/>
      <c r="F47" s="199"/>
      <c r="G47" s="141"/>
      <c r="H47" s="199"/>
      <c r="I47" s="141"/>
      <c r="J47" s="199"/>
      <c r="K47" s="141"/>
      <c r="L47" s="141"/>
      <c r="M47" s="141"/>
    </row>
    <row r="48" spans="2:13" ht="13.5" customHeight="1">
      <c r="F48" s="141"/>
      <c r="G48" s="141"/>
      <c r="H48" s="141"/>
      <c r="I48" s="141"/>
      <c r="K48" s="141"/>
      <c r="L48" s="141"/>
      <c r="M48" s="141"/>
    </row>
    <row r="49" spans="6:13" ht="13.5" customHeight="1">
      <c r="F49" s="141"/>
      <c r="G49" s="141"/>
      <c r="H49" s="141"/>
      <c r="I49" s="141"/>
      <c r="K49" s="141"/>
      <c r="L49" s="141"/>
      <c r="M49" s="141"/>
    </row>
  </sheetData>
  <mergeCells count="40">
    <mergeCell ref="L39:M39"/>
    <mergeCell ref="F3:M3"/>
    <mergeCell ref="F34:M34"/>
    <mergeCell ref="F4:G4"/>
    <mergeCell ref="J4:K4"/>
    <mergeCell ref="L38:M38"/>
    <mergeCell ref="F35:G35"/>
    <mergeCell ref="J35:K35"/>
    <mergeCell ref="F37:G37"/>
    <mergeCell ref="H37:I37"/>
    <mergeCell ref="J37:K37"/>
    <mergeCell ref="L37:M37"/>
    <mergeCell ref="F38:G38"/>
    <mergeCell ref="H38:I38"/>
    <mergeCell ref="J38:K38"/>
    <mergeCell ref="F39:G39"/>
    <mergeCell ref="C6:E6"/>
    <mergeCell ref="D8:E8"/>
    <mergeCell ref="D10:E10"/>
    <mergeCell ref="D12:E12"/>
    <mergeCell ref="D14:E14"/>
    <mergeCell ref="H39:I39"/>
    <mergeCell ref="J39:K39"/>
    <mergeCell ref="D16:E16"/>
    <mergeCell ref="C20:E20"/>
    <mergeCell ref="C24:E24"/>
    <mergeCell ref="C26:E26"/>
    <mergeCell ref="C28:E28"/>
    <mergeCell ref="L40:M40"/>
    <mergeCell ref="F42:G42"/>
    <mergeCell ref="H42:I42"/>
    <mergeCell ref="J42:K42"/>
    <mergeCell ref="L42:M42"/>
    <mergeCell ref="F41:G41"/>
    <mergeCell ref="H41:I41"/>
    <mergeCell ref="J41:K41"/>
    <mergeCell ref="L41:M41"/>
    <mergeCell ref="F40:G40"/>
    <mergeCell ref="H40:I40"/>
    <mergeCell ref="J40:K40"/>
  </mergeCells>
  <phoneticPr fontId="40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0"/>
  <sheetViews>
    <sheetView view="pageBreakPreview" zoomScaleNormal="100" zoomScaleSheetLayoutView="100" workbookViewId="0">
      <pane xSplit="6" ySplit="4" topLeftCell="G5" activePane="bottomRight" state="frozen"/>
      <selection pane="topRight"/>
      <selection pane="bottomLeft"/>
      <selection pane="bottomRight" activeCell="H33" sqref="H33"/>
    </sheetView>
  </sheetViews>
  <sheetFormatPr defaultColWidth="9" defaultRowHeight="23.25" customHeight="1"/>
  <cols>
    <col min="1" max="1" width="1.375" style="3" customWidth="1"/>
    <col min="2" max="2" width="4" style="3" customWidth="1"/>
    <col min="3" max="3" width="4.125" style="3" customWidth="1"/>
    <col min="4" max="4" width="16.25" style="3" customWidth="1"/>
    <col min="5" max="5" width="2.625" style="3" customWidth="1"/>
    <col min="6" max="6" width="5" style="3" customWidth="1"/>
    <col min="7" max="10" width="11.875" style="65" customWidth="1"/>
    <col min="11" max="11" width="9" style="3" bestFit="1"/>
    <col min="12" max="16384" width="9" style="3"/>
  </cols>
  <sheetData>
    <row r="1" spans="1:12" s="4" customFormat="1" ht="17.25" customHeight="1">
      <c r="B1" s="200" t="s">
        <v>276</v>
      </c>
      <c r="C1" s="201"/>
      <c r="D1" s="201"/>
      <c r="E1" s="201"/>
      <c r="F1" s="201"/>
      <c r="G1" s="202"/>
      <c r="H1" s="202"/>
      <c r="I1" s="202"/>
      <c r="J1" s="203"/>
      <c r="L1" s="258"/>
    </row>
    <row r="2" spans="1:12" ht="20.25" customHeight="1" thickBot="1">
      <c r="B2" s="204"/>
      <c r="C2" s="204"/>
      <c r="D2" s="204"/>
      <c r="E2" s="204"/>
      <c r="F2" s="204"/>
      <c r="G2" s="205"/>
      <c r="H2" s="205"/>
      <c r="I2" s="205"/>
      <c r="J2" s="148" t="s">
        <v>18</v>
      </c>
    </row>
    <row r="3" spans="1:12" ht="18" customHeight="1">
      <c r="B3" s="206"/>
      <c r="C3" s="207"/>
      <c r="D3" s="207"/>
      <c r="E3" s="207"/>
      <c r="F3" s="208" t="s">
        <v>64</v>
      </c>
      <c r="G3" s="537" t="s">
        <v>317</v>
      </c>
      <c r="H3" s="538"/>
      <c r="I3" s="538"/>
      <c r="J3" s="539"/>
    </row>
    <row r="4" spans="1:12" ht="18" customHeight="1">
      <c r="B4" s="209" t="s">
        <v>169</v>
      </c>
      <c r="C4" s="210"/>
      <c r="D4" s="210"/>
      <c r="E4" s="211"/>
      <c r="F4" s="212" t="s">
        <v>225</v>
      </c>
      <c r="G4" s="214" t="s">
        <v>99</v>
      </c>
      <c r="H4" s="214" t="s">
        <v>68</v>
      </c>
      <c r="I4" s="213" t="s">
        <v>100</v>
      </c>
      <c r="J4" s="119" t="s">
        <v>71</v>
      </c>
    </row>
    <row r="5" spans="1:12" ht="18" customHeight="1">
      <c r="B5" s="163" t="s">
        <v>14</v>
      </c>
      <c r="C5" s="540" t="s">
        <v>145</v>
      </c>
      <c r="D5" s="441"/>
      <c r="E5" s="441"/>
      <c r="F5" s="442"/>
      <c r="G5" s="270"/>
      <c r="H5" s="270"/>
      <c r="I5" s="215"/>
      <c r="J5" s="216"/>
    </row>
    <row r="6" spans="1:12" s="5" customFormat="1" ht="18" customHeight="1">
      <c r="A6" s="3"/>
      <c r="B6" s="217"/>
      <c r="C6" s="218" t="s">
        <v>147</v>
      </c>
      <c r="D6" s="527" t="s">
        <v>92</v>
      </c>
      <c r="E6" s="527"/>
      <c r="F6" s="528"/>
      <c r="G6" s="271">
        <v>0</v>
      </c>
      <c r="H6" s="271">
        <v>0</v>
      </c>
      <c r="I6" s="132">
        <v>0</v>
      </c>
      <c r="J6" s="548" t="s">
        <v>39</v>
      </c>
    </row>
    <row r="7" spans="1:12" ht="18" customHeight="1">
      <c r="B7" s="217"/>
      <c r="C7" s="218" t="s">
        <v>157</v>
      </c>
      <c r="D7" s="527" t="s">
        <v>95</v>
      </c>
      <c r="E7" s="527"/>
      <c r="F7" s="528"/>
      <c r="G7" s="271">
        <v>0</v>
      </c>
      <c r="H7" s="271">
        <v>0</v>
      </c>
      <c r="I7" s="132">
        <v>0</v>
      </c>
      <c r="J7" s="548" t="s">
        <v>39</v>
      </c>
    </row>
    <row r="8" spans="1:12" ht="18" customHeight="1">
      <c r="B8" s="217"/>
      <c r="C8" s="218" t="s">
        <v>159</v>
      </c>
      <c r="D8" s="527" t="s">
        <v>260</v>
      </c>
      <c r="E8" s="527"/>
      <c r="F8" s="528"/>
      <c r="G8" s="271">
        <v>0</v>
      </c>
      <c r="H8" s="271">
        <v>0</v>
      </c>
      <c r="I8" s="132">
        <v>0</v>
      </c>
      <c r="J8" s="548" t="s">
        <v>39</v>
      </c>
    </row>
    <row r="9" spans="1:12" ht="18" customHeight="1">
      <c r="B9" s="217"/>
      <c r="C9" s="218" t="s">
        <v>126</v>
      </c>
      <c r="D9" s="527" t="s">
        <v>154</v>
      </c>
      <c r="E9" s="527"/>
      <c r="F9" s="528"/>
      <c r="G9" s="271">
        <v>0</v>
      </c>
      <c r="H9" s="271">
        <v>0</v>
      </c>
      <c r="I9" s="132">
        <v>25062</v>
      </c>
      <c r="J9" s="548">
        <v>25062</v>
      </c>
    </row>
    <row r="10" spans="1:12" ht="18" customHeight="1">
      <c r="B10" s="217"/>
      <c r="C10" s="218" t="s">
        <v>188</v>
      </c>
      <c r="D10" s="527" t="s">
        <v>277</v>
      </c>
      <c r="E10" s="527"/>
      <c r="F10" s="528"/>
      <c r="G10" s="271">
        <v>0</v>
      </c>
      <c r="H10" s="271">
        <v>0</v>
      </c>
      <c r="I10" s="132">
        <v>0</v>
      </c>
      <c r="J10" s="548" t="s">
        <v>39</v>
      </c>
    </row>
    <row r="11" spans="1:12" ht="18" customHeight="1">
      <c r="B11" s="217"/>
      <c r="C11" s="218" t="s">
        <v>209</v>
      </c>
      <c r="D11" s="527" t="s">
        <v>272</v>
      </c>
      <c r="E11" s="527"/>
      <c r="F11" s="528"/>
      <c r="G11" s="271">
        <v>0</v>
      </c>
      <c r="H11" s="271">
        <v>0</v>
      </c>
      <c r="I11" s="132">
        <v>0</v>
      </c>
      <c r="J11" s="548" t="s">
        <v>39</v>
      </c>
    </row>
    <row r="12" spans="1:12" ht="18" customHeight="1">
      <c r="B12" s="217"/>
      <c r="C12" s="218" t="s">
        <v>244</v>
      </c>
      <c r="D12" s="527" t="s">
        <v>125</v>
      </c>
      <c r="E12" s="527"/>
      <c r="F12" s="528"/>
      <c r="G12" s="271">
        <v>0</v>
      </c>
      <c r="H12" s="271">
        <v>0</v>
      </c>
      <c r="I12" s="132">
        <v>0</v>
      </c>
      <c r="J12" s="548" t="s">
        <v>39</v>
      </c>
    </row>
    <row r="13" spans="1:12" ht="18" customHeight="1">
      <c r="B13" s="217"/>
      <c r="C13" s="218" t="s">
        <v>245</v>
      </c>
      <c r="D13" s="527" t="s">
        <v>75</v>
      </c>
      <c r="E13" s="527"/>
      <c r="F13" s="528"/>
      <c r="G13" s="271">
        <v>0</v>
      </c>
      <c r="H13" s="271">
        <v>0</v>
      </c>
      <c r="I13" s="132">
        <v>0</v>
      </c>
      <c r="J13" s="548" t="s">
        <v>39</v>
      </c>
    </row>
    <row r="14" spans="1:12" ht="18" customHeight="1">
      <c r="B14" s="219"/>
      <c r="C14" s="220" t="s">
        <v>185</v>
      </c>
      <c r="D14" s="220"/>
      <c r="E14" s="220"/>
      <c r="F14" s="221" t="s">
        <v>234</v>
      </c>
      <c r="G14" s="132">
        <v>0</v>
      </c>
      <c r="H14" s="132">
        <v>0</v>
      </c>
      <c r="I14" s="132">
        <v>25062</v>
      </c>
      <c r="J14" s="548">
        <v>25062</v>
      </c>
    </row>
    <row r="15" spans="1:12" ht="18" customHeight="1">
      <c r="B15" s="219"/>
      <c r="C15" s="218" t="s">
        <v>278</v>
      </c>
      <c r="D15" s="527" t="s">
        <v>279</v>
      </c>
      <c r="E15" s="527"/>
      <c r="F15" s="439"/>
      <c r="G15" s="271">
        <v>0</v>
      </c>
      <c r="H15" s="271">
        <v>0</v>
      </c>
      <c r="I15" s="132">
        <v>0</v>
      </c>
      <c r="J15" s="548" t="s">
        <v>39</v>
      </c>
    </row>
    <row r="16" spans="1:12" ht="18" customHeight="1">
      <c r="B16" s="217"/>
      <c r="C16" s="222" t="s">
        <v>280</v>
      </c>
      <c r="D16" s="531" t="s">
        <v>132</v>
      </c>
      <c r="E16" s="531"/>
      <c r="F16" s="223" t="s">
        <v>281</v>
      </c>
      <c r="G16" s="271"/>
      <c r="H16" s="271"/>
      <c r="I16" s="132"/>
      <c r="J16" s="578"/>
    </row>
    <row r="17" spans="2:10" ht="18" customHeight="1">
      <c r="B17" s="224"/>
      <c r="C17" s="225" t="s">
        <v>282</v>
      </c>
      <c r="D17" s="532" t="s">
        <v>168</v>
      </c>
      <c r="E17" s="532"/>
      <c r="F17" s="226" t="s">
        <v>254</v>
      </c>
      <c r="G17" s="579">
        <v>0</v>
      </c>
      <c r="H17" s="579">
        <v>0</v>
      </c>
      <c r="I17" s="580">
        <v>0</v>
      </c>
      <c r="J17" s="548" t="s">
        <v>39</v>
      </c>
    </row>
    <row r="18" spans="2:10" ht="18" customHeight="1">
      <c r="B18" s="533" t="s">
        <v>283</v>
      </c>
      <c r="C18" s="527"/>
      <c r="D18" s="527"/>
      <c r="E18" s="527"/>
      <c r="F18" s="227" t="s">
        <v>284</v>
      </c>
      <c r="G18" s="132">
        <v>0</v>
      </c>
      <c r="H18" s="132">
        <v>0</v>
      </c>
      <c r="I18" s="132">
        <v>25062</v>
      </c>
      <c r="J18" s="548">
        <v>25062</v>
      </c>
    </row>
    <row r="19" spans="2:10" ht="18" customHeight="1">
      <c r="B19" s="125" t="s">
        <v>106</v>
      </c>
      <c r="C19" s="527" t="s">
        <v>285</v>
      </c>
      <c r="D19" s="438"/>
      <c r="E19" s="438"/>
      <c r="F19" s="439"/>
      <c r="G19" s="271"/>
      <c r="H19" s="271"/>
      <c r="I19" s="228"/>
      <c r="J19" s="548"/>
    </row>
    <row r="20" spans="2:10" ht="18" customHeight="1">
      <c r="B20" s="217"/>
      <c r="C20" s="218" t="s">
        <v>147</v>
      </c>
      <c r="D20" s="527" t="s">
        <v>59</v>
      </c>
      <c r="E20" s="438"/>
      <c r="F20" s="439"/>
      <c r="G20" s="271">
        <v>4127</v>
      </c>
      <c r="H20" s="271">
        <v>3179</v>
      </c>
      <c r="I20" s="132">
        <v>0</v>
      </c>
      <c r="J20" s="548">
        <v>7306</v>
      </c>
    </row>
    <row r="21" spans="2:10" ht="18" customHeight="1">
      <c r="B21" s="217"/>
      <c r="C21" s="222"/>
      <c r="D21" s="218"/>
      <c r="E21" s="222"/>
      <c r="F21" s="227" t="s">
        <v>173</v>
      </c>
      <c r="G21" s="271">
        <v>0</v>
      </c>
      <c r="H21" s="271">
        <v>0</v>
      </c>
      <c r="I21" s="132">
        <v>0</v>
      </c>
      <c r="J21" s="548" t="s">
        <v>39</v>
      </c>
    </row>
    <row r="22" spans="2:10" ht="18" customHeight="1">
      <c r="B22" s="217"/>
      <c r="C22" s="218" t="s">
        <v>157</v>
      </c>
      <c r="D22" s="527" t="s">
        <v>22</v>
      </c>
      <c r="E22" s="438"/>
      <c r="F22" s="439"/>
      <c r="G22" s="271">
        <v>0</v>
      </c>
      <c r="H22" s="271">
        <v>13469</v>
      </c>
      <c r="I22" s="132">
        <v>50123</v>
      </c>
      <c r="J22" s="548">
        <v>63592</v>
      </c>
    </row>
    <row r="23" spans="2:10" ht="18" customHeight="1">
      <c r="B23" s="224"/>
      <c r="C23" s="218" t="s">
        <v>159</v>
      </c>
      <c r="D23" s="534" t="s">
        <v>286</v>
      </c>
      <c r="E23" s="535"/>
      <c r="F23" s="536"/>
      <c r="G23" s="579">
        <v>0</v>
      </c>
      <c r="H23" s="579">
        <v>0</v>
      </c>
      <c r="I23" s="580">
        <v>0</v>
      </c>
      <c r="J23" s="548" t="s">
        <v>39</v>
      </c>
    </row>
    <row r="24" spans="2:10" ht="18" customHeight="1">
      <c r="B24" s="217"/>
      <c r="C24" s="218" t="s">
        <v>126</v>
      </c>
      <c r="D24" s="527" t="s">
        <v>98</v>
      </c>
      <c r="E24" s="438"/>
      <c r="F24" s="439"/>
      <c r="G24" s="271">
        <v>0</v>
      </c>
      <c r="H24" s="271">
        <v>0</v>
      </c>
      <c r="I24" s="132">
        <v>0</v>
      </c>
      <c r="J24" s="548" t="s">
        <v>39</v>
      </c>
    </row>
    <row r="25" spans="2:10" ht="18" customHeight="1">
      <c r="B25" s="217"/>
      <c r="C25" s="218" t="s">
        <v>188</v>
      </c>
      <c r="D25" s="527" t="s">
        <v>75</v>
      </c>
      <c r="E25" s="438"/>
      <c r="F25" s="439"/>
      <c r="G25" s="271">
        <v>0</v>
      </c>
      <c r="H25" s="271">
        <v>0</v>
      </c>
      <c r="I25" s="132">
        <v>0</v>
      </c>
      <c r="J25" s="548" t="s">
        <v>39</v>
      </c>
    </row>
    <row r="26" spans="2:10" ht="18" customHeight="1">
      <c r="B26" s="219"/>
      <c r="C26" s="220" t="s">
        <v>185</v>
      </c>
      <c r="D26" s="220"/>
      <c r="E26" s="220"/>
      <c r="F26" s="221" t="s">
        <v>287</v>
      </c>
      <c r="G26" s="271">
        <v>4127</v>
      </c>
      <c r="H26" s="271">
        <v>16648</v>
      </c>
      <c r="I26" s="271">
        <v>50123</v>
      </c>
      <c r="J26" s="548">
        <v>70898</v>
      </c>
    </row>
    <row r="27" spans="2:10" ht="18" customHeight="1">
      <c r="B27" s="125" t="s">
        <v>111</v>
      </c>
      <c r="C27" s="534" t="s">
        <v>288</v>
      </c>
      <c r="D27" s="534"/>
      <c r="E27" s="534"/>
      <c r="F27" s="227" t="s">
        <v>102</v>
      </c>
      <c r="G27" s="271">
        <v>4127</v>
      </c>
      <c r="H27" s="271">
        <v>16648</v>
      </c>
      <c r="I27" s="271">
        <v>25061</v>
      </c>
      <c r="J27" s="548">
        <v>45836</v>
      </c>
    </row>
    <row r="28" spans="2:10" ht="18" customHeight="1">
      <c r="B28" s="224"/>
      <c r="C28" s="229" t="s">
        <v>257</v>
      </c>
      <c r="D28" s="225"/>
      <c r="E28" s="225"/>
      <c r="F28" s="230"/>
      <c r="G28" s="581"/>
      <c r="H28" s="581"/>
      <c r="I28" s="582"/>
      <c r="J28" s="548"/>
    </row>
    <row r="29" spans="2:10" ht="18" customHeight="1">
      <c r="B29" s="125" t="s">
        <v>117</v>
      </c>
      <c r="C29" s="527" t="s">
        <v>289</v>
      </c>
      <c r="D29" s="438"/>
      <c r="E29" s="438"/>
      <c r="F29" s="439"/>
      <c r="G29" s="271"/>
      <c r="H29" s="271"/>
      <c r="I29" s="228"/>
      <c r="J29" s="548"/>
    </row>
    <row r="30" spans="2:10" ht="18" customHeight="1">
      <c r="B30" s="219"/>
      <c r="C30" s="218" t="s">
        <v>147</v>
      </c>
      <c r="D30" s="527" t="s">
        <v>290</v>
      </c>
      <c r="E30" s="527"/>
      <c r="F30" s="528"/>
      <c r="G30" s="271">
        <v>4127</v>
      </c>
      <c r="H30" s="271">
        <v>16648</v>
      </c>
      <c r="I30" s="132">
        <v>25061</v>
      </c>
      <c r="J30" s="548">
        <v>45836</v>
      </c>
    </row>
    <row r="31" spans="2:10" ht="18" customHeight="1">
      <c r="B31" s="217"/>
      <c r="C31" s="218" t="s">
        <v>157</v>
      </c>
      <c r="D31" s="527" t="s">
        <v>118</v>
      </c>
      <c r="E31" s="527"/>
      <c r="F31" s="528"/>
      <c r="G31" s="271">
        <v>0</v>
      </c>
      <c r="H31" s="271">
        <v>0</v>
      </c>
      <c r="I31" s="132">
        <v>0</v>
      </c>
      <c r="J31" s="548" t="s">
        <v>39</v>
      </c>
    </row>
    <row r="32" spans="2:10" ht="18" customHeight="1">
      <c r="B32" s="217"/>
      <c r="C32" s="218" t="s">
        <v>159</v>
      </c>
      <c r="D32" s="527" t="s">
        <v>291</v>
      </c>
      <c r="E32" s="527"/>
      <c r="F32" s="528"/>
      <c r="G32" s="271">
        <v>0</v>
      </c>
      <c r="H32" s="271">
        <v>0</v>
      </c>
      <c r="I32" s="132">
        <v>0</v>
      </c>
      <c r="J32" s="548" t="s">
        <v>39</v>
      </c>
    </row>
    <row r="33" spans="2:10" ht="18" customHeight="1">
      <c r="B33" s="217"/>
      <c r="C33" s="218" t="s">
        <v>126</v>
      </c>
      <c r="D33" s="527" t="s">
        <v>292</v>
      </c>
      <c r="E33" s="527"/>
      <c r="F33" s="528"/>
      <c r="G33" s="271">
        <v>0</v>
      </c>
      <c r="H33" s="271">
        <v>0</v>
      </c>
      <c r="I33" s="132">
        <v>0</v>
      </c>
      <c r="J33" s="548" t="s">
        <v>39</v>
      </c>
    </row>
    <row r="34" spans="2:10" ht="18" customHeight="1">
      <c r="B34" s="219"/>
      <c r="C34" s="218" t="s">
        <v>188</v>
      </c>
      <c r="D34" s="527" t="s">
        <v>293</v>
      </c>
      <c r="E34" s="527"/>
      <c r="F34" s="528"/>
      <c r="G34" s="271">
        <v>0</v>
      </c>
      <c r="H34" s="271">
        <v>0</v>
      </c>
      <c r="I34" s="132">
        <v>0</v>
      </c>
      <c r="J34" s="548" t="s">
        <v>39</v>
      </c>
    </row>
    <row r="35" spans="2:10" ht="18" customHeight="1">
      <c r="B35" s="217"/>
      <c r="C35" s="218" t="s">
        <v>209</v>
      </c>
      <c r="D35" s="527" t="s">
        <v>28</v>
      </c>
      <c r="E35" s="527"/>
      <c r="F35" s="528"/>
      <c r="G35" s="271">
        <v>0</v>
      </c>
      <c r="H35" s="271">
        <v>0</v>
      </c>
      <c r="I35" s="132">
        <v>0</v>
      </c>
      <c r="J35" s="548" t="s">
        <v>39</v>
      </c>
    </row>
    <row r="36" spans="2:10" ht="18" customHeight="1">
      <c r="B36" s="217"/>
      <c r="C36" s="218" t="s">
        <v>244</v>
      </c>
      <c r="D36" s="527" t="s">
        <v>75</v>
      </c>
      <c r="E36" s="527"/>
      <c r="F36" s="528"/>
      <c r="G36" s="271">
        <v>0</v>
      </c>
      <c r="H36" s="271">
        <v>0</v>
      </c>
      <c r="I36" s="132">
        <v>0</v>
      </c>
      <c r="J36" s="548" t="s">
        <v>39</v>
      </c>
    </row>
    <row r="37" spans="2:10" ht="18" customHeight="1">
      <c r="B37" s="219" t="s">
        <v>294</v>
      </c>
      <c r="C37" s="220" t="s">
        <v>185</v>
      </c>
      <c r="D37" s="220"/>
      <c r="E37" s="220"/>
      <c r="F37" s="221" t="s">
        <v>256</v>
      </c>
      <c r="G37" s="271">
        <v>4127</v>
      </c>
      <c r="H37" s="271">
        <v>16648</v>
      </c>
      <c r="I37" s="228">
        <v>25061</v>
      </c>
      <c r="J37" s="548">
        <v>45836</v>
      </c>
    </row>
    <row r="38" spans="2:10" ht="18" customHeight="1">
      <c r="B38" s="219"/>
      <c r="C38" s="220"/>
      <c r="D38" s="220"/>
      <c r="E38" s="220"/>
      <c r="F38" s="221"/>
      <c r="G38" s="271"/>
      <c r="H38" s="271"/>
      <c r="I38" s="228"/>
      <c r="J38" s="548"/>
    </row>
    <row r="39" spans="2:10" ht="18" customHeight="1">
      <c r="B39" s="125" t="s">
        <v>120</v>
      </c>
      <c r="C39" s="225" t="s">
        <v>295</v>
      </c>
      <c r="D39" s="231"/>
      <c r="E39" s="231"/>
      <c r="F39" s="221" t="s">
        <v>116</v>
      </c>
      <c r="G39" s="132">
        <v>0</v>
      </c>
      <c r="H39" s="132">
        <v>0</v>
      </c>
      <c r="I39" s="132">
        <v>0</v>
      </c>
      <c r="J39" s="548">
        <v>0</v>
      </c>
    </row>
    <row r="40" spans="2:10" ht="18" customHeight="1">
      <c r="B40" s="125" t="s">
        <v>127</v>
      </c>
      <c r="C40" s="225" t="s">
        <v>296</v>
      </c>
      <c r="D40" s="231"/>
      <c r="E40" s="231"/>
      <c r="F40" s="226"/>
      <c r="G40" s="271">
        <v>0</v>
      </c>
      <c r="H40" s="271">
        <v>0</v>
      </c>
      <c r="I40" s="132">
        <v>0</v>
      </c>
      <c r="J40" s="548" t="s">
        <v>39</v>
      </c>
    </row>
    <row r="41" spans="2:10" ht="18" customHeight="1">
      <c r="B41" s="232" t="s">
        <v>135</v>
      </c>
      <c r="C41" s="529" t="s">
        <v>89</v>
      </c>
      <c r="D41" s="529"/>
      <c r="E41" s="529"/>
      <c r="F41" s="530"/>
      <c r="G41" s="551">
        <v>0</v>
      </c>
      <c r="H41" s="551">
        <v>0</v>
      </c>
      <c r="I41" s="563">
        <v>0</v>
      </c>
      <c r="J41" s="552" t="s">
        <v>39</v>
      </c>
    </row>
    <row r="42" spans="2:10" ht="18" customHeight="1"/>
    <row r="43" spans="2:10" ht="18" customHeight="1"/>
    <row r="44" spans="2:10" ht="18" customHeight="1"/>
    <row r="45" spans="2:10" ht="18" customHeight="1"/>
    <row r="46" spans="2:10" ht="18" customHeight="1"/>
    <row r="47" spans="2:10" ht="13.5" customHeight="1">
      <c r="G47" s="141"/>
      <c r="H47" s="141"/>
      <c r="I47" s="141"/>
      <c r="J47" s="141"/>
    </row>
    <row r="48" spans="2:10" ht="13.5" customHeight="1">
      <c r="G48" s="141"/>
      <c r="H48" s="141"/>
      <c r="I48" s="141"/>
      <c r="J48" s="141"/>
    </row>
    <row r="49" spans="7:10" ht="13.5" customHeight="1">
      <c r="G49" s="141"/>
      <c r="H49" s="141"/>
      <c r="I49" s="141"/>
      <c r="J49" s="141"/>
    </row>
    <row r="50" spans="7:10" ht="13.5" customHeight="1">
      <c r="G50" s="141"/>
      <c r="H50" s="141"/>
      <c r="I50" s="141"/>
      <c r="J50" s="141"/>
    </row>
    <row r="51" spans="7:10" ht="13.5" customHeight="1">
      <c r="G51" s="141"/>
      <c r="H51" s="141"/>
      <c r="I51" s="141"/>
      <c r="J51" s="141"/>
    </row>
    <row r="52" spans="7:10" ht="13.5" customHeight="1">
      <c r="G52" s="141"/>
      <c r="H52" s="141"/>
      <c r="I52" s="141"/>
      <c r="J52" s="141"/>
    </row>
    <row r="53" spans="7:10" ht="13.5" customHeight="1">
      <c r="G53" s="141"/>
      <c r="H53" s="141"/>
      <c r="I53" s="141"/>
      <c r="J53" s="141"/>
    </row>
    <row r="54" spans="7:10" ht="13.5" customHeight="1">
      <c r="G54" s="141"/>
      <c r="H54" s="141"/>
      <c r="I54" s="141"/>
      <c r="J54" s="141"/>
    </row>
    <row r="55" spans="7:10" ht="13.5" customHeight="1">
      <c r="G55" s="141"/>
      <c r="H55" s="141"/>
      <c r="I55" s="141"/>
      <c r="J55" s="141"/>
    </row>
    <row r="56" spans="7:10" ht="13.5" customHeight="1">
      <c r="G56" s="141"/>
      <c r="H56" s="141"/>
      <c r="I56" s="141"/>
      <c r="J56" s="141"/>
    </row>
    <row r="57" spans="7:10" ht="13.5" customHeight="1">
      <c r="G57" s="141"/>
      <c r="H57" s="141"/>
      <c r="I57" s="141"/>
      <c r="J57" s="141"/>
    </row>
    <row r="58" spans="7:10" ht="13.5" customHeight="1">
      <c r="G58" s="141"/>
      <c r="H58" s="141"/>
      <c r="I58" s="141"/>
      <c r="J58" s="141"/>
    </row>
    <row r="59" spans="7:10" ht="13.5" customHeight="1">
      <c r="G59" s="141"/>
      <c r="H59" s="141"/>
      <c r="I59" s="141"/>
      <c r="J59" s="141"/>
    </row>
    <row r="60" spans="7:10" ht="13.5" customHeight="1">
      <c r="G60" s="141"/>
      <c r="H60" s="141"/>
      <c r="I60" s="141"/>
      <c r="J60" s="141"/>
    </row>
    <row r="61" spans="7:10" ht="13.5" customHeight="1">
      <c r="G61" s="141"/>
      <c r="H61" s="141"/>
      <c r="I61" s="141"/>
      <c r="J61" s="141"/>
    </row>
    <row r="62" spans="7:10" ht="13.5" customHeight="1">
      <c r="G62" s="141"/>
      <c r="H62" s="141"/>
      <c r="I62" s="141"/>
      <c r="J62" s="141"/>
    </row>
    <row r="63" spans="7:10" ht="13.5" customHeight="1">
      <c r="G63" s="141"/>
      <c r="H63" s="141"/>
      <c r="I63" s="141"/>
      <c r="J63" s="141"/>
    </row>
    <row r="64" spans="7:10" ht="13.5" customHeight="1">
      <c r="G64" s="141"/>
      <c r="H64" s="141"/>
      <c r="I64" s="141"/>
      <c r="J64" s="141"/>
    </row>
    <row r="65" spans="7:10" ht="13.5" customHeight="1">
      <c r="G65" s="141"/>
      <c r="H65" s="141"/>
      <c r="I65" s="141"/>
      <c r="J65" s="141"/>
    </row>
    <row r="66" spans="7:10" ht="13.5" customHeight="1">
      <c r="G66" s="141"/>
      <c r="H66" s="141"/>
      <c r="I66" s="141"/>
      <c r="J66" s="141"/>
    </row>
    <row r="67" spans="7:10" ht="13.5" customHeight="1">
      <c r="G67" s="141"/>
      <c r="H67" s="141"/>
      <c r="I67" s="141"/>
      <c r="J67" s="141"/>
    </row>
    <row r="68" spans="7:10" ht="13.5" customHeight="1">
      <c r="G68" s="141"/>
      <c r="H68" s="141"/>
      <c r="I68" s="141"/>
      <c r="J68" s="141"/>
    </row>
    <row r="69" spans="7:10" ht="13.5" customHeight="1">
      <c r="G69" s="141"/>
      <c r="H69" s="141"/>
      <c r="I69" s="141"/>
      <c r="J69" s="141"/>
    </row>
    <row r="70" spans="7:10" ht="13.5" customHeight="1">
      <c r="G70" s="141"/>
      <c r="H70" s="141"/>
      <c r="I70" s="141"/>
      <c r="J70" s="141"/>
    </row>
    <row r="71" spans="7:10" ht="13.5" customHeight="1">
      <c r="G71" s="141"/>
      <c r="H71" s="141"/>
      <c r="I71" s="141"/>
      <c r="J71" s="141"/>
    </row>
    <row r="72" spans="7:10" ht="13.5" customHeight="1">
      <c r="G72" s="141"/>
      <c r="H72" s="141"/>
      <c r="I72" s="141"/>
      <c r="J72" s="141"/>
    </row>
    <row r="73" spans="7:10" ht="13.5" customHeight="1">
      <c r="G73" s="141"/>
      <c r="H73" s="141"/>
      <c r="I73" s="141"/>
      <c r="J73" s="141"/>
    </row>
    <row r="74" spans="7:10" ht="13.5" customHeight="1">
      <c r="G74" s="141"/>
      <c r="H74" s="141"/>
      <c r="I74" s="141"/>
      <c r="J74" s="141"/>
    </row>
    <row r="75" spans="7:10" ht="13.5" customHeight="1">
      <c r="G75" s="141"/>
      <c r="H75" s="141"/>
      <c r="I75" s="141"/>
      <c r="J75" s="141"/>
    </row>
    <row r="76" spans="7:10" ht="13.5" customHeight="1">
      <c r="G76" s="141"/>
      <c r="H76" s="141"/>
      <c r="I76" s="141"/>
      <c r="J76" s="141"/>
    </row>
    <row r="77" spans="7:10" ht="13.5" customHeight="1">
      <c r="G77" s="141"/>
      <c r="H77" s="141"/>
      <c r="I77" s="141"/>
      <c r="J77" s="141"/>
    </row>
    <row r="78" spans="7:10" ht="13.5" customHeight="1">
      <c r="G78" s="141"/>
      <c r="H78" s="141"/>
      <c r="I78" s="141"/>
      <c r="J78" s="141"/>
    </row>
    <row r="79" spans="7:10" ht="13.5" customHeight="1">
      <c r="G79" s="141"/>
      <c r="H79" s="141"/>
      <c r="I79" s="141"/>
      <c r="J79" s="141"/>
    </row>
    <row r="80" spans="7:10" ht="13.5" customHeight="1">
      <c r="G80" s="141"/>
      <c r="H80" s="141"/>
      <c r="I80" s="141"/>
      <c r="J80" s="141"/>
    </row>
  </sheetData>
  <mergeCells count="30">
    <mergeCell ref="G3:J3"/>
    <mergeCell ref="C5:F5"/>
    <mergeCell ref="D6:F6"/>
    <mergeCell ref="D7:F7"/>
    <mergeCell ref="D8:F8"/>
    <mergeCell ref="D9:F9"/>
    <mergeCell ref="D10:F10"/>
    <mergeCell ref="D11:F11"/>
    <mergeCell ref="D12:F12"/>
    <mergeCell ref="D13:F13"/>
    <mergeCell ref="D15:F15"/>
    <mergeCell ref="D16:E16"/>
    <mergeCell ref="D17:E17"/>
    <mergeCell ref="D32:F32"/>
    <mergeCell ref="B18:E18"/>
    <mergeCell ref="C19:F19"/>
    <mergeCell ref="D20:F20"/>
    <mergeCell ref="D22:F22"/>
    <mergeCell ref="D23:F23"/>
    <mergeCell ref="D24:F24"/>
    <mergeCell ref="D25:F25"/>
    <mergeCell ref="C27:E27"/>
    <mergeCell ref="C29:F29"/>
    <mergeCell ref="D30:F30"/>
    <mergeCell ref="D31:F31"/>
    <mergeCell ref="D33:F33"/>
    <mergeCell ref="D34:F34"/>
    <mergeCell ref="D35:F35"/>
    <mergeCell ref="D36:F36"/>
    <mergeCell ref="C41:F41"/>
  </mergeCells>
  <phoneticPr fontId="40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0"/>
  <sheetViews>
    <sheetView view="pageBreakPreview" zoomScaleNormal="100" zoomScaleSheetLayoutView="100" workbookViewId="0">
      <selection activeCell="F8" sqref="F8"/>
    </sheetView>
  </sheetViews>
  <sheetFormatPr defaultColWidth="9" defaultRowHeight="23.25" customHeight="1"/>
  <cols>
    <col min="1" max="1" width="1.375" style="3" customWidth="1"/>
    <col min="2" max="2" width="4" style="3" customWidth="1"/>
    <col min="3" max="3" width="17.75" style="3" customWidth="1"/>
    <col min="4" max="4" width="8.125" style="3" customWidth="1"/>
    <col min="5" max="6" width="12.5" style="3" customWidth="1"/>
    <col min="7" max="8" width="12.125" style="3" customWidth="1"/>
    <col min="9" max="9" width="9" style="3" bestFit="1"/>
    <col min="10" max="16384" width="9" style="3"/>
  </cols>
  <sheetData>
    <row r="1" spans="1:10" s="4" customFormat="1" ht="17.25" customHeight="1">
      <c r="B1" s="200" t="s">
        <v>152</v>
      </c>
      <c r="C1" s="201"/>
      <c r="D1" s="201"/>
      <c r="E1" s="203"/>
      <c r="F1" s="203"/>
      <c r="G1" s="203"/>
      <c r="H1" s="203"/>
      <c r="J1" s="258"/>
    </row>
    <row r="2" spans="1:10" ht="20.25" customHeight="1" thickBot="1">
      <c r="B2" s="233"/>
      <c r="C2" s="233"/>
      <c r="D2" s="233"/>
      <c r="H2" s="234" t="s">
        <v>177</v>
      </c>
    </row>
    <row r="3" spans="1:10" ht="18" customHeight="1">
      <c r="B3" s="235"/>
      <c r="C3" s="236"/>
      <c r="D3" s="237" t="s">
        <v>64</v>
      </c>
      <c r="E3" s="537" t="s">
        <v>321</v>
      </c>
      <c r="F3" s="538"/>
      <c r="G3" s="538"/>
      <c r="H3" s="539"/>
    </row>
    <row r="4" spans="1:10" ht="18" customHeight="1">
      <c r="B4" s="238" t="s">
        <v>169</v>
      </c>
      <c r="C4" s="239"/>
      <c r="D4" s="240" t="s">
        <v>225</v>
      </c>
      <c r="E4" s="241" t="s">
        <v>99</v>
      </c>
      <c r="F4" s="241" t="s">
        <v>68</v>
      </c>
      <c r="G4" s="242" t="s">
        <v>100</v>
      </c>
      <c r="H4" s="243" t="s">
        <v>71</v>
      </c>
    </row>
    <row r="5" spans="1:10" ht="18" customHeight="1">
      <c r="B5" s="244"/>
      <c r="C5" s="245"/>
      <c r="D5" s="246"/>
      <c r="E5" s="269"/>
      <c r="F5" s="269"/>
      <c r="G5" s="583"/>
      <c r="H5" s="584"/>
    </row>
    <row r="6" spans="1:10" s="5" customFormat="1" ht="18" customHeight="1">
      <c r="A6" s="3"/>
      <c r="B6" s="60" t="s">
        <v>14</v>
      </c>
      <c r="C6" s="541" t="s">
        <v>214</v>
      </c>
      <c r="D6" s="542"/>
      <c r="E6" s="585">
        <v>30.7</v>
      </c>
      <c r="F6" s="585">
        <v>29.8</v>
      </c>
      <c r="G6" s="585">
        <v>63.5</v>
      </c>
      <c r="H6" s="586">
        <v>47.5</v>
      </c>
    </row>
    <row r="7" spans="1:10" ht="18" customHeight="1">
      <c r="B7" s="60"/>
      <c r="C7" s="247"/>
      <c r="D7" s="247"/>
      <c r="E7" s="585"/>
      <c r="F7" s="585"/>
      <c r="G7" s="585"/>
      <c r="H7" s="586"/>
    </row>
    <row r="8" spans="1:10" ht="18" customHeight="1">
      <c r="B8" s="248"/>
      <c r="C8" s="247"/>
      <c r="D8" s="247"/>
      <c r="E8" s="585"/>
      <c r="F8" s="585"/>
      <c r="G8" s="585"/>
      <c r="H8" s="586"/>
    </row>
    <row r="9" spans="1:10" ht="18" customHeight="1">
      <c r="B9" s="60" t="s">
        <v>106</v>
      </c>
      <c r="C9" s="541" t="s">
        <v>41</v>
      </c>
      <c r="D9" s="542"/>
      <c r="E9" s="585">
        <v>34.9</v>
      </c>
      <c r="F9" s="585">
        <v>221.7</v>
      </c>
      <c r="G9" s="585">
        <v>77.099999999999994</v>
      </c>
      <c r="H9" s="586">
        <v>85</v>
      </c>
    </row>
    <row r="10" spans="1:10" ht="18" customHeight="1">
      <c r="B10" s="60"/>
      <c r="C10" s="247"/>
      <c r="D10" s="247"/>
      <c r="E10" s="585"/>
      <c r="F10" s="585"/>
      <c r="G10" s="585"/>
      <c r="H10" s="586"/>
    </row>
    <row r="11" spans="1:10" ht="18" customHeight="1">
      <c r="B11" s="248"/>
      <c r="C11" s="247"/>
      <c r="D11" s="247"/>
      <c r="E11" s="585"/>
      <c r="F11" s="585"/>
      <c r="G11" s="585"/>
      <c r="H11" s="586"/>
    </row>
    <row r="12" spans="1:10" ht="18" customHeight="1">
      <c r="B12" s="60" t="s">
        <v>111</v>
      </c>
      <c r="C12" s="541" t="s">
        <v>115</v>
      </c>
      <c r="D12" s="542"/>
      <c r="E12" s="587">
        <v>282.7</v>
      </c>
      <c r="F12" s="587">
        <v>31.3</v>
      </c>
      <c r="G12" s="587">
        <v>137.30000000000001</v>
      </c>
      <c r="H12" s="588">
        <v>94.5</v>
      </c>
    </row>
    <row r="13" spans="1:10" ht="18" customHeight="1">
      <c r="B13" s="60"/>
      <c r="C13" s="247"/>
      <c r="D13" s="247"/>
      <c r="E13" s="587"/>
      <c r="F13" s="587"/>
      <c r="G13" s="587"/>
      <c r="H13" s="588"/>
    </row>
    <row r="14" spans="1:10" ht="18" customHeight="1">
      <c r="B14" s="248"/>
      <c r="C14" s="247"/>
      <c r="D14" s="247"/>
      <c r="E14" s="585"/>
      <c r="F14" s="585"/>
      <c r="G14" s="585"/>
      <c r="H14" s="586"/>
    </row>
    <row r="15" spans="1:10" ht="18" customHeight="1">
      <c r="B15" s="60" t="s">
        <v>117</v>
      </c>
      <c r="C15" s="541" t="s">
        <v>122</v>
      </c>
      <c r="D15" s="542"/>
      <c r="E15" s="585">
        <v>95.8</v>
      </c>
      <c r="F15" s="585">
        <v>85.7</v>
      </c>
      <c r="G15" s="585">
        <v>98.9</v>
      </c>
      <c r="H15" s="586">
        <v>94.4</v>
      </c>
    </row>
    <row r="16" spans="1:10" ht="18" customHeight="1">
      <c r="B16" s="60"/>
      <c r="C16" s="247"/>
      <c r="D16" s="247"/>
      <c r="E16" s="585"/>
      <c r="F16" s="585"/>
      <c r="G16" s="585"/>
      <c r="H16" s="586"/>
    </row>
    <row r="17" spans="2:8" ht="18" customHeight="1">
      <c r="B17" s="248"/>
      <c r="C17" s="247"/>
      <c r="D17" s="247"/>
      <c r="E17" s="585"/>
      <c r="F17" s="585"/>
      <c r="G17" s="585"/>
      <c r="H17" s="586"/>
    </row>
    <row r="18" spans="2:8" ht="18" customHeight="1">
      <c r="B18" s="60" t="s">
        <v>120</v>
      </c>
      <c r="C18" s="541" t="s">
        <v>297</v>
      </c>
      <c r="D18" s="542"/>
      <c r="E18" s="585">
        <v>95.7</v>
      </c>
      <c r="F18" s="585">
        <v>85.8</v>
      </c>
      <c r="G18" s="585">
        <v>98.9</v>
      </c>
      <c r="H18" s="586">
        <v>94.4</v>
      </c>
    </row>
    <row r="19" spans="2:8" ht="18" customHeight="1">
      <c r="B19" s="60"/>
      <c r="C19" s="247"/>
      <c r="D19" s="247"/>
      <c r="E19" s="585"/>
      <c r="F19" s="585"/>
      <c r="G19" s="585"/>
      <c r="H19" s="586"/>
    </row>
    <row r="20" spans="2:8" ht="18" customHeight="1">
      <c r="B20" s="248"/>
      <c r="C20" s="247"/>
      <c r="D20" s="247"/>
      <c r="E20" s="585"/>
      <c r="F20" s="585"/>
      <c r="G20" s="585"/>
      <c r="H20" s="586"/>
    </row>
    <row r="21" spans="2:8" ht="18" customHeight="1">
      <c r="B21" s="60" t="s">
        <v>127</v>
      </c>
      <c r="C21" s="543" t="s">
        <v>298</v>
      </c>
      <c r="D21" s="544"/>
      <c r="E21" s="585">
        <v>93.1</v>
      </c>
      <c r="F21" s="585">
        <v>43.7</v>
      </c>
      <c r="G21" s="585">
        <v>95.9</v>
      </c>
      <c r="H21" s="586">
        <v>81.5</v>
      </c>
    </row>
    <row r="22" spans="2:8" ht="18" customHeight="1">
      <c r="B22" s="60"/>
      <c r="C22" s="249"/>
      <c r="D22" s="249"/>
      <c r="E22" s="585"/>
      <c r="F22" s="585"/>
      <c r="G22" s="585"/>
      <c r="H22" s="586"/>
    </row>
    <row r="23" spans="2:8" ht="18" customHeight="1">
      <c r="B23" s="250"/>
      <c r="C23" s="249"/>
      <c r="D23" s="249"/>
      <c r="E23" s="585"/>
      <c r="F23" s="585"/>
      <c r="G23" s="585"/>
      <c r="H23" s="586"/>
    </row>
    <row r="24" spans="2:8" ht="18" customHeight="1">
      <c r="B24" s="60" t="s">
        <v>135</v>
      </c>
      <c r="C24" s="534" t="s">
        <v>129</v>
      </c>
      <c r="D24" s="545"/>
      <c r="E24" s="585">
        <v>0</v>
      </c>
      <c r="F24" s="585">
        <v>72.400000000000006</v>
      </c>
      <c r="G24" s="585">
        <v>141.5</v>
      </c>
      <c r="H24" s="586">
        <v>97.1</v>
      </c>
    </row>
    <row r="25" spans="2:8" ht="18" customHeight="1">
      <c r="B25" s="60"/>
      <c r="C25" s="251"/>
      <c r="D25" s="251"/>
      <c r="E25" s="585"/>
      <c r="F25" s="585"/>
      <c r="G25" s="585"/>
      <c r="H25" s="586"/>
    </row>
    <row r="26" spans="2:8" ht="18" customHeight="1">
      <c r="B26" s="224"/>
      <c r="C26" s="225"/>
      <c r="D26" s="225"/>
      <c r="E26" s="585"/>
      <c r="F26" s="585"/>
      <c r="G26" s="585"/>
      <c r="H26" s="586"/>
    </row>
    <row r="27" spans="2:8" ht="18" customHeight="1">
      <c r="B27" s="546" t="s">
        <v>299</v>
      </c>
      <c r="C27" s="543"/>
      <c r="D27" s="544"/>
      <c r="E27" s="585"/>
      <c r="F27" s="585"/>
      <c r="G27" s="585"/>
      <c r="H27" s="586"/>
    </row>
    <row r="28" spans="2:8" ht="18" customHeight="1">
      <c r="B28" s="252"/>
      <c r="C28" s="249"/>
      <c r="D28" s="249"/>
      <c r="E28" s="585"/>
      <c r="F28" s="585"/>
      <c r="G28" s="585"/>
      <c r="H28" s="586"/>
    </row>
    <row r="29" spans="2:8" ht="18" customHeight="1">
      <c r="B29" s="250"/>
      <c r="C29" s="253"/>
      <c r="D29" s="253"/>
      <c r="E29" s="585"/>
      <c r="F29" s="585"/>
      <c r="G29" s="585"/>
      <c r="H29" s="586"/>
    </row>
    <row r="30" spans="2:8" ht="18" customHeight="1">
      <c r="B30" s="60" t="s">
        <v>248</v>
      </c>
      <c r="C30" s="541" t="s">
        <v>300</v>
      </c>
      <c r="D30" s="542"/>
      <c r="E30" s="585">
        <v>0</v>
      </c>
      <c r="F30" s="585">
        <v>11</v>
      </c>
      <c r="G30" s="585">
        <v>10.8</v>
      </c>
      <c r="H30" s="586">
        <v>6.4</v>
      </c>
    </row>
    <row r="31" spans="2:8" ht="18" customHeight="1">
      <c r="B31" s="60"/>
      <c r="C31" s="247"/>
      <c r="D31" s="247"/>
      <c r="E31" s="585"/>
      <c r="F31" s="585"/>
      <c r="G31" s="585"/>
      <c r="H31" s="586"/>
    </row>
    <row r="32" spans="2:8" ht="18" customHeight="1">
      <c r="B32" s="254"/>
      <c r="C32" s="255"/>
      <c r="D32" s="255"/>
      <c r="E32" s="585"/>
      <c r="F32" s="585"/>
      <c r="G32" s="585"/>
      <c r="H32" s="586"/>
    </row>
    <row r="33" spans="2:8" ht="18" customHeight="1">
      <c r="B33" s="60" t="s">
        <v>93</v>
      </c>
      <c r="C33" s="541" t="s">
        <v>301</v>
      </c>
      <c r="D33" s="542"/>
      <c r="E33" s="585">
        <v>0</v>
      </c>
      <c r="F33" s="585">
        <v>4.4000000000000004</v>
      </c>
      <c r="G33" s="585">
        <v>1</v>
      </c>
      <c r="H33" s="586">
        <v>1</v>
      </c>
    </row>
    <row r="34" spans="2:8" ht="18" customHeight="1">
      <c r="B34" s="60"/>
      <c r="C34" s="247"/>
      <c r="D34" s="247"/>
      <c r="E34" s="585"/>
      <c r="F34" s="585"/>
      <c r="G34" s="585"/>
      <c r="H34" s="586"/>
    </row>
    <row r="35" spans="2:8" ht="18" customHeight="1">
      <c r="B35" s="254"/>
      <c r="C35" s="255"/>
      <c r="D35" s="255"/>
      <c r="E35" s="585"/>
      <c r="F35" s="585"/>
      <c r="G35" s="585"/>
      <c r="H35" s="586"/>
    </row>
    <row r="36" spans="2:8" ht="18" customHeight="1">
      <c r="B36" s="60" t="s">
        <v>223</v>
      </c>
      <c r="C36" s="541" t="s">
        <v>302</v>
      </c>
      <c r="D36" s="542"/>
      <c r="E36" s="585">
        <v>0</v>
      </c>
      <c r="F36" s="585">
        <v>15.4</v>
      </c>
      <c r="G36" s="585">
        <v>11.8</v>
      </c>
      <c r="H36" s="586">
        <v>7.4</v>
      </c>
    </row>
    <row r="37" spans="2:8" ht="18" customHeight="1">
      <c r="B37" s="60"/>
      <c r="C37" s="247"/>
      <c r="D37" s="247"/>
      <c r="E37" s="585"/>
      <c r="F37" s="585"/>
      <c r="G37" s="585"/>
      <c r="H37" s="586"/>
    </row>
    <row r="38" spans="2:8" ht="18" customHeight="1">
      <c r="B38" s="254"/>
      <c r="C38" s="255"/>
      <c r="D38" s="255"/>
      <c r="E38" s="585"/>
      <c r="F38" s="585"/>
      <c r="G38" s="585"/>
      <c r="H38" s="586"/>
    </row>
    <row r="39" spans="2:8" ht="18" customHeight="1">
      <c r="B39" s="60" t="s">
        <v>19</v>
      </c>
      <c r="C39" s="541" t="s">
        <v>23</v>
      </c>
      <c r="D39" s="542"/>
      <c r="E39" s="585">
        <v>74.5</v>
      </c>
      <c r="F39" s="585">
        <v>188.2</v>
      </c>
      <c r="G39" s="585">
        <v>63.6</v>
      </c>
      <c r="H39" s="586">
        <v>83.4</v>
      </c>
    </row>
    <row r="40" spans="2:8" ht="18" customHeight="1">
      <c r="B40" s="256"/>
      <c r="C40" s="257"/>
      <c r="D40" s="257"/>
      <c r="E40" s="589"/>
      <c r="F40" s="589"/>
      <c r="G40" s="589"/>
      <c r="H40" s="590"/>
    </row>
    <row r="41" spans="2:8" ht="18" customHeight="1"/>
    <row r="42" spans="2:8" ht="18" customHeight="1"/>
    <row r="43" spans="2:8" ht="18" customHeight="1"/>
    <row r="44" spans="2:8" ht="18" customHeight="1"/>
    <row r="45" spans="2:8" ht="18" customHeight="1"/>
    <row r="46" spans="2:8" ht="18" customHeight="1"/>
    <row r="47" spans="2:8" ht="13.5" customHeight="1"/>
    <row r="48" spans="2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</sheetData>
  <mergeCells count="13">
    <mergeCell ref="E3:H3"/>
    <mergeCell ref="C6:D6"/>
    <mergeCell ref="C9:D9"/>
    <mergeCell ref="C12:D12"/>
    <mergeCell ref="C15:D15"/>
    <mergeCell ref="C18:D18"/>
    <mergeCell ref="C36:D36"/>
    <mergeCell ref="C39:D39"/>
    <mergeCell ref="C21:D21"/>
    <mergeCell ref="C24:D24"/>
    <mergeCell ref="B27:D27"/>
    <mergeCell ref="C30:D30"/>
    <mergeCell ref="C33:D33"/>
  </mergeCells>
  <phoneticPr fontId="40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総括</vt:lpstr>
      <vt:lpstr>決算まとめ</vt:lpstr>
      <vt:lpstr>施設業務</vt:lpstr>
      <vt:lpstr>損益計算書</vt:lpstr>
      <vt:lpstr>貸借対照表</vt:lpstr>
      <vt:lpstr>費用構成表</vt:lpstr>
      <vt:lpstr>資本的収支</vt:lpstr>
      <vt:lpstr>財務分析表</vt:lpstr>
      <vt:lpstr>決算まとめ!Print_Area</vt:lpstr>
      <vt:lpstr>財務分析表!Print_Area</vt:lpstr>
      <vt:lpstr>施設業務!Print_Area</vt:lpstr>
      <vt:lpstr>資本的収支!Print_Area</vt:lpstr>
      <vt:lpstr>総括!Print_Area</vt:lpstr>
      <vt:lpstr>損益計算書!Print_Area</vt:lpstr>
      <vt:lpstr>貸借対照表!Print_Area</vt:lpstr>
      <vt:lpstr>費用構成表!Print_Area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松川　卓哉</cp:lastModifiedBy>
  <cp:lastPrinted>2023-10-13T02:09:52Z</cp:lastPrinted>
  <dcterms:created xsi:type="dcterms:W3CDTF">1997-12-10T09:53:37Z</dcterms:created>
  <dcterms:modified xsi:type="dcterms:W3CDTF">2024-03-18T05:29:12Z</dcterms:modified>
</cp:coreProperties>
</file>