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年報のPDF作成\"/>
    </mc:Choice>
  </mc:AlternateContent>
  <xr:revisionPtr revIDLastSave="0" documentId="13_ncr:1_{26486646-3B10-470B-8452-C530396FF9CD}" xr6:coauthVersionLast="47" xr6:coauthVersionMax="47" xr10:uidLastSave="{00000000-0000-0000-0000-000000000000}"/>
  <bookViews>
    <workbookView xWindow="-120" yWindow="-120" windowWidth="29040" windowHeight="15840" tabRatio="598" xr2:uid="{00000000-000D-0000-FFFF-FFFF00000000}"/>
  </bookViews>
  <sheets>
    <sheet name="法適用_上水道" sheetId="1" r:id="rId1"/>
    <sheet name="法適用_下水" sheetId="8" r:id="rId2"/>
    <sheet name="法適用_その他" sheetId="2" r:id="rId3"/>
    <sheet name="法非適用_簡水・下水" sheetId="3" r:id="rId4"/>
    <sheet name="法非適用_その他" sheetId="5" r:id="rId5"/>
  </sheets>
  <definedNames>
    <definedName name="_xlnm.Print_Area" localSheetId="2">法適用_その他!$A$1:$Y$30</definedName>
    <definedName name="_xlnm.Print_Area" localSheetId="1">法適用_下水!$A$1:$Y$72</definedName>
    <definedName name="_xlnm.Print_Area" localSheetId="0">法適用_上水道!$A$1:$Y$29</definedName>
    <definedName name="_xlnm.Print_Area" localSheetId="4">法非適用_その他!$A$1:$Y$22</definedName>
    <definedName name="_xlnm.Print_Area" localSheetId="3">法非適用_簡水・下水!$A$1:$Y$23</definedName>
    <definedName name="_xlnm.Print_Titles" localSheetId="1">法適用_下水!$1:$7</definedName>
    <definedName name="_xlnm.Print_Titles" localSheetId="3">法非適用_簡水・下水!$1:$7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0" i="2" l="1"/>
  <c r="C13" i="1"/>
  <c r="D19" i="3" l="1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C54" i="8"/>
  <c r="C55" i="8"/>
  <c r="C21" i="2"/>
  <c r="B21" i="2" s="1"/>
  <c r="C9" i="2"/>
  <c r="B9" i="2" s="1"/>
  <c r="D69" i="8" l="1"/>
  <c r="E69" i="8"/>
  <c r="F69" i="8"/>
  <c r="G69" i="8"/>
  <c r="H69" i="8"/>
  <c r="I69" i="8"/>
  <c r="J69" i="8"/>
  <c r="K69" i="8"/>
  <c r="L69" i="8"/>
  <c r="M69" i="8"/>
  <c r="N69" i="8"/>
  <c r="O69" i="8"/>
  <c r="P69" i="8"/>
  <c r="Q69" i="8"/>
  <c r="R69" i="8"/>
  <c r="S69" i="8"/>
  <c r="T69" i="8"/>
  <c r="U69" i="8"/>
  <c r="V69" i="8"/>
  <c r="W69" i="8"/>
  <c r="X69" i="8"/>
  <c r="Y69" i="8"/>
  <c r="D70" i="8"/>
  <c r="E70" i="8"/>
  <c r="F70" i="8"/>
  <c r="G70" i="8"/>
  <c r="H70" i="8"/>
  <c r="I70" i="8"/>
  <c r="J70" i="8"/>
  <c r="K70" i="8"/>
  <c r="L70" i="8"/>
  <c r="M70" i="8"/>
  <c r="N70" i="8"/>
  <c r="O70" i="8"/>
  <c r="P70" i="8"/>
  <c r="Q70" i="8"/>
  <c r="R70" i="8"/>
  <c r="S70" i="8"/>
  <c r="T70" i="8"/>
  <c r="U70" i="8"/>
  <c r="V70" i="8"/>
  <c r="W70" i="8"/>
  <c r="X70" i="8"/>
  <c r="Y70" i="8"/>
  <c r="D71" i="8"/>
  <c r="E71" i="8"/>
  <c r="F71" i="8"/>
  <c r="G71" i="8"/>
  <c r="H71" i="8"/>
  <c r="I71" i="8"/>
  <c r="J71" i="8"/>
  <c r="K71" i="8"/>
  <c r="L71" i="8"/>
  <c r="M71" i="8"/>
  <c r="N71" i="8"/>
  <c r="O71" i="8"/>
  <c r="P71" i="8"/>
  <c r="Q71" i="8"/>
  <c r="R71" i="8"/>
  <c r="S71" i="8"/>
  <c r="T71" i="8"/>
  <c r="U71" i="8"/>
  <c r="V71" i="8"/>
  <c r="W71" i="8"/>
  <c r="X71" i="8"/>
  <c r="Y71" i="8"/>
  <c r="D72" i="8"/>
  <c r="E72" i="8"/>
  <c r="F72" i="8"/>
  <c r="G72" i="8"/>
  <c r="H72" i="8"/>
  <c r="I72" i="8"/>
  <c r="J72" i="8"/>
  <c r="K72" i="8"/>
  <c r="L72" i="8"/>
  <c r="M72" i="8"/>
  <c r="N72" i="8"/>
  <c r="O72" i="8"/>
  <c r="P72" i="8"/>
  <c r="Q72" i="8"/>
  <c r="R72" i="8"/>
  <c r="S72" i="8"/>
  <c r="T72" i="8"/>
  <c r="U72" i="8"/>
  <c r="V72" i="8"/>
  <c r="W72" i="8"/>
  <c r="X72" i="8"/>
  <c r="Y72" i="8"/>
  <c r="C67" i="8" l="1"/>
  <c r="B67" i="8" s="1"/>
  <c r="C66" i="8"/>
  <c r="B66" i="8" s="1"/>
  <c r="Y65" i="8"/>
  <c r="X65" i="8"/>
  <c r="W65" i="8"/>
  <c r="V65" i="8"/>
  <c r="U65" i="8"/>
  <c r="T65" i="8"/>
  <c r="S65" i="8"/>
  <c r="R65" i="8"/>
  <c r="Q65" i="8"/>
  <c r="P65" i="8"/>
  <c r="O65" i="8"/>
  <c r="N65" i="8"/>
  <c r="M65" i="8"/>
  <c r="L65" i="8"/>
  <c r="K65" i="8"/>
  <c r="J65" i="8"/>
  <c r="I65" i="8"/>
  <c r="H65" i="8"/>
  <c r="G65" i="8"/>
  <c r="F65" i="8"/>
  <c r="E65" i="8"/>
  <c r="D65" i="8"/>
  <c r="C64" i="8"/>
  <c r="B64" i="8" s="1"/>
  <c r="Y63" i="8"/>
  <c r="X63" i="8"/>
  <c r="W63" i="8"/>
  <c r="V63" i="8"/>
  <c r="U63" i="8"/>
  <c r="T63" i="8"/>
  <c r="S63" i="8"/>
  <c r="R63" i="8"/>
  <c r="Q63" i="8"/>
  <c r="P63" i="8"/>
  <c r="O63" i="8"/>
  <c r="N63" i="8"/>
  <c r="M63" i="8"/>
  <c r="L63" i="8"/>
  <c r="K63" i="8"/>
  <c r="J63" i="8"/>
  <c r="I63" i="8"/>
  <c r="H63" i="8"/>
  <c r="G63" i="8"/>
  <c r="F63" i="8"/>
  <c r="E63" i="8"/>
  <c r="D63" i="8"/>
  <c r="C62" i="8"/>
  <c r="B62" i="8" s="1"/>
  <c r="Y61" i="8"/>
  <c r="X61" i="8"/>
  <c r="W61" i="8"/>
  <c r="V61" i="8"/>
  <c r="U61" i="8"/>
  <c r="T61" i="8"/>
  <c r="S61" i="8"/>
  <c r="R61" i="8"/>
  <c r="Q61" i="8"/>
  <c r="P61" i="8"/>
  <c r="O61" i="8"/>
  <c r="N61" i="8"/>
  <c r="M61" i="8"/>
  <c r="L61" i="8"/>
  <c r="K61" i="8"/>
  <c r="J61" i="8"/>
  <c r="I61" i="8"/>
  <c r="H61" i="8"/>
  <c r="G61" i="8"/>
  <c r="F61" i="8"/>
  <c r="E61" i="8"/>
  <c r="D61" i="8"/>
  <c r="C60" i="8"/>
  <c r="B60" i="8" s="1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8" i="8"/>
  <c r="B58" i="8" s="1"/>
  <c r="C57" i="8"/>
  <c r="B57" i="8" s="1"/>
  <c r="Y56" i="8"/>
  <c r="X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B55" i="8"/>
  <c r="B54" i="8"/>
  <c r="Y53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2" i="8"/>
  <c r="B52" i="8" s="1"/>
  <c r="C51" i="8"/>
  <c r="B51" i="8" s="1"/>
  <c r="C50" i="8"/>
  <c r="B50" i="8" s="1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8" i="8"/>
  <c r="B48" i="8" s="1"/>
  <c r="C47" i="8"/>
  <c r="B47" i="8" s="1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5" i="8"/>
  <c r="C44" i="8"/>
  <c r="B44" i="8" s="1"/>
  <c r="C43" i="8"/>
  <c r="B43" i="8" s="1"/>
  <c r="C42" i="8"/>
  <c r="B42" i="8" s="1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0" i="8"/>
  <c r="B40" i="8" s="1"/>
  <c r="C39" i="8"/>
  <c r="B39" i="8" s="1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7" i="8"/>
  <c r="B37" i="8" s="1"/>
  <c r="C36" i="8"/>
  <c r="B36" i="8" s="1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4" i="8"/>
  <c r="B34" i="8" s="1"/>
  <c r="C33" i="8"/>
  <c r="B33" i="8" s="1"/>
  <c r="C32" i="8"/>
  <c r="B32" i="8" s="1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0" i="8"/>
  <c r="B30" i="8" s="1"/>
  <c r="C29" i="8"/>
  <c r="B29" i="8" s="1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7" i="8"/>
  <c r="B27" i="8" s="1"/>
  <c r="C26" i="8"/>
  <c r="B26" i="8" s="1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G25" i="8"/>
  <c r="F25" i="8"/>
  <c r="E25" i="8"/>
  <c r="D25" i="8"/>
  <c r="C24" i="8"/>
  <c r="B24" i="8" s="1"/>
  <c r="C23" i="8"/>
  <c r="B23" i="8" s="1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1" i="8"/>
  <c r="C20" i="8"/>
  <c r="B20" i="8" s="1"/>
  <c r="C19" i="8"/>
  <c r="B19" i="8" s="1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7" i="8"/>
  <c r="B17" i="8" s="1"/>
  <c r="C16" i="8"/>
  <c r="B16" i="8" s="1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4" i="8"/>
  <c r="B14" i="8" s="1"/>
  <c r="C13" i="8"/>
  <c r="B13" i="8" s="1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1" i="8"/>
  <c r="C10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Y68" i="8" l="1"/>
  <c r="Q68" i="8"/>
  <c r="I68" i="8"/>
  <c r="J68" i="8"/>
  <c r="R68" i="8"/>
  <c r="C69" i="8"/>
  <c r="B69" i="8" s="1"/>
  <c r="B10" i="8"/>
  <c r="K68" i="8"/>
  <c r="D68" i="8"/>
  <c r="L68" i="8"/>
  <c r="T68" i="8"/>
  <c r="C71" i="8"/>
  <c r="B71" i="8" s="1"/>
  <c r="B21" i="8"/>
  <c r="C72" i="8"/>
  <c r="B72" i="8" s="1"/>
  <c r="B45" i="8"/>
  <c r="S68" i="8"/>
  <c r="E68" i="8"/>
  <c r="M68" i="8"/>
  <c r="U68" i="8"/>
  <c r="B11" i="8"/>
  <c r="C70" i="8"/>
  <c r="B70" i="8" s="1"/>
  <c r="F68" i="8"/>
  <c r="N68" i="8"/>
  <c r="O68" i="8"/>
  <c r="V68" i="8"/>
  <c r="G68" i="8"/>
  <c r="W68" i="8"/>
  <c r="H68" i="8"/>
  <c r="P68" i="8"/>
  <c r="X68" i="8"/>
  <c r="C15" i="8"/>
  <c r="B15" i="8" s="1"/>
  <c r="C46" i="8"/>
  <c r="B46" i="8" s="1"/>
  <c r="C25" i="8"/>
  <c r="B25" i="8" s="1"/>
  <c r="C31" i="8"/>
  <c r="B31" i="8" s="1"/>
  <c r="C53" i="8"/>
  <c r="B53" i="8" s="1"/>
  <c r="C12" i="8"/>
  <c r="B12" i="8" s="1"/>
  <c r="C49" i="8"/>
  <c r="B49" i="8" s="1"/>
  <c r="C41" i="8"/>
  <c r="B41" i="8" s="1"/>
  <c r="C59" i="8"/>
  <c r="B59" i="8" s="1"/>
  <c r="C61" i="8"/>
  <c r="B61" i="8" s="1"/>
  <c r="C63" i="8"/>
  <c r="B63" i="8" s="1"/>
  <c r="C65" i="8"/>
  <c r="B65" i="8" s="1"/>
  <c r="C18" i="8"/>
  <c r="B18" i="8" s="1"/>
  <c r="C35" i="8"/>
  <c r="B35" i="8" s="1"/>
  <c r="C9" i="8"/>
  <c r="C28" i="8"/>
  <c r="B28" i="8" s="1"/>
  <c r="C22" i="8"/>
  <c r="B22" i="8" s="1"/>
  <c r="C38" i="8"/>
  <c r="B38" i="8" s="1"/>
  <c r="C56" i="8"/>
  <c r="B56" i="8" s="1"/>
  <c r="B9" i="8" l="1"/>
  <c r="C68" i="8"/>
  <c r="B68" i="8" s="1"/>
  <c r="C24" i="2" l="1"/>
  <c r="C23" i="1" l="1"/>
  <c r="B23" i="1" s="1"/>
  <c r="C15" i="2"/>
  <c r="B15" i="2" s="1"/>
  <c r="C10" i="1"/>
  <c r="B10" i="1" s="1"/>
  <c r="C11" i="1"/>
  <c r="B11" i="1" s="1"/>
  <c r="C12" i="1"/>
  <c r="B12" i="1" s="1"/>
  <c r="B13" i="1"/>
  <c r="C14" i="1"/>
  <c r="B14" i="1" s="1"/>
  <c r="C15" i="1"/>
  <c r="B15" i="1" s="1"/>
  <c r="C16" i="1"/>
  <c r="B16" i="1" s="1"/>
  <c r="C17" i="1"/>
  <c r="B17" i="1" s="1"/>
  <c r="C18" i="1"/>
  <c r="B18" i="1" s="1"/>
  <c r="C19" i="1"/>
  <c r="B19" i="1" s="1"/>
  <c r="C20" i="1"/>
  <c r="B20" i="1" s="1"/>
  <c r="C21" i="1"/>
  <c r="B21" i="1" s="1"/>
  <c r="C22" i="1"/>
  <c r="B22" i="1" s="1"/>
  <c r="C24" i="1"/>
  <c r="B24" i="1" s="1"/>
  <c r="C25" i="1"/>
  <c r="B25" i="1" s="1"/>
  <c r="C26" i="1"/>
  <c r="B26" i="1" s="1"/>
  <c r="C27" i="1"/>
  <c r="B27" i="1" s="1"/>
  <c r="C9" i="1"/>
  <c r="B9" i="1" s="1"/>
  <c r="C23" i="3"/>
  <c r="B23" i="3" s="1"/>
  <c r="C21" i="3"/>
  <c r="B21" i="3" s="1"/>
  <c r="Y19" i="3"/>
  <c r="X19" i="3"/>
  <c r="W19" i="3"/>
  <c r="V19" i="3"/>
  <c r="U19" i="3"/>
  <c r="C18" i="3"/>
  <c r="B18" i="3" s="1"/>
  <c r="C17" i="3"/>
  <c r="B17" i="3" s="1"/>
  <c r="C16" i="3"/>
  <c r="B16" i="3" s="1"/>
  <c r="C15" i="3"/>
  <c r="B15" i="3" s="1"/>
  <c r="C14" i="3"/>
  <c r="B14" i="3" s="1"/>
  <c r="C13" i="3"/>
  <c r="B13" i="3" s="1"/>
  <c r="C12" i="3"/>
  <c r="B12" i="3" s="1"/>
  <c r="C17" i="5"/>
  <c r="B17" i="5" s="1"/>
  <c r="C18" i="5"/>
  <c r="B18" i="5" s="1"/>
  <c r="C19" i="5"/>
  <c r="B19" i="5" s="1"/>
  <c r="C16" i="5"/>
  <c r="B16" i="5" s="1"/>
  <c r="C13" i="5"/>
  <c r="B13" i="5" s="1"/>
  <c r="C12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S22" i="5" s="1"/>
  <c r="T14" i="5"/>
  <c r="U14" i="5"/>
  <c r="V14" i="5"/>
  <c r="W14" i="5"/>
  <c r="X14" i="5"/>
  <c r="Y14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C9" i="5"/>
  <c r="B9" i="5" s="1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C9" i="3"/>
  <c r="B9" i="3" s="1"/>
  <c r="B10" i="3" s="1"/>
  <c r="C28" i="2"/>
  <c r="B28" i="2" s="1"/>
  <c r="C23" i="2"/>
  <c r="B23" i="2" s="1"/>
  <c r="B24" i="2"/>
  <c r="C25" i="2"/>
  <c r="B25" i="2" s="1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C10" i="2"/>
  <c r="B10" i="2" s="1"/>
  <c r="C11" i="2"/>
  <c r="B11" i="2" s="1"/>
  <c r="C12" i="2"/>
  <c r="B12" i="2" s="1"/>
  <c r="C13" i="2"/>
  <c r="B13" i="2" s="1"/>
  <c r="C14" i="2"/>
  <c r="B14" i="2" s="1"/>
  <c r="C16" i="2"/>
  <c r="B16" i="2" s="1"/>
  <c r="C17" i="2"/>
  <c r="B17" i="2" s="1"/>
  <c r="C18" i="2"/>
  <c r="B18" i="2" s="1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O28" i="1"/>
  <c r="P28" i="1"/>
  <c r="Q28" i="1"/>
  <c r="Q30" i="2" s="1"/>
  <c r="R28" i="1"/>
  <c r="S28" i="1"/>
  <c r="T28" i="1"/>
  <c r="U28" i="1"/>
  <c r="V28" i="1"/>
  <c r="W28" i="1"/>
  <c r="X28" i="1"/>
  <c r="Y28" i="1"/>
  <c r="Y30" i="2" s="1"/>
  <c r="D28" i="1"/>
  <c r="E28" i="1"/>
  <c r="F28" i="1"/>
  <c r="G28" i="1"/>
  <c r="H28" i="1"/>
  <c r="I28" i="1"/>
  <c r="J28" i="1"/>
  <c r="K28" i="1"/>
  <c r="L28" i="1"/>
  <c r="M28" i="1"/>
  <c r="N28" i="1"/>
  <c r="J22" i="5" l="1"/>
  <c r="X22" i="5"/>
  <c r="Y22" i="5"/>
  <c r="Q22" i="5"/>
  <c r="T22" i="5"/>
  <c r="H22" i="5"/>
  <c r="I22" i="5"/>
  <c r="R22" i="5"/>
  <c r="P22" i="5"/>
  <c r="W22" i="5"/>
  <c r="O22" i="5"/>
  <c r="V22" i="5"/>
  <c r="U22" i="5"/>
  <c r="L22" i="5"/>
  <c r="D22" i="5"/>
  <c r="K22" i="5"/>
  <c r="N22" i="5"/>
  <c r="F22" i="5"/>
  <c r="G22" i="5"/>
  <c r="M22" i="5"/>
  <c r="E22" i="5"/>
  <c r="L30" i="2"/>
  <c r="D30" i="2"/>
  <c r="J30" i="2"/>
  <c r="P30" i="2"/>
  <c r="W30" i="2"/>
  <c r="O30" i="2"/>
  <c r="X30" i="2"/>
  <c r="V30" i="2"/>
  <c r="I30" i="2"/>
  <c r="R30" i="2"/>
  <c r="H30" i="2"/>
  <c r="G30" i="2"/>
  <c r="T30" i="2"/>
  <c r="K30" i="2"/>
  <c r="U30" i="2"/>
  <c r="N30" i="2"/>
  <c r="F30" i="2"/>
  <c r="M30" i="2"/>
  <c r="E30" i="2"/>
  <c r="S30" i="2"/>
  <c r="B28" i="1"/>
  <c r="C10" i="3"/>
  <c r="B20" i="5"/>
  <c r="B19" i="3"/>
  <c r="C19" i="3"/>
  <c r="C20" i="5"/>
  <c r="B26" i="2"/>
  <c r="B12" i="5"/>
  <c r="C14" i="5"/>
  <c r="C10" i="5"/>
  <c r="C19" i="2"/>
  <c r="C26" i="2"/>
  <c r="C28" i="1"/>
  <c r="B19" i="2"/>
  <c r="C22" i="5" l="1"/>
  <c r="C30" i="2"/>
  <c r="B10" i="5"/>
  <c r="B14" i="5"/>
  <c r="B22" i="5" s="1"/>
</calcChain>
</file>

<file path=xl/sharedStrings.xml><?xml version="1.0" encoding="utf-8"?>
<sst xmlns="http://schemas.openxmlformats.org/spreadsheetml/2006/main" count="384" uniqueCount="121">
  <si>
    <t>（単位：千円）</t>
  </si>
  <si>
    <t>政府資金</t>
  </si>
  <si>
    <t>共済</t>
  </si>
  <si>
    <t>交付</t>
  </si>
  <si>
    <t>その他</t>
  </si>
  <si>
    <t>7.0％以上</t>
  </si>
  <si>
    <t>8.0％以上</t>
  </si>
  <si>
    <t>組合</t>
  </si>
  <si>
    <t>公債</t>
  </si>
  <si>
    <t>7.0％未満</t>
  </si>
  <si>
    <t>7.5％未満</t>
  </si>
  <si>
    <t>8.0％未満</t>
  </si>
  <si>
    <t>大津市</t>
  </si>
  <si>
    <t>彦根市</t>
  </si>
  <si>
    <t>近江八幡市</t>
  </si>
  <si>
    <t>草津市</t>
  </si>
  <si>
    <t>守山市</t>
  </si>
  <si>
    <t>日野町</t>
  </si>
  <si>
    <t>竜王町</t>
  </si>
  <si>
    <t>甲良町</t>
  </si>
  <si>
    <t>多賀町</t>
  </si>
  <si>
    <t>計</t>
  </si>
  <si>
    <t>長浜市</t>
  </si>
  <si>
    <t>借　　　　　入　　　　　先　　　　　内　　　　　訳</t>
    <phoneticPr fontId="1"/>
  </si>
  <si>
    <t>（法適用企業）</t>
    <rPh sb="1" eb="2">
      <t>ホウ</t>
    </rPh>
    <rPh sb="2" eb="4">
      <t>テキヨウ</t>
    </rPh>
    <rPh sb="4" eb="6">
      <t>キギョウ</t>
    </rPh>
    <phoneticPr fontId="1"/>
  </si>
  <si>
    <t>合計</t>
    <rPh sb="0" eb="2">
      <t>ゴウケイ</t>
    </rPh>
    <phoneticPr fontId="1"/>
  </si>
  <si>
    <t>項    目</t>
    <phoneticPr fontId="1"/>
  </si>
  <si>
    <t>利　　　　　率　　　　　別　　　　　内　　　　　訳</t>
    <phoneticPr fontId="1"/>
  </si>
  <si>
    <t>（介護サービス）</t>
    <rPh sb="1" eb="2">
      <t>スケ</t>
    </rPh>
    <rPh sb="2" eb="3">
      <t>マモル</t>
    </rPh>
    <phoneticPr fontId="1"/>
  </si>
  <si>
    <t>栗東市</t>
    <rPh sb="0" eb="3">
      <t>リットウシ</t>
    </rPh>
    <phoneticPr fontId="1"/>
  </si>
  <si>
    <t>財政融資</t>
    <rPh sb="0" eb="2">
      <t>ザイセイ</t>
    </rPh>
    <rPh sb="2" eb="4">
      <t>ユウシ</t>
    </rPh>
    <phoneticPr fontId="1"/>
  </si>
  <si>
    <t>愛知郡広域
行政組合</t>
    <rPh sb="6" eb="8">
      <t>ギョウセイ</t>
    </rPh>
    <rPh sb="8" eb="10">
      <t>クミアイ</t>
    </rPh>
    <phoneticPr fontId="1"/>
  </si>
  <si>
    <t>長浜水道
企業団</t>
    <rPh sb="5" eb="7">
      <t>キギョウ</t>
    </rPh>
    <rPh sb="7" eb="8">
      <t>ダン</t>
    </rPh>
    <phoneticPr fontId="1"/>
  </si>
  <si>
    <t>政府
保証
付
外債</t>
    <rPh sb="0" eb="2">
      <t>セイフ</t>
    </rPh>
    <rPh sb="3" eb="5">
      <t>ホショウ</t>
    </rPh>
    <rPh sb="6" eb="7">
      <t>ツ</t>
    </rPh>
    <rPh sb="8" eb="9">
      <t>ガイ</t>
    </rPh>
    <rPh sb="9" eb="10">
      <t>サイ</t>
    </rPh>
    <phoneticPr fontId="1"/>
  </si>
  <si>
    <t>左 の 内 訳</t>
    <phoneticPr fontId="1"/>
  </si>
  <si>
    <t>団 体 名</t>
    <phoneticPr fontId="1"/>
  </si>
  <si>
    <t>甲賀市</t>
    <rPh sb="0" eb="3">
      <t>コウカシ</t>
    </rPh>
    <phoneticPr fontId="1"/>
  </si>
  <si>
    <t>野洲市</t>
    <rPh sb="0" eb="3">
      <t>ヤスシ</t>
    </rPh>
    <phoneticPr fontId="1"/>
  </si>
  <si>
    <t>湖南市</t>
    <rPh sb="0" eb="2">
      <t>コナン</t>
    </rPh>
    <rPh sb="2" eb="3">
      <t>シ</t>
    </rPh>
    <phoneticPr fontId="1"/>
  </si>
  <si>
    <t>高島市</t>
    <rPh sb="0" eb="2">
      <t>タカシマ</t>
    </rPh>
    <rPh sb="2" eb="3">
      <t>シ</t>
    </rPh>
    <phoneticPr fontId="1"/>
  </si>
  <si>
    <t>東近江市</t>
    <rPh sb="0" eb="1">
      <t>ヒガシ</t>
    </rPh>
    <rPh sb="1" eb="4">
      <t>オウミシ</t>
    </rPh>
    <phoneticPr fontId="1"/>
  </si>
  <si>
    <t>米原市</t>
    <rPh sb="0" eb="2">
      <t>マイバラ</t>
    </rPh>
    <rPh sb="2" eb="3">
      <t>シ</t>
    </rPh>
    <phoneticPr fontId="1"/>
  </si>
  <si>
    <t>公立甲賀
病院組合</t>
    <rPh sb="0" eb="2">
      <t>コウリツ</t>
    </rPh>
    <rPh sb="2" eb="4">
      <t>コウカ</t>
    </rPh>
    <rPh sb="5" eb="7">
      <t>ビョウイン</t>
    </rPh>
    <rPh sb="7" eb="9">
      <t>クミアイ</t>
    </rPh>
    <phoneticPr fontId="1"/>
  </si>
  <si>
    <t>東近江市</t>
    <rPh sb="0" eb="1">
      <t>ヒガシ</t>
    </rPh>
    <rPh sb="1" eb="3">
      <t>オウミ</t>
    </rPh>
    <rPh sb="3" eb="4">
      <t>シ</t>
    </rPh>
    <phoneticPr fontId="1"/>
  </si>
  <si>
    <t>（上水道）</t>
    <phoneticPr fontId="1"/>
  </si>
  <si>
    <t>（病院）</t>
    <phoneticPr fontId="1"/>
  </si>
  <si>
    <t>（ガス）</t>
    <phoneticPr fontId="1"/>
  </si>
  <si>
    <t>起債前借</t>
    <rPh sb="0" eb="2">
      <t>キサイ</t>
    </rPh>
    <rPh sb="2" eb="3">
      <t>マエ</t>
    </rPh>
    <rPh sb="3" eb="4">
      <t>カ</t>
    </rPh>
    <phoneticPr fontId="1"/>
  </si>
  <si>
    <t>長浜市</t>
    <rPh sb="0" eb="3">
      <t>ナガハマシ</t>
    </rPh>
    <phoneticPr fontId="1"/>
  </si>
  <si>
    <t>地方公共団
体金融機構</t>
    <rPh sb="0" eb="2">
      <t>チホウ</t>
    </rPh>
    <rPh sb="2" eb="4">
      <t>コウキョウ</t>
    </rPh>
    <rPh sb="4" eb="5">
      <t>ダン</t>
    </rPh>
    <rPh sb="6" eb="7">
      <t>カラダ</t>
    </rPh>
    <rPh sb="7" eb="9">
      <t>キンユウ</t>
    </rPh>
    <rPh sb="9" eb="11">
      <t>キコウ</t>
    </rPh>
    <phoneticPr fontId="1"/>
  </si>
  <si>
    <t>(うち公共)</t>
    <rPh sb="3" eb="5">
      <t>コウキョウ</t>
    </rPh>
    <phoneticPr fontId="1"/>
  </si>
  <si>
    <t>(うち特環)</t>
    <rPh sb="3" eb="4">
      <t>トク</t>
    </rPh>
    <rPh sb="4" eb="5">
      <t>カン</t>
    </rPh>
    <phoneticPr fontId="1"/>
  </si>
  <si>
    <t>計</t>
    <rPh sb="0" eb="1">
      <t>ケイ</t>
    </rPh>
    <phoneticPr fontId="1"/>
  </si>
  <si>
    <t>（下水道）</t>
    <rPh sb="1" eb="2">
      <t>シモ</t>
    </rPh>
    <phoneticPr fontId="1"/>
  </si>
  <si>
    <t>市中銀行
以外の
金融機関</t>
    <phoneticPr fontId="1"/>
  </si>
  <si>
    <t>市場
公募
債</t>
    <phoneticPr fontId="1"/>
  </si>
  <si>
    <t>市中</t>
    <phoneticPr fontId="1"/>
  </si>
  <si>
    <t>1.0％未満</t>
    <phoneticPr fontId="1"/>
  </si>
  <si>
    <t>1.0％以上</t>
    <phoneticPr fontId="1"/>
  </si>
  <si>
    <t>2.0％以上</t>
    <phoneticPr fontId="1"/>
  </si>
  <si>
    <t>3.0％以上</t>
    <phoneticPr fontId="1"/>
  </si>
  <si>
    <t>4.0％以上</t>
    <phoneticPr fontId="1"/>
  </si>
  <si>
    <t>5.0％以上</t>
    <phoneticPr fontId="1"/>
  </si>
  <si>
    <t>6.0％以上</t>
    <phoneticPr fontId="1"/>
  </si>
  <si>
    <t>7.5％以上</t>
    <phoneticPr fontId="1"/>
  </si>
  <si>
    <t>現 在 高</t>
    <phoneticPr fontId="1"/>
  </si>
  <si>
    <t>銀行</t>
    <phoneticPr fontId="1"/>
  </si>
  <si>
    <t>2.0％未満</t>
    <phoneticPr fontId="1"/>
  </si>
  <si>
    <t>3.0％未満</t>
    <phoneticPr fontId="1"/>
  </si>
  <si>
    <t>4.0％未満</t>
    <phoneticPr fontId="1"/>
  </si>
  <si>
    <t>5.0％未満</t>
    <phoneticPr fontId="1"/>
  </si>
  <si>
    <t>6.0％未満</t>
    <phoneticPr fontId="1"/>
  </si>
  <si>
    <t>甲賀市</t>
    <rPh sb="0" eb="2">
      <t>コウガ</t>
    </rPh>
    <rPh sb="2" eb="3">
      <t>シ</t>
    </rPh>
    <phoneticPr fontId="1"/>
  </si>
  <si>
    <t>（その他事業）</t>
    <rPh sb="3" eb="4">
      <t>タ</t>
    </rPh>
    <rPh sb="4" eb="6">
      <t>ジギョウ</t>
    </rPh>
    <phoneticPr fontId="1"/>
  </si>
  <si>
    <t>郵便
貯金</t>
    <rPh sb="0" eb="2">
      <t>ユウビン</t>
    </rPh>
    <rPh sb="3" eb="5">
      <t>チョキン</t>
    </rPh>
    <phoneticPr fontId="1"/>
  </si>
  <si>
    <t>簡 易
生 命
保 険</t>
    <rPh sb="0" eb="1">
      <t>カン</t>
    </rPh>
    <rPh sb="2" eb="3">
      <t>エキ</t>
    </rPh>
    <rPh sb="8" eb="9">
      <t>タモツ</t>
    </rPh>
    <rPh sb="10" eb="11">
      <t>ケン</t>
    </rPh>
    <phoneticPr fontId="1"/>
  </si>
  <si>
    <t>（簡易水道）</t>
  </si>
  <si>
    <t>日野町</t>
    <rPh sb="0" eb="3">
      <t>ヒノチョウ</t>
    </rPh>
    <phoneticPr fontId="1"/>
  </si>
  <si>
    <t>(うち公共)</t>
  </si>
  <si>
    <t>（農業集落排水）</t>
  </si>
  <si>
    <t>栗東市</t>
  </si>
  <si>
    <t>野洲市</t>
  </si>
  <si>
    <t>高島市</t>
  </si>
  <si>
    <t>東近江市</t>
  </si>
  <si>
    <t>(小規模集合排水)</t>
    <rPh sb="1" eb="4">
      <t>ショウキボ</t>
    </rPh>
    <rPh sb="4" eb="6">
      <t>シュウゴウ</t>
    </rPh>
    <rPh sb="6" eb="8">
      <t>ハイスイ</t>
    </rPh>
    <phoneticPr fontId="1"/>
  </si>
  <si>
    <t>(個別排水）</t>
    <rPh sb="1" eb="3">
      <t>コベツ</t>
    </rPh>
    <rPh sb="3" eb="5">
      <t>ハイスイ</t>
    </rPh>
    <phoneticPr fontId="1"/>
  </si>
  <si>
    <t>（宅地造成）</t>
    <phoneticPr fontId="1"/>
  </si>
  <si>
    <t>（市場）</t>
    <phoneticPr fontId="1"/>
  </si>
  <si>
    <t>湖南市</t>
  </si>
  <si>
    <t>（法非適用企業）</t>
    <rPh sb="1" eb="2">
      <t>ホウ</t>
    </rPh>
    <rPh sb="2" eb="3">
      <t>ヒ</t>
    </rPh>
    <rPh sb="3" eb="5">
      <t>テキヨウ</t>
    </rPh>
    <rPh sb="5" eb="7">
      <t>キギョウ</t>
    </rPh>
    <phoneticPr fontId="1"/>
  </si>
  <si>
    <t>草津市</t>
    <phoneticPr fontId="1"/>
  </si>
  <si>
    <t>(うち農集)</t>
    <rPh sb="3" eb="5">
      <t>ノウシュウ</t>
    </rPh>
    <phoneticPr fontId="1"/>
  </si>
  <si>
    <t>守山市</t>
    <phoneticPr fontId="1"/>
  </si>
  <si>
    <t>豊郷町</t>
    <rPh sb="0" eb="2">
      <t>トヨサト</t>
    </rPh>
    <phoneticPr fontId="1"/>
  </si>
  <si>
    <t>野洲市</t>
    <rPh sb="0" eb="2">
      <t>ヤス</t>
    </rPh>
    <rPh sb="2" eb="3">
      <t>シ</t>
    </rPh>
    <phoneticPr fontId="1"/>
  </si>
  <si>
    <t>(うち林集)</t>
    <rPh sb="3" eb="4">
      <t>リン</t>
    </rPh>
    <rPh sb="4" eb="5">
      <t>シュウ</t>
    </rPh>
    <phoneticPr fontId="1"/>
  </si>
  <si>
    <t>長浜市</t>
    <rPh sb="0" eb="2">
      <t>ナガハマ</t>
    </rPh>
    <phoneticPr fontId="1"/>
  </si>
  <si>
    <t>竜王町</t>
    <rPh sb="0" eb="2">
      <t>リュウオウ</t>
    </rPh>
    <phoneticPr fontId="1"/>
  </si>
  <si>
    <t>(うち特環)</t>
    <phoneticPr fontId="1"/>
  </si>
  <si>
    <t>(うち農集)</t>
    <phoneticPr fontId="1"/>
  </si>
  <si>
    <t>令      和</t>
    <rPh sb="0" eb="1">
      <t>レイ</t>
    </rPh>
    <phoneticPr fontId="1"/>
  </si>
  <si>
    <t>愛荘町</t>
    <rPh sb="0" eb="1">
      <t>アイ</t>
    </rPh>
    <rPh sb="1" eb="2">
      <t>ソウ</t>
    </rPh>
    <rPh sb="2" eb="3">
      <t>マチ</t>
    </rPh>
    <phoneticPr fontId="1"/>
  </si>
  <si>
    <t>彦根市</t>
    <rPh sb="0" eb="2">
      <t>ヒコネ</t>
    </rPh>
    <phoneticPr fontId="1"/>
  </si>
  <si>
    <t>日野町</t>
    <phoneticPr fontId="1"/>
  </si>
  <si>
    <t>豊郷町</t>
    <rPh sb="0" eb="2">
      <t>トヨサト</t>
    </rPh>
    <rPh sb="2" eb="3">
      <t>マチ</t>
    </rPh>
    <phoneticPr fontId="1"/>
  </si>
  <si>
    <t>甲良町</t>
    <rPh sb="0" eb="2">
      <t>コウラ</t>
    </rPh>
    <rPh sb="2" eb="3">
      <t>マチ</t>
    </rPh>
    <phoneticPr fontId="1"/>
  </si>
  <si>
    <t>多賀町</t>
    <rPh sb="0" eb="2">
      <t>タガ</t>
    </rPh>
    <phoneticPr fontId="1"/>
  </si>
  <si>
    <t>政府</t>
    <rPh sb="0" eb="2">
      <t>セイフ</t>
    </rPh>
    <phoneticPr fontId="1"/>
  </si>
  <si>
    <t>保証</t>
    <phoneticPr fontId="1"/>
  </si>
  <si>
    <t>付</t>
    <rPh sb="0" eb="1">
      <t>ヅケ</t>
    </rPh>
    <phoneticPr fontId="1"/>
  </si>
  <si>
    <t>外債</t>
    <phoneticPr fontId="1"/>
  </si>
  <si>
    <t>体金融機構</t>
    <phoneticPr fontId="1"/>
  </si>
  <si>
    <t>地方公共団</t>
    <phoneticPr fontId="1"/>
  </si>
  <si>
    <t>簡易</t>
    <rPh sb="0" eb="1">
      <t>カン</t>
    </rPh>
    <rPh sb="1" eb="2">
      <t>エキ</t>
    </rPh>
    <phoneticPr fontId="1"/>
  </si>
  <si>
    <t>生命</t>
    <phoneticPr fontId="1"/>
  </si>
  <si>
    <t>保険</t>
    <phoneticPr fontId="1"/>
  </si>
  <si>
    <t>市中銀行
以外の
金融機関</t>
    <phoneticPr fontId="1"/>
  </si>
  <si>
    <t>市場
公募
債</t>
    <phoneticPr fontId="1"/>
  </si>
  <si>
    <t>令和４年度末　企業債現在高の状況</t>
    <rPh sb="0" eb="2">
      <t>レイワ</t>
    </rPh>
    <rPh sb="5" eb="6">
      <t>マツ</t>
    </rPh>
    <phoneticPr fontId="1"/>
  </si>
  <si>
    <t>４年度末</t>
    <phoneticPr fontId="1"/>
  </si>
  <si>
    <t>令和４度末　企業債現在高の状況</t>
    <rPh sb="0" eb="2">
      <t>レイワ</t>
    </rPh>
    <rPh sb="4" eb="5">
      <t>マツ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</si>
</sst>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;&quot;△ &quot;#,##0;&quot;－&quot;;@"/>
    <numFmt numFmtId="178" formatCode="#,###;[Red]&quot;△&quot;#,###"/>
  </numFmts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Yu Gothic"/>
      <family val="3"/>
      <charset val="128"/>
    </font>
    <font>
      <sz val="12"/>
      <color theme="1"/>
      <name val="ＭＳ 明朝"/>
      <family val="1"/>
      <charset val="128"/>
    </font>
    <font>
      <b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10" fillId="0" borderId="0">
      <alignment vertical="center"/>
    </xf>
    <xf numFmtId="0" fontId="11" fillId="0" borderId="0">
      <alignment vertical="center"/>
    </xf>
    <xf numFmtId="0" fontId="8" fillId="0" borderId="0"/>
  </cellStyleXfs>
  <cellXfs count="86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distributed" vertical="center"/>
    </xf>
    <xf numFmtId="0" fontId="2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distributed" vertical="center"/>
    </xf>
    <xf numFmtId="177" fontId="3" fillId="0" borderId="3" xfId="0" applyNumberFormat="1" applyFont="1" applyFill="1" applyBorder="1" applyAlignment="1" applyProtection="1">
      <alignment vertical="center"/>
    </xf>
    <xf numFmtId="0" fontId="2" fillId="0" borderId="2" xfId="0" applyFont="1" applyFill="1" applyBorder="1" applyAlignment="1">
      <alignment horizontal="distributed" vertical="center"/>
    </xf>
    <xf numFmtId="0" fontId="3" fillId="0" borderId="2" xfId="0" applyFont="1" applyFill="1" applyBorder="1" applyAlignment="1">
      <alignment horizontal="distributed" vertical="center" wrapText="1"/>
    </xf>
    <xf numFmtId="177" fontId="3" fillId="0" borderId="2" xfId="0" applyNumberFormat="1" applyFont="1" applyFill="1" applyBorder="1" applyAlignment="1">
      <alignment horizontal="right" vertical="center" shrinkToFit="1"/>
    </xf>
    <xf numFmtId="0" fontId="5" fillId="0" borderId="0" xfId="0" applyFont="1" applyFill="1" applyAlignment="1">
      <alignment vertical="center"/>
    </xf>
    <xf numFmtId="177" fontId="2" fillId="0" borderId="0" xfId="0" applyNumberFormat="1" applyFont="1" applyFill="1" applyAlignment="1">
      <alignment vertical="center" shrinkToFit="1"/>
    </xf>
    <xf numFmtId="0" fontId="2" fillId="0" borderId="0" xfId="0" applyFont="1" applyFill="1" applyAlignment="1">
      <alignment vertical="center" shrinkToFit="1"/>
    </xf>
    <xf numFmtId="177" fontId="3" fillId="0" borderId="2" xfId="0" applyNumberFormat="1" applyFont="1" applyFill="1" applyBorder="1" applyAlignment="1" applyProtection="1">
      <alignment vertical="center"/>
    </xf>
    <xf numFmtId="177" fontId="3" fillId="0" borderId="3" xfId="0" applyNumberFormat="1" applyFont="1" applyFill="1" applyBorder="1" applyAlignment="1" applyProtection="1">
      <alignment vertical="center" shrinkToFit="1"/>
    </xf>
    <xf numFmtId="0" fontId="4" fillId="0" borderId="3" xfId="0" applyFont="1" applyFill="1" applyBorder="1" applyAlignment="1">
      <alignment horizontal="center" vertical="center" shrinkToFit="1"/>
    </xf>
    <xf numFmtId="177" fontId="3" fillId="0" borderId="1" xfId="0" applyNumberFormat="1" applyFont="1" applyFill="1" applyBorder="1" applyAlignment="1">
      <alignment vertical="center" shrinkToFit="1"/>
    </xf>
    <xf numFmtId="177" fontId="3" fillId="0" borderId="2" xfId="0" applyNumberFormat="1" applyFont="1" applyFill="1" applyBorder="1" applyAlignment="1">
      <alignment vertical="center" shrinkToFit="1"/>
    </xf>
    <xf numFmtId="176" fontId="4" fillId="0" borderId="2" xfId="0" applyNumberFormat="1" applyFont="1" applyFill="1" applyBorder="1" applyAlignment="1">
      <alignment horizontal="center" vertical="center" shrinkToFit="1"/>
    </xf>
    <xf numFmtId="177" fontId="3" fillId="0" borderId="2" xfId="0" applyNumberFormat="1" applyFont="1" applyFill="1" applyBorder="1" applyAlignment="1" applyProtection="1">
      <alignment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177" fontId="3" fillId="0" borderId="2" xfId="0" applyNumberFormat="1" applyFont="1" applyFill="1" applyBorder="1" applyAlignment="1" applyProtection="1">
      <alignment vertical="center" shrinkToFit="1"/>
      <protection locked="0"/>
    </xf>
    <xf numFmtId="177" fontId="3" fillId="0" borderId="0" xfId="0" applyNumberFormat="1" applyFont="1" applyFill="1" applyAlignment="1">
      <alignment vertical="center" shrinkToFit="1"/>
    </xf>
    <xf numFmtId="177" fontId="3" fillId="0" borderId="1" xfId="0" applyNumberFormat="1" applyFont="1" applyFill="1" applyBorder="1" applyAlignment="1" applyProtection="1">
      <alignment vertical="center" shrinkToFit="1"/>
      <protection locked="0"/>
    </xf>
    <xf numFmtId="177" fontId="3" fillId="0" borderId="4" xfId="0" applyNumberFormat="1" applyFont="1" applyFill="1" applyBorder="1" applyAlignment="1" applyProtection="1">
      <alignment vertical="center" shrinkToFit="1"/>
      <protection locked="0"/>
    </xf>
    <xf numFmtId="178" fontId="9" fillId="0" borderId="2" xfId="1" applyNumberFormat="1" applyFont="1" applyFill="1" applyBorder="1" applyAlignment="1" applyProtection="1">
      <alignment horizontal="right" vertical="center" shrinkToFit="1"/>
      <protection locked="0"/>
    </xf>
    <xf numFmtId="177" fontId="3" fillId="0" borderId="4" xfId="0" applyNumberFormat="1" applyFont="1" applyFill="1" applyBorder="1" applyAlignment="1" applyProtection="1">
      <alignment vertical="center" shrinkToFit="1"/>
    </xf>
    <xf numFmtId="177" fontId="6" fillId="0" borderId="0" xfId="0" applyNumberFormat="1" applyFont="1" applyFill="1" applyAlignment="1">
      <alignment vertical="center" shrinkToFit="1"/>
    </xf>
    <xf numFmtId="177" fontId="3" fillId="0" borderId="1" xfId="0" applyNumberFormat="1" applyFont="1" applyFill="1" applyBorder="1" applyAlignment="1">
      <alignment horizontal="right" vertical="center" shrinkToFit="1"/>
    </xf>
    <xf numFmtId="0" fontId="2" fillId="0" borderId="8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 shrinkToFit="1"/>
    </xf>
    <xf numFmtId="0" fontId="2" fillId="0" borderId="3" xfId="0" applyFont="1" applyFill="1" applyBorder="1" applyAlignment="1">
      <alignment horizontal="right" vertical="center" shrinkToFit="1"/>
    </xf>
    <xf numFmtId="0" fontId="2" fillId="0" borderId="3" xfId="0" applyFont="1" applyFill="1" applyBorder="1" applyAlignment="1">
      <alignment vertical="center" shrinkToFit="1"/>
    </xf>
    <xf numFmtId="0" fontId="2" fillId="0" borderId="2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vertical="center" shrinkToFit="1"/>
    </xf>
    <xf numFmtId="0" fontId="2" fillId="0" borderId="4" xfId="0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177" fontId="3" fillId="0" borderId="1" xfId="0" applyNumberFormat="1" applyFont="1" applyFill="1" applyBorder="1" applyAlignment="1" applyProtection="1">
      <alignment vertical="center" shrinkToFit="1"/>
    </xf>
    <xf numFmtId="177" fontId="3" fillId="0" borderId="4" xfId="0" applyNumberFormat="1" applyFont="1" applyFill="1" applyBorder="1" applyAlignment="1">
      <alignment vertical="center" shrinkToFit="1"/>
    </xf>
    <xf numFmtId="177" fontId="3" fillId="0" borderId="4" xfId="0" applyNumberFormat="1" applyFont="1" applyFill="1" applyBorder="1" applyAlignment="1">
      <alignment horizontal="right" vertical="center" shrinkToFi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justifyLastLine="1"/>
    </xf>
    <xf numFmtId="0" fontId="2" fillId="0" borderId="6" xfId="0" applyFont="1" applyFill="1" applyBorder="1" applyAlignment="1">
      <alignment horizontal="center" vertical="center" justifyLastLine="1"/>
    </xf>
    <xf numFmtId="0" fontId="2" fillId="0" borderId="7" xfId="0" applyFont="1" applyFill="1" applyBorder="1" applyAlignment="1">
      <alignment horizontal="center" vertical="center" justifyLastLine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textRotation="255"/>
    </xf>
    <xf numFmtId="0" fontId="2" fillId="0" borderId="2" xfId="0" applyFont="1" applyFill="1" applyBorder="1" applyAlignment="1">
      <alignment horizontal="center" vertical="center" textRotation="255"/>
    </xf>
    <xf numFmtId="0" fontId="2" fillId="0" borderId="1" xfId="0" applyFont="1" applyFill="1" applyBorder="1" applyAlignment="1">
      <alignment horizontal="center" vertical="center" textRotation="255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wrapText="1" shrinkToFit="1"/>
    </xf>
    <xf numFmtId="0" fontId="0" fillId="0" borderId="2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textRotation="255" shrinkToFit="1"/>
    </xf>
    <xf numFmtId="0" fontId="2" fillId="0" borderId="2" xfId="0" applyFont="1" applyFill="1" applyBorder="1" applyAlignment="1">
      <alignment horizontal="center" vertical="center" textRotation="255" shrinkToFit="1"/>
    </xf>
    <xf numFmtId="0" fontId="2" fillId="0" borderId="1" xfId="0" applyFont="1" applyFill="1" applyBorder="1" applyAlignment="1">
      <alignment horizontal="center" vertical="center" textRotation="255" shrinkToFit="1"/>
    </xf>
  </cellXfs>
  <cellStyles count="5">
    <cellStyle name="標準" xfId="0" builtinId="0"/>
    <cellStyle name="標準 2" xfId="1" xr:uid="{00000000-0005-0000-0000-000001000000}"/>
    <cellStyle name="標準 2 2" xfId="4" xr:uid="{00000000-0005-0000-0000-000002000000}"/>
    <cellStyle name="標準 3" xfId="2" xr:uid="{00000000-0005-0000-0000-000003000000}"/>
    <cellStyle name="標準 4" xfId="3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28575</xdr:rowOff>
    </xdr:from>
    <xdr:to>
      <xdr:col>1</xdr:col>
      <xdr:colOff>9525</xdr:colOff>
      <xdr:row>7</xdr:row>
      <xdr:rowOff>0</xdr:rowOff>
    </xdr:to>
    <xdr:sp macro="" textlink="">
      <xdr:nvSpPr>
        <xdr:cNvPr id="1406" name="Line 1">
          <a:extLst>
            <a:ext uri="{FF2B5EF4-FFF2-40B4-BE49-F238E27FC236}">
              <a16:creationId xmlns:a16="http://schemas.microsoft.com/office/drawing/2014/main" id="{00000000-0008-0000-0000-00007E050000}"/>
            </a:ext>
          </a:extLst>
        </xdr:cNvPr>
        <xdr:cNvSpPr>
          <a:spLocks noChangeShapeType="1"/>
        </xdr:cNvSpPr>
      </xdr:nvSpPr>
      <xdr:spPr bwMode="auto">
        <a:xfrm>
          <a:off x="9525" y="523875"/>
          <a:ext cx="1000125" cy="1114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28575</xdr:rowOff>
    </xdr:from>
    <xdr:to>
      <xdr:col>1</xdr:col>
      <xdr:colOff>9525</xdr:colOff>
      <xdr:row>7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9525" y="523875"/>
          <a:ext cx="1000125" cy="1114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28575</xdr:rowOff>
    </xdr:from>
    <xdr:to>
      <xdr:col>1</xdr:col>
      <xdr:colOff>9525</xdr:colOff>
      <xdr:row>7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>
          <a:off x="9525" y="809625"/>
          <a:ext cx="628650" cy="1066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28575</xdr:rowOff>
    </xdr:from>
    <xdr:to>
      <xdr:col>1</xdr:col>
      <xdr:colOff>9525</xdr:colOff>
      <xdr:row>7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>
          <a:off x="9525" y="809625"/>
          <a:ext cx="628650" cy="1066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9525</xdr:colOff>
      <xdr:row>7</xdr:row>
      <xdr:rowOff>0</xdr:rowOff>
    </xdr:to>
    <xdr:sp macro="" textlink="">
      <xdr:nvSpPr>
        <xdr:cNvPr id="11710" name="Line 1">
          <a:extLst>
            <a:ext uri="{FF2B5EF4-FFF2-40B4-BE49-F238E27FC236}">
              <a16:creationId xmlns:a16="http://schemas.microsoft.com/office/drawing/2014/main" id="{00000000-0008-0000-0400-0000BE2D0000}"/>
            </a:ext>
          </a:extLst>
        </xdr:cNvPr>
        <xdr:cNvSpPr>
          <a:spLocks noChangeShapeType="1"/>
        </xdr:cNvSpPr>
      </xdr:nvSpPr>
      <xdr:spPr bwMode="auto">
        <a:xfrm flipH="1" flipV="1">
          <a:off x="0" y="457200"/>
          <a:ext cx="1009650" cy="1047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8"/>
  <sheetViews>
    <sheetView tabSelected="1" view="pageBreakPreview" zoomScaleNormal="85" zoomScaleSheetLayoutView="100" workbookViewId="0">
      <pane xSplit="1" ySplit="7" topLeftCell="B8" activePane="bottomRight" state="frozen"/>
      <selection activeCell="F21" sqref="F21"/>
      <selection pane="topRight" activeCell="F21" sqref="F21"/>
      <selection pane="bottomLeft" activeCell="F21" sqref="F21"/>
      <selection pane="bottomRight" activeCell="F9" sqref="F9"/>
    </sheetView>
  </sheetViews>
  <sheetFormatPr defaultColWidth="9" defaultRowHeight="13.5"/>
  <cols>
    <col min="1" max="1" width="13.125" style="1" customWidth="1"/>
    <col min="2" max="2" width="12.375" style="1" customWidth="1"/>
    <col min="3" max="3" width="10.375" style="1" bestFit="1" customWidth="1"/>
    <col min="4" max="4" width="11.25" style="1" customWidth="1"/>
    <col min="5" max="5" width="5.875" style="1" bestFit="1" customWidth="1"/>
    <col min="6" max="6" width="10.125" style="1" customWidth="1"/>
    <col min="7" max="9" width="11.375" style="1" customWidth="1"/>
    <col min="10" max="13" width="5.25" style="1" bestFit="1" customWidth="1"/>
    <col min="14" max="14" width="5.25" style="1" customWidth="1"/>
    <col min="15" max="15" width="12.375" style="1" customWidth="1"/>
    <col min="16" max="25" width="10.375" style="1" customWidth="1"/>
    <col min="26" max="16384" width="9" style="1"/>
  </cols>
  <sheetData>
    <row r="1" spans="1:25" ht="21" customHeight="1">
      <c r="A1" s="14" t="s">
        <v>118</v>
      </c>
    </row>
    <row r="2" spans="1:25" ht="18" customHeight="1">
      <c r="Y2" s="5" t="s">
        <v>0</v>
      </c>
    </row>
    <row r="3" spans="1:25" ht="18" customHeight="1">
      <c r="A3" s="6" t="s">
        <v>26</v>
      </c>
      <c r="B3" s="3"/>
      <c r="C3" s="63" t="s">
        <v>23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5"/>
      <c r="O3" s="63" t="s">
        <v>27</v>
      </c>
      <c r="P3" s="64"/>
      <c r="Q3" s="64"/>
      <c r="R3" s="64"/>
      <c r="S3" s="64"/>
      <c r="T3" s="64"/>
      <c r="U3" s="64"/>
      <c r="V3" s="64"/>
      <c r="W3" s="64"/>
      <c r="X3" s="64"/>
      <c r="Y3" s="65"/>
    </row>
    <row r="4" spans="1:25" ht="18" customHeight="1">
      <c r="A4" s="7"/>
      <c r="B4" s="53" t="s">
        <v>100</v>
      </c>
      <c r="C4" s="66" t="s">
        <v>1</v>
      </c>
      <c r="D4" s="60" t="s">
        <v>34</v>
      </c>
      <c r="E4" s="61"/>
      <c r="F4" s="62"/>
      <c r="G4" s="57" t="s">
        <v>49</v>
      </c>
      <c r="H4" s="3"/>
      <c r="I4" s="57" t="s">
        <v>54</v>
      </c>
      <c r="J4" s="57" t="s">
        <v>55</v>
      </c>
      <c r="K4" s="3"/>
      <c r="L4" s="57" t="s">
        <v>33</v>
      </c>
      <c r="M4" s="3"/>
      <c r="N4" s="67" t="s">
        <v>4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18" customHeight="1">
      <c r="A5" s="7"/>
      <c r="B5" s="53" t="s">
        <v>119</v>
      </c>
      <c r="C5" s="58"/>
      <c r="D5" s="3"/>
      <c r="E5" s="57" t="s">
        <v>74</v>
      </c>
      <c r="F5" s="57" t="s">
        <v>75</v>
      </c>
      <c r="G5" s="58"/>
      <c r="H5" s="53" t="s">
        <v>56</v>
      </c>
      <c r="I5" s="70"/>
      <c r="J5" s="70"/>
      <c r="K5" s="53" t="s">
        <v>2</v>
      </c>
      <c r="L5" s="72"/>
      <c r="M5" s="53" t="s">
        <v>3</v>
      </c>
      <c r="N5" s="68"/>
      <c r="O5" s="47" t="s">
        <v>47</v>
      </c>
      <c r="P5" s="47" t="s">
        <v>57</v>
      </c>
      <c r="Q5" s="47" t="s">
        <v>58</v>
      </c>
      <c r="R5" s="47" t="s">
        <v>59</v>
      </c>
      <c r="S5" s="47" t="s">
        <v>60</v>
      </c>
      <c r="T5" s="47" t="s">
        <v>61</v>
      </c>
      <c r="U5" s="47" t="s">
        <v>62</v>
      </c>
      <c r="V5" s="47" t="s">
        <v>63</v>
      </c>
      <c r="W5" s="47" t="s">
        <v>5</v>
      </c>
      <c r="X5" s="47" t="s">
        <v>64</v>
      </c>
      <c r="Y5" s="47" t="s">
        <v>6</v>
      </c>
    </row>
    <row r="6" spans="1:25" ht="18" customHeight="1">
      <c r="A6" s="7"/>
      <c r="B6" s="53" t="s">
        <v>65</v>
      </c>
      <c r="C6" s="58"/>
      <c r="D6" s="53" t="s">
        <v>30</v>
      </c>
      <c r="E6" s="58"/>
      <c r="F6" s="58"/>
      <c r="G6" s="58"/>
      <c r="H6" s="53" t="s">
        <v>66</v>
      </c>
      <c r="I6" s="70"/>
      <c r="J6" s="70"/>
      <c r="K6" s="53" t="s">
        <v>7</v>
      </c>
      <c r="L6" s="72"/>
      <c r="M6" s="53" t="s">
        <v>8</v>
      </c>
      <c r="N6" s="68"/>
      <c r="O6" s="47"/>
      <c r="P6" s="47"/>
      <c r="Q6" s="47" t="s">
        <v>67</v>
      </c>
      <c r="R6" s="47" t="s">
        <v>68</v>
      </c>
      <c r="S6" s="47" t="s">
        <v>69</v>
      </c>
      <c r="T6" s="47" t="s">
        <v>70</v>
      </c>
      <c r="U6" s="47" t="s">
        <v>71</v>
      </c>
      <c r="V6" s="47" t="s">
        <v>9</v>
      </c>
      <c r="W6" s="47" t="s">
        <v>10</v>
      </c>
      <c r="X6" s="47" t="s">
        <v>11</v>
      </c>
      <c r="Y6" s="47"/>
    </row>
    <row r="7" spans="1:25" ht="18" customHeight="1">
      <c r="A7" s="8" t="s">
        <v>35</v>
      </c>
      <c r="B7" s="4"/>
      <c r="C7" s="59"/>
      <c r="D7" s="4"/>
      <c r="E7" s="59"/>
      <c r="F7" s="59"/>
      <c r="G7" s="59"/>
      <c r="H7" s="4"/>
      <c r="I7" s="71"/>
      <c r="J7" s="71"/>
      <c r="K7" s="4"/>
      <c r="L7" s="73"/>
      <c r="M7" s="4"/>
      <c r="N7" s="69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24" customHeight="1">
      <c r="A8" s="9" t="s">
        <v>44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</row>
    <row r="9" spans="1:25" ht="24" customHeight="1">
      <c r="A9" s="11" t="s">
        <v>12</v>
      </c>
      <c r="B9" s="13">
        <f>C9+SUM(G9:N9)</f>
        <v>15382599</v>
      </c>
      <c r="C9" s="21">
        <f>SUM(D9:F9)</f>
        <v>3372261</v>
      </c>
      <c r="D9" s="30">
        <v>3372261</v>
      </c>
      <c r="E9" s="30">
        <v>0</v>
      </c>
      <c r="F9" s="30">
        <v>0</v>
      </c>
      <c r="G9" s="34">
        <v>12010338</v>
      </c>
      <c r="H9" s="30">
        <v>0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0">
        <v>0</v>
      </c>
      <c r="P9" s="30">
        <v>2298465</v>
      </c>
      <c r="Q9" s="30">
        <v>7864725</v>
      </c>
      <c r="R9" s="30">
        <v>5012644</v>
      </c>
      <c r="S9" s="30">
        <v>75324</v>
      </c>
      <c r="T9" s="30">
        <v>131441</v>
      </c>
      <c r="U9" s="30">
        <v>0</v>
      </c>
      <c r="V9" s="30">
        <v>0</v>
      </c>
      <c r="W9" s="30">
        <v>0</v>
      </c>
      <c r="X9" s="30">
        <v>0</v>
      </c>
      <c r="Y9" s="30">
        <v>0</v>
      </c>
    </row>
    <row r="10" spans="1:25" ht="24" customHeight="1">
      <c r="A10" s="11" t="s">
        <v>13</v>
      </c>
      <c r="B10" s="13">
        <f>C10+SUM(G10:N10)</f>
        <v>5960647</v>
      </c>
      <c r="C10" s="21">
        <f t="shared" ref="C10:C27" si="0">SUM(D10:F10)</f>
        <v>1836931</v>
      </c>
      <c r="D10" s="30">
        <v>1836931</v>
      </c>
      <c r="E10" s="30">
        <v>0</v>
      </c>
      <c r="F10" s="30">
        <v>0</v>
      </c>
      <c r="G10" s="30">
        <v>3616316</v>
      </c>
      <c r="H10" s="30">
        <v>507400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30">
        <v>2563111</v>
      </c>
      <c r="Q10" s="30">
        <v>1438874</v>
      </c>
      <c r="R10" s="30">
        <v>1857230</v>
      </c>
      <c r="S10" s="30">
        <v>78120</v>
      </c>
      <c r="T10" s="30">
        <v>23312</v>
      </c>
      <c r="U10" s="30">
        <v>0</v>
      </c>
      <c r="V10" s="30">
        <v>0</v>
      </c>
      <c r="W10" s="30">
        <v>0</v>
      </c>
      <c r="X10" s="30">
        <v>0</v>
      </c>
      <c r="Y10" s="30">
        <v>0</v>
      </c>
    </row>
    <row r="11" spans="1:25" ht="24" customHeight="1">
      <c r="A11" s="11" t="s">
        <v>14</v>
      </c>
      <c r="B11" s="13">
        <f t="shared" ref="B11:B27" si="1">C11+SUM(G11:N11)</f>
        <v>3953428</v>
      </c>
      <c r="C11" s="21">
        <f t="shared" si="0"/>
        <v>640830</v>
      </c>
      <c r="D11" s="30">
        <v>640830</v>
      </c>
      <c r="E11" s="30">
        <v>0</v>
      </c>
      <c r="F11" s="30">
        <v>0</v>
      </c>
      <c r="G11" s="30">
        <v>3291998</v>
      </c>
      <c r="H11" s="30">
        <v>0</v>
      </c>
      <c r="I11" s="30">
        <v>20600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30">
        <v>987990</v>
      </c>
      <c r="Q11" s="30">
        <v>2520747</v>
      </c>
      <c r="R11" s="30">
        <v>380724</v>
      </c>
      <c r="S11" s="30">
        <v>59467</v>
      </c>
      <c r="T11" s="30">
        <v>4500</v>
      </c>
      <c r="U11" s="30">
        <v>0</v>
      </c>
      <c r="V11" s="30">
        <v>0</v>
      </c>
      <c r="W11" s="30">
        <v>0</v>
      </c>
      <c r="X11" s="30">
        <v>0</v>
      </c>
      <c r="Y11" s="30">
        <v>0</v>
      </c>
    </row>
    <row r="12" spans="1:25" ht="24" customHeight="1">
      <c r="A12" s="11" t="s">
        <v>15</v>
      </c>
      <c r="B12" s="13">
        <f t="shared" si="1"/>
        <v>3882212</v>
      </c>
      <c r="C12" s="21">
        <f t="shared" si="0"/>
        <v>874543</v>
      </c>
      <c r="D12" s="30">
        <v>874543</v>
      </c>
      <c r="E12" s="30">
        <v>0</v>
      </c>
      <c r="F12" s="30">
        <v>0</v>
      </c>
      <c r="G12" s="30">
        <v>3007669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2098076</v>
      </c>
      <c r="Q12" s="30">
        <v>1261981</v>
      </c>
      <c r="R12" s="30">
        <v>485506</v>
      </c>
      <c r="S12" s="30">
        <v>30019</v>
      </c>
      <c r="T12" s="30">
        <v>6630</v>
      </c>
      <c r="U12" s="30">
        <v>0</v>
      </c>
      <c r="V12" s="30">
        <v>0</v>
      </c>
      <c r="W12" s="30">
        <v>0</v>
      </c>
      <c r="X12" s="30">
        <v>0</v>
      </c>
      <c r="Y12" s="30">
        <v>0</v>
      </c>
    </row>
    <row r="13" spans="1:25" ht="24" customHeight="1">
      <c r="A13" s="11" t="s">
        <v>16</v>
      </c>
      <c r="B13" s="13">
        <f t="shared" si="1"/>
        <v>3563905</v>
      </c>
      <c r="C13" s="21">
        <f t="shared" si="0"/>
        <v>1100575</v>
      </c>
      <c r="D13" s="30">
        <v>1100575</v>
      </c>
      <c r="E13" s="30">
        <v>0</v>
      </c>
      <c r="F13" s="30">
        <v>0</v>
      </c>
      <c r="G13" s="30">
        <v>2445230</v>
      </c>
      <c r="H13" s="30">
        <v>0</v>
      </c>
      <c r="I13" s="30">
        <v>18100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30">
        <v>1346435</v>
      </c>
      <c r="Q13" s="30">
        <v>1128744</v>
      </c>
      <c r="R13" s="30">
        <v>1026626</v>
      </c>
      <c r="S13" s="30">
        <v>40125</v>
      </c>
      <c r="T13" s="30">
        <v>21975</v>
      </c>
      <c r="U13" s="30">
        <v>0</v>
      </c>
      <c r="V13" s="30">
        <v>0</v>
      </c>
      <c r="W13" s="30">
        <v>0</v>
      </c>
      <c r="X13" s="30">
        <v>0</v>
      </c>
      <c r="Y13" s="30">
        <v>0</v>
      </c>
    </row>
    <row r="14" spans="1:25" ht="24" customHeight="1">
      <c r="A14" s="11" t="s">
        <v>29</v>
      </c>
      <c r="B14" s="13">
        <f t="shared" si="1"/>
        <v>3706308</v>
      </c>
      <c r="C14" s="21">
        <f t="shared" si="0"/>
        <v>400195</v>
      </c>
      <c r="D14" s="30">
        <v>400195</v>
      </c>
      <c r="E14" s="30">
        <v>0</v>
      </c>
      <c r="F14" s="30">
        <v>0</v>
      </c>
      <c r="G14" s="30">
        <v>3143913</v>
      </c>
      <c r="H14" s="30">
        <v>162200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30">
        <v>1692632</v>
      </c>
      <c r="Q14" s="30">
        <v>1788536</v>
      </c>
      <c r="R14" s="30">
        <v>212584</v>
      </c>
      <c r="S14" s="30">
        <v>10627</v>
      </c>
      <c r="T14" s="30">
        <v>1929</v>
      </c>
      <c r="U14" s="30">
        <v>0</v>
      </c>
      <c r="V14" s="30">
        <v>0</v>
      </c>
      <c r="W14" s="30">
        <v>0</v>
      </c>
      <c r="X14" s="30">
        <v>0</v>
      </c>
      <c r="Y14" s="30">
        <v>0</v>
      </c>
    </row>
    <row r="15" spans="1:25" ht="24" customHeight="1">
      <c r="A15" s="11" t="s">
        <v>36</v>
      </c>
      <c r="B15" s="13">
        <f t="shared" si="1"/>
        <v>6494648</v>
      </c>
      <c r="C15" s="21">
        <f t="shared" si="0"/>
        <v>1705395</v>
      </c>
      <c r="D15" s="30">
        <v>1705395</v>
      </c>
      <c r="E15" s="30">
        <v>0</v>
      </c>
      <c r="F15" s="30">
        <v>0</v>
      </c>
      <c r="G15" s="30">
        <v>4789253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2360917</v>
      </c>
      <c r="Q15" s="30">
        <v>2324789</v>
      </c>
      <c r="R15" s="30">
        <v>1713407</v>
      </c>
      <c r="S15" s="30">
        <v>66015</v>
      </c>
      <c r="T15" s="30">
        <v>29520</v>
      </c>
      <c r="U15" s="30">
        <v>0</v>
      </c>
      <c r="V15" s="30">
        <v>0</v>
      </c>
      <c r="W15" s="30">
        <v>0</v>
      </c>
      <c r="X15" s="30">
        <v>0</v>
      </c>
      <c r="Y15" s="30">
        <v>0</v>
      </c>
    </row>
    <row r="16" spans="1:25" ht="24" customHeight="1">
      <c r="A16" s="11" t="s">
        <v>37</v>
      </c>
      <c r="B16" s="13">
        <f t="shared" si="1"/>
        <v>2883544</v>
      </c>
      <c r="C16" s="21">
        <f t="shared" si="0"/>
        <v>498021</v>
      </c>
      <c r="D16" s="30">
        <v>498021</v>
      </c>
      <c r="E16" s="30">
        <v>0</v>
      </c>
      <c r="F16" s="30">
        <v>0</v>
      </c>
      <c r="G16" s="30">
        <v>2192723</v>
      </c>
      <c r="H16" s="30">
        <v>181800</v>
      </c>
      <c r="I16" s="30">
        <v>11000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4">
        <v>2128736</v>
      </c>
      <c r="Q16" s="34">
        <v>188829</v>
      </c>
      <c r="R16" s="34">
        <v>524468</v>
      </c>
      <c r="S16" s="34">
        <v>34902</v>
      </c>
      <c r="T16" s="34">
        <v>6609</v>
      </c>
      <c r="U16" s="30">
        <v>0</v>
      </c>
      <c r="V16" s="30">
        <v>0</v>
      </c>
      <c r="W16" s="30">
        <v>0</v>
      </c>
      <c r="X16" s="30">
        <v>0</v>
      </c>
      <c r="Y16" s="30">
        <v>0</v>
      </c>
    </row>
    <row r="17" spans="1:25" ht="24" customHeight="1">
      <c r="A17" s="11" t="s">
        <v>38</v>
      </c>
      <c r="B17" s="13">
        <f t="shared" si="1"/>
        <v>3399475</v>
      </c>
      <c r="C17" s="21">
        <f t="shared" si="0"/>
        <v>926522</v>
      </c>
      <c r="D17" s="30">
        <v>926522</v>
      </c>
      <c r="E17" s="30">
        <v>0</v>
      </c>
      <c r="F17" s="30">
        <v>0</v>
      </c>
      <c r="G17" s="30">
        <v>2472953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2075473</v>
      </c>
      <c r="Q17" s="30">
        <v>1056629</v>
      </c>
      <c r="R17" s="30">
        <v>210750</v>
      </c>
      <c r="S17" s="30">
        <v>56623</v>
      </c>
      <c r="T17" s="30">
        <v>0</v>
      </c>
      <c r="U17" s="30">
        <v>0</v>
      </c>
      <c r="V17" s="30">
        <v>0</v>
      </c>
      <c r="W17" s="30">
        <v>0</v>
      </c>
      <c r="X17" s="30">
        <v>0</v>
      </c>
      <c r="Y17" s="30">
        <v>0</v>
      </c>
    </row>
    <row r="18" spans="1:25" ht="24" customHeight="1">
      <c r="A18" s="11" t="s">
        <v>39</v>
      </c>
      <c r="B18" s="13">
        <f t="shared" si="1"/>
        <v>3146200</v>
      </c>
      <c r="C18" s="21">
        <f t="shared" si="0"/>
        <v>1163904</v>
      </c>
      <c r="D18" s="30">
        <v>1163904</v>
      </c>
      <c r="E18" s="30">
        <v>0</v>
      </c>
      <c r="F18" s="30">
        <v>0</v>
      </c>
      <c r="G18" s="30">
        <v>1982296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1149501</v>
      </c>
      <c r="Q18" s="30">
        <v>1108915</v>
      </c>
      <c r="R18" s="30">
        <v>847036</v>
      </c>
      <c r="S18" s="30">
        <v>26313</v>
      </c>
      <c r="T18" s="30">
        <v>14435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</row>
    <row r="19" spans="1:25" ht="24" customHeight="1">
      <c r="A19" s="11" t="s">
        <v>40</v>
      </c>
      <c r="B19" s="13">
        <f t="shared" si="1"/>
        <v>2786530</v>
      </c>
      <c r="C19" s="21">
        <f t="shared" si="0"/>
        <v>1344705</v>
      </c>
      <c r="D19" s="30">
        <v>1344705</v>
      </c>
      <c r="E19" s="30">
        <v>0</v>
      </c>
      <c r="F19" s="30">
        <v>0</v>
      </c>
      <c r="G19" s="30">
        <v>1441825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963432</v>
      </c>
      <c r="Q19" s="30">
        <v>430945</v>
      </c>
      <c r="R19" s="30">
        <v>1345392</v>
      </c>
      <c r="S19" s="30">
        <v>16655</v>
      </c>
      <c r="T19" s="30">
        <v>30106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</row>
    <row r="20" spans="1:25" ht="24" customHeight="1">
      <c r="A20" s="11" t="s">
        <v>41</v>
      </c>
      <c r="B20" s="13">
        <f t="shared" si="1"/>
        <v>2664799</v>
      </c>
      <c r="C20" s="21">
        <f t="shared" si="0"/>
        <v>659810</v>
      </c>
      <c r="D20" s="30">
        <v>659810</v>
      </c>
      <c r="E20" s="30">
        <v>0</v>
      </c>
      <c r="F20" s="30">
        <v>0</v>
      </c>
      <c r="G20" s="30">
        <v>2004989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  <c r="P20" s="30">
        <v>508051</v>
      </c>
      <c r="Q20" s="30">
        <v>1376115</v>
      </c>
      <c r="R20" s="30">
        <v>767026</v>
      </c>
      <c r="S20" s="30">
        <v>13607</v>
      </c>
      <c r="T20" s="30">
        <v>0</v>
      </c>
      <c r="U20" s="30">
        <v>0</v>
      </c>
      <c r="V20" s="30">
        <v>0</v>
      </c>
      <c r="W20" s="30">
        <v>0</v>
      </c>
      <c r="X20" s="30">
        <v>0</v>
      </c>
      <c r="Y20" s="30">
        <v>0</v>
      </c>
    </row>
    <row r="21" spans="1:25" ht="24" customHeight="1">
      <c r="A21" s="11" t="s">
        <v>17</v>
      </c>
      <c r="B21" s="13">
        <f t="shared" si="1"/>
        <v>627137</v>
      </c>
      <c r="C21" s="21">
        <f t="shared" si="0"/>
        <v>424696</v>
      </c>
      <c r="D21" s="30">
        <v>424696</v>
      </c>
      <c r="E21" s="30">
        <v>0</v>
      </c>
      <c r="F21" s="30">
        <v>0</v>
      </c>
      <c r="G21" s="30">
        <v>202441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76200</v>
      </c>
      <c r="Q21" s="30">
        <v>310627</v>
      </c>
      <c r="R21" s="30">
        <v>233094</v>
      </c>
      <c r="S21" s="30">
        <v>5480</v>
      </c>
      <c r="T21" s="30">
        <v>1736</v>
      </c>
      <c r="U21" s="30">
        <v>0</v>
      </c>
      <c r="V21" s="30">
        <v>0</v>
      </c>
      <c r="W21" s="30">
        <v>0</v>
      </c>
      <c r="X21" s="30">
        <v>0</v>
      </c>
      <c r="Y21" s="30">
        <v>0</v>
      </c>
    </row>
    <row r="22" spans="1:25" ht="24" customHeight="1">
      <c r="A22" s="11" t="s">
        <v>18</v>
      </c>
      <c r="B22" s="13">
        <f t="shared" si="1"/>
        <v>1059116</v>
      </c>
      <c r="C22" s="21">
        <f t="shared" si="0"/>
        <v>335692</v>
      </c>
      <c r="D22" s="30">
        <v>335692</v>
      </c>
      <c r="E22" s="30">
        <v>0</v>
      </c>
      <c r="F22" s="30">
        <v>0</v>
      </c>
      <c r="G22" s="30">
        <v>723424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30">
        <v>519601</v>
      </c>
      <c r="Q22" s="30">
        <v>264460</v>
      </c>
      <c r="R22" s="30">
        <v>275055</v>
      </c>
      <c r="S22" s="30">
        <v>0</v>
      </c>
      <c r="T22" s="30">
        <v>0</v>
      </c>
      <c r="U22" s="30">
        <v>0</v>
      </c>
      <c r="V22" s="30">
        <v>0</v>
      </c>
      <c r="W22" s="30">
        <v>0</v>
      </c>
      <c r="X22" s="30">
        <v>0</v>
      </c>
      <c r="Y22" s="30">
        <v>0</v>
      </c>
    </row>
    <row r="23" spans="1:25" ht="24" customHeight="1">
      <c r="A23" s="11" t="s">
        <v>93</v>
      </c>
      <c r="B23" s="13">
        <f>C23+SUM(G23:N23)</f>
        <v>943502</v>
      </c>
      <c r="C23" s="21">
        <f>SUM(D23:F23)</f>
        <v>665226</v>
      </c>
      <c r="D23" s="30">
        <v>665226</v>
      </c>
      <c r="E23" s="30">
        <v>0</v>
      </c>
      <c r="F23" s="30">
        <v>0</v>
      </c>
      <c r="G23" s="30">
        <v>120776</v>
      </c>
      <c r="H23" s="30">
        <v>100300</v>
      </c>
      <c r="I23" s="30">
        <v>57200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185210</v>
      </c>
      <c r="Q23" s="30">
        <v>216134</v>
      </c>
      <c r="R23" s="30">
        <v>473265</v>
      </c>
      <c r="S23" s="30">
        <v>68893</v>
      </c>
      <c r="T23" s="30">
        <v>0</v>
      </c>
      <c r="U23" s="30">
        <v>0</v>
      </c>
      <c r="V23" s="30">
        <v>0</v>
      </c>
      <c r="W23" s="30">
        <v>0</v>
      </c>
      <c r="X23" s="30">
        <v>0</v>
      </c>
      <c r="Y23" s="30">
        <v>0</v>
      </c>
    </row>
    <row r="24" spans="1:25" ht="24" customHeight="1">
      <c r="A24" s="11" t="s">
        <v>19</v>
      </c>
      <c r="B24" s="13">
        <f t="shared" si="1"/>
        <v>425154</v>
      </c>
      <c r="C24" s="21">
        <f t="shared" si="0"/>
        <v>270589</v>
      </c>
      <c r="D24" s="30">
        <v>270589</v>
      </c>
      <c r="E24" s="30">
        <v>0</v>
      </c>
      <c r="F24" s="30">
        <v>0</v>
      </c>
      <c r="G24" s="30">
        <v>154565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30">
        <v>227954</v>
      </c>
      <c r="Q24" s="30">
        <v>170934</v>
      </c>
      <c r="R24" s="30">
        <v>23501</v>
      </c>
      <c r="S24" s="30">
        <v>2765</v>
      </c>
      <c r="T24" s="30">
        <v>0</v>
      </c>
      <c r="U24" s="30">
        <v>0</v>
      </c>
      <c r="V24" s="30">
        <v>0</v>
      </c>
      <c r="W24" s="30">
        <v>0</v>
      </c>
      <c r="X24" s="30">
        <v>0</v>
      </c>
      <c r="Y24" s="30">
        <v>0</v>
      </c>
    </row>
    <row r="25" spans="1:25" ht="24" customHeight="1">
      <c r="A25" s="11" t="s">
        <v>20</v>
      </c>
      <c r="B25" s="13">
        <f t="shared" si="1"/>
        <v>2614275</v>
      </c>
      <c r="C25" s="21">
        <f t="shared" si="0"/>
        <v>541446</v>
      </c>
      <c r="D25" s="30">
        <v>541446</v>
      </c>
      <c r="E25" s="30">
        <v>0</v>
      </c>
      <c r="F25" s="30">
        <v>0</v>
      </c>
      <c r="G25" s="30">
        <v>2072829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603646</v>
      </c>
      <c r="Q25" s="30">
        <v>1836698</v>
      </c>
      <c r="R25" s="30">
        <v>167688</v>
      </c>
      <c r="S25" s="30">
        <v>4520</v>
      </c>
      <c r="T25" s="30">
        <v>1723</v>
      </c>
      <c r="U25" s="30">
        <v>0</v>
      </c>
      <c r="V25" s="30">
        <v>0</v>
      </c>
      <c r="W25" s="30">
        <v>0</v>
      </c>
      <c r="X25" s="30">
        <v>0</v>
      </c>
      <c r="Y25" s="30">
        <v>0</v>
      </c>
    </row>
    <row r="26" spans="1:25" ht="24" customHeight="1">
      <c r="A26" s="12" t="s">
        <v>32</v>
      </c>
      <c r="B26" s="13">
        <f t="shared" si="1"/>
        <v>9313148</v>
      </c>
      <c r="C26" s="21">
        <f t="shared" si="0"/>
        <v>4222666</v>
      </c>
      <c r="D26" s="30">
        <v>4222666</v>
      </c>
      <c r="E26" s="30">
        <v>0</v>
      </c>
      <c r="F26" s="30">
        <v>0</v>
      </c>
      <c r="G26" s="30">
        <v>5080882</v>
      </c>
      <c r="H26" s="30">
        <v>0</v>
      </c>
      <c r="I26" s="30">
        <v>9600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  <c r="O26" s="30">
        <v>0</v>
      </c>
      <c r="P26" s="30">
        <v>2734454</v>
      </c>
      <c r="Q26" s="30">
        <v>3082215</v>
      </c>
      <c r="R26" s="30">
        <v>3127724</v>
      </c>
      <c r="S26" s="30">
        <v>327469</v>
      </c>
      <c r="T26" s="30">
        <v>41286</v>
      </c>
      <c r="U26" s="30">
        <v>0</v>
      </c>
      <c r="V26" s="30">
        <v>0</v>
      </c>
      <c r="W26" s="30">
        <v>0</v>
      </c>
      <c r="X26" s="30">
        <v>0</v>
      </c>
      <c r="Y26" s="30">
        <v>0</v>
      </c>
    </row>
    <row r="27" spans="1:25" ht="24" customHeight="1">
      <c r="A27" s="12" t="s">
        <v>31</v>
      </c>
      <c r="B27" s="13">
        <f t="shared" si="1"/>
        <v>2125839</v>
      </c>
      <c r="C27" s="21">
        <f t="shared" si="0"/>
        <v>978342</v>
      </c>
      <c r="D27" s="30">
        <v>978342</v>
      </c>
      <c r="E27" s="30">
        <v>0</v>
      </c>
      <c r="F27" s="30">
        <v>0</v>
      </c>
      <c r="G27" s="30">
        <v>1147497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881184</v>
      </c>
      <c r="Q27" s="30">
        <v>729031</v>
      </c>
      <c r="R27" s="30">
        <v>488293</v>
      </c>
      <c r="S27" s="30">
        <v>0</v>
      </c>
      <c r="T27" s="30">
        <v>27331</v>
      </c>
      <c r="U27" s="30">
        <v>0</v>
      </c>
      <c r="V27" s="30">
        <v>0</v>
      </c>
      <c r="W27" s="30">
        <v>0</v>
      </c>
      <c r="X27" s="30">
        <v>0</v>
      </c>
      <c r="Y27" s="30">
        <v>0</v>
      </c>
    </row>
    <row r="28" spans="1:25" ht="24" customHeight="1">
      <c r="A28" s="2" t="s">
        <v>21</v>
      </c>
      <c r="B28" s="20">
        <f>SUM(B9:B27)</f>
        <v>74932466</v>
      </c>
      <c r="C28" s="20">
        <f t="shared" ref="C28:Y28" si="2">SUM(C9:C27)</f>
        <v>21962349</v>
      </c>
      <c r="D28" s="20">
        <f t="shared" si="2"/>
        <v>21962349</v>
      </c>
      <c r="E28" s="32">
        <f t="shared" si="2"/>
        <v>0</v>
      </c>
      <c r="F28" s="32">
        <f t="shared" si="2"/>
        <v>0</v>
      </c>
      <c r="G28" s="20">
        <f t="shared" si="2"/>
        <v>51901917</v>
      </c>
      <c r="H28" s="20">
        <f t="shared" si="2"/>
        <v>951700</v>
      </c>
      <c r="I28" s="20">
        <f t="shared" si="2"/>
        <v>116500</v>
      </c>
      <c r="J28" s="32">
        <f t="shared" si="2"/>
        <v>0</v>
      </c>
      <c r="K28" s="32">
        <f t="shared" si="2"/>
        <v>0</v>
      </c>
      <c r="L28" s="32">
        <f t="shared" si="2"/>
        <v>0</v>
      </c>
      <c r="M28" s="32">
        <f t="shared" si="2"/>
        <v>0</v>
      </c>
      <c r="N28" s="32">
        <f t="shared" si="2"/>
        <v>0</v>
      </c>
      <c r="O28" s="32">
        <f t="shared" si="2"/>
        <v>0</v>
      </c>
      <c r="P28" s="20">
        <f t="shared" si="2"/>
        <v>25401068</v>
      </c>
      <c r="Q28" s="20">
        <f t="shared" si="2"/>
        <v>29099928</v>
      </c>
      <c r="R28" s="20">
        <f t="shared" si="2"/>
        <v>19172013</v>
      </c>
      <c r="S28" s="20">
        <f t="shared" si="2"/>
        <v>916924</v>
      </c>
      <c r="T28" s="20">
        <f t="shared" si="2"/>
        <v>342533</v>
      </c>
      <c r="U28" s="20">
        <f t="shared" si="2"/>
        <v>0</v>
      </c>
      <c r="V28" s="20">
        <f t="shared" si="2"/>
        <v>0</v>
      </c>
      <c r="W28" s="32">
        <f t="shared" si="2"/>
        <v>0</v>
      </c>
      <c r="X28" s="32">
        <f t="shared" si="2"/>
        <v>0</v>
      </c>
      <c r="Y28" s="32">
        <f t="shared" si="2"/>
        <v>0</v>
      </c>
    </row>
  </sheetData>
  <mergeCells count="11">
    <mergeCell ref="E5:E7"/>
    <mergeCell ref="F5:F7"/>
    <mergeCell ref="D4:F4"/>
    <mergeCell ref="C3:N3"/>
    <mergeCell ref="O3:Y3"/>
    <mergeCell ref="C4:C7"/>
    <mergeCell ref="N4:N7"/>
    <mergeCell ref="I4:I7"/>
    <mergeCell ref="J4:J7"/>
    <mergeCell ref="L4:L7"/>
    <mergeCell ref="G4:G7"/>
  </mergeCells>
  <phoneticPr fontId="1"/>
  <pageMargins left="0.70866141732283472" right="0.6692913385826772" top="0.98425196850393704" bottom="0.98425196850393704" header="0" footer="0"/>
  <pageSetup paperSize="9" scale="70" orientation="portrait" blackAndWhite="1" r:id="rId1"/>
  <headerFooter alignWithMargins="0"/>
  <colBreaks count="1" manualBreakCount="1">
    <brk id="14" max="2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72"/>
  <sheetViews>
    <sheetView view="pageBreakPreview" zoomScaleNormal="85" zoomScaleSheetLayoutView="100" workbookViewId="0">
      <pane xSplit="1" ySplit="7" topLeftCell="B8" activePane="bottomRight" state="frozen"/>
      <selection activeCell="D32" sqref="D32"/>
      <selection pane="topRight" activeCell="D32" sqref="D32"/>
      <selection pane="bottomLeft" activeCell="D32" sqref="D32"/>
      <selection pane="bottomRight" sqref="A1:N7"/>
    </sheetView>
  </sheetViews>
  <sheetFormatPr defaultColWidth="9" defaultRowHeight="13.5"/>
  <cols>
    <col min="1" max="1" width="11.75" style="1" customWidth="1"/>
    <col min="2" max="4" width="8.375" style="1" customWidth="1"/>
    <col min="5" max="5" width="3.625" style="1" customWidth="1"/>
    <col min="6" max="9" width="8.375" style="1" customWidth="1"/>
    <col min="10" max="10" width="3.625" style="1" customWidth="1"/>
    <col min="11" max="11" width="6.125" style="1" customWidth="1"/>
    <col min="12" max="13" width="3.625" style="1" customWidth="1"/>
    <col min="14" max="14" width="6.125" style="1" customWidth="1"/>
    <col min="15" max="25" width="8" style="1" customWidth="1"/>
    <col min="26" max="26" width="10.875" style="1" bestFit="1" customWidth="1"/>
    <col min="27" max="16384" width="9" style="1"/>
  </cols>
  <sheetData>
    <row r="1" spans="1:27" ht="17.25" customHeight="1">
      <c r="A1" s="14" t="s">
        <v>118</v>
      </c>
    </row>
    <row r="2" spans="1:27" ht="17.25" customHeight="1">
      <c r="Y2" s="5" t="s">
        <v>0</v>
      </c>
    </row>
    <row r="3" spans="1:27" ht="17.25" customHeight="1">
      <c r="A3" s="40" t="s">
        <v>26</v>
      </c>
      <c r="B3" s="41"/>
      <c r="C3" s="74" t="s">
        <v>23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6"/>
      <c r="O3" s="74" t="s">
        <v>27</v>
      </c>
      <c r="P3" s="75"/>
      <c r="Q3" s="75"/>
      <c r="R3" s="75"/>
      <c r="S3" s="75"/>
      <c r="T3" s="75"/>
      <c r="U3" s="75"/>
      <c r="V3" s="75"/>
      <c r="W3" s="75"/>
      <c r="X3" s="75"/>
      <c r="Y3" s="76"/>
    </row>
    <row r="4" spans="1:27" ht="17.25" customHeight="1">
      <c r="A4" s="42"/>
      <c r="B4" s="55" t="s">
        <v>100</v>
      </c>
      <c r="C4" s="77" t="s">
        <v>1</v>
      </c>
      <c r="D4" s="74" t="s">
        <v>34</v>
      </c>
      <c r="E4" s="75"/>
      <c r="F4" s="76"/>
      <c r="G4" s="54"/>
      <c r="H4" s="41"/>
      <c r="I4" s="80" t="s">
        <v>116</v>
      </c>
      <c r="J4" s="80" t="s">
        <v>117</v>
      </c>
      <c r="K4" s="41"/>
      <c r="L4" s="54" t="s">
        <v>107</v>
      </c>
      <c r="M4" s="41"/>
      <c r="N4" s="83" t="s">
        <v>4</v>
      </c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</row>
    <row r="5" spans="1:27" ht="17.25" customHeight="1">
      <c r="A5" s="42"/>
      <c r="B5" s="55" t="s">
        <v>119</v>
      </c>
      <c r="C5" s="78"/>
      <c r="D5" s="41"/>
      <c r="E5" s="80" t="s">
        <v>74</v>
      </c>
      <c r="F5" s="54" t="s">
        <v>113</v>
      </c>
      <c r="G5" s="55" t="s">
        <v>112</v>
      </c>
      <c r="H5" s="55" t="s">
        <v>56</v>
      </c>
      <c r="I5" s="81"/>
      <c r="J5" s="78"/>
      <c r="K5" s="55" t="s">
        <v>2</v>
      </c>
      <c r="L5" s="55" t="s">
        <v>108</v>
      </c>
      <c r="M5" s="55" t="s">
        <v>3</v>
      </c>
      <c r="N5" s="84"/>
      <c r="O5" s="48" t="s">
        <v>47</v>
      </c>
      <c r="P5" s="48" t="s">
        <v>57</v>
      </c>
      <c r="Q5" s="48" t="s">
        <v>58</v>
      </c>
      <c r="R5" s="48" t="s">
        <v>59</v>
      </c>
      <c r="S5" s="48" t="s">
        <v>60</v>
      </c>
      <c r="T5" s="48" t="s">
        <v>61</v>
      </c>
      <c r="U5" s="48" t="s">
        <v>62</v>
      </c>
      <c r="V5" s="48" t="s">
        <v>63</v>
      </c>
      <c r="W5" s="48" t="s">
        <v>5</v>
      </c>
      <c r="X5" s="48" t="s">
        <v>64</v>
      </c>
      <c r="Y5" s="48" t="s">
        <v>6</v>
      </c>
    </row>
    <row r="6" spans="1:27" ht="17.25" customHeight="1">
      <c r="A6" s="42"/>
      <c r="B6" s="55" t="s">
        <v>65</v>
      </c>
      <c r="C6" s="78"/>
      <c r="D6" s="55" t="s">
        <v>30</v>
      </c>
      <c r="E6" s="78"/>
      <c r="F6" s="55" t="s">
        <v>114</v>
      </c>
      <c r="G6" s="55" t="s">
        <v>111</v>
      </c>
      <c r="H6" s="55" t="s">
        <v>66</v>
      </c>
      <c r="I6" s="81"/>
      <c r="J6" s="78"/>
      <c r="K6" s="55" t="s">
        <v>7</v>
      </c>
      <c r="L6" s="55" t="s">
        <v>109</v>
      </c>
      <c r="M6" s="55" t="s">
        <v>8</v>
      </c>
      <c r="N6" s="84"/>
      <c r="O6" s="48"/>
      <c r="P6" s="48"/>
      <c r="Q6" s="48" t="s">
        <v>67</v>
      </c>
      <c r="R6" s="48" t="s">
        <v>68</v>
      </c>
      <c r="S6" s="48" t="s">
        <v>69</v>
      </c>
      <c r="T6" s="48" t="s">
        <v>70</v>
      </c>
      <c r="U6" s="48" t="s">
        <v>71</v>
      </c>
      <c r="V6" s="48" t="s">
        <v>9</v>
      </c>
      <c r="W6" s="48" t="s">
        <v>10</v>
      </c>
      <c r="X6" s="48" t="s">
        <v>11</v>
      </c>
      <c r="Y6" s="48"/>
    </row>
    <row r="7" spans="1:27" ht="17.25" customHeight="1">
      <c r="A7" s="43" t="s">
        <v>35</v>
      </c>
      <c r="B7" s="44"/>
      <c r="C7" s="79"/>
      <c r="D7" s="44"/>
      <c r="E7" s="79"/>
      <c r="F7" s="56" t="s">
        <v>115</v>
      </c>
      <c r="G7" s="56"/>
      <c r="H7" s="44"/>
      <c r="I7" s="82"/>
      <c r="J7" s="79"/>
      <c r="K7" s="44"/>
      <c r="L7" s="56" t="s">
        <v>110</v>
      </c>
      <c r="M7" s="44"/>
      <c r="N7" s="85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</row>
    <row r="8" spans="1:27" ht="18" customHeight="1">
      <c r="A8" s="24" t="s">
        <v>53</v>
      </c>
      <c r="B8" s="21"/>
      <c r="C8" s="21"/>
      <c r="D8" s="21"/>
      <c r="E8" s="30"/>
      <c r="F8" s="30"/>
      <c r="G8" s="21"/>
      <c r="H8" s="21"/>
      <c r="I8" s="21"/>
      <c r="J8" s="30"/>
      <c r="K8" s="30"/>
      <c r="L8" s="30"/>
      <c r="M8" s="30"/>
      <c r="N8" s="30"/>
      <c r="O8" s="21"/>
      <c r="P8" s="21"/>
      <c r="Q8" s="21"/>
      <c r="R8" s="21"/>
      <c r="S8" s="21"/>
      <c r="T8" s="21"/>
      <c r="U8" s="21"/>
      <c r="V8" s="21"/>
      <c r="W8" s="21"/>
      <c r="X8" s="30"/>
      <c r="Y8" s="30"/>
      <c r="AA8" s="29"/>
    </row>
    <row r="9" spans="1:27" ht="18" customHeight="1">
      <c r="A9" s="48" t="s">
        <v>12</v>
      </c>
      <c r="B9" s="13">
        <f t="shared" ref="B9:B40" si="0">C9+SUM(G9:N9)</f>
        <v>29828719</v>
      </c>
      <c r="C9" s="13">
        <f t="shared" ref="C9:Y9" si="1">SUM(C10:C11)</f>
        <v>12778476</v>
      </c>
      <c r="D9" s="13">
        <f t="shared" si="1"/>
        <v>11336577</v>
      </c>
      <c r="E9" s="13">
        <f t="shared" si="1"/>
        <v>0</v>
      </c>
      <c r="F9" s="13">
        <f t="shared" si="1"/>
        <v>1441899</v>
      </c>
      <c r="G9" s="13">
        <f t="shared" si="1"/>
        <v>16973076</v>
      </c>
      <c r="H9" s="13">
        <f t="shared" si="1"/>
        <v>0</v>
      </c>
      <c r="I9" s="13">
        <f t="shared" si="1"/>
        <v>77167</v>
      </c>
      <c r="J9" s="13">
        <f t="shared" si="1"/>
        <v>0</v>
      </c>
      <c r="K9" s="13">
        <f t="shared" si="1"/>
        <v>0</v>
      </c>
      <c r="L9" s="13">
        <f t="shared" si="1"/>
        <v>0</v>
      </c>
      <c r="M9" s="13">
        <f t="shared" si="1"/>
        <v>0</v>
      </c>
      <c r="N9" s="13">
        <f t="shared" si="1"/>
        <v>0</v>
      </c>
      <c r="O9" s="13">
        <f t="shared" si="1"/>
        <v>0</v>
      </c>
      <c r="P9" s="13">
        <f t="shared" si="1"/>
        <v>3902099</v>
      </c>
      <c r="Q9" s="13">
        <f t="shared" si="1"/>
        <v>11474528</v>
      </c>
      <c r="R9" s="13">
        <f t="shared" si="1"/>
        <v>13286556</v>
      </c>
      <c r="S9" s="13">
        <f t="shared" si="1"/>
        <v>638072</v>
      </c>
      <c r="T9" s="13">
        <f t="shared" si="1"/>
        <v>527464</v>
      </c>
      <c r="U9" s="13">
        <f t="shared" si="1"/>
        <v>0</v>
      </c>
      <c r="V9" s="13">
        <f t="shared" si="1"/>
        <v>0</v>
      </c>
      <c r="W9" s="13">
        <f t="shared" si="1"/>
        <v>0</v>
      </c>
      <c r="X9" s="13">
        <f t="shared" si="1"/>
        <v>0</v>
      </c>
      <c r="Y9" s="13">
        <f t="shared" si="1"/>
        <v>0</v>
      </c>
    </row>
    <row r="10" spans="1:27" ht="18" customHeight="1">
      <c r="A10" s="48" t="s">
        <v>50</v>
      </c>
      <c r="B10" s="13">
        <f t="shared" si="0"/>
        <v>27879309</v>
      </c>
      <c r="C10" s="13">
        <f>D10+E10+F10</f>
        <v>11717983</v>
      </c>
      <c r="D10" s="13">
        <v>10276084</v>
      </c>
      <c r="E10" s="13">
        <v>0</v>
      </c>
      <c r="F10" s="13">
        <v>1441899</v>
      </c>
      <c r="G10" s="13">
        <v>16084159</v>
      </c>
      <c r="H10" s="13">
        <v>0</v>
      </c>
      <c r="I10" s="13">
        <v>77167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3500142</v>
      </c>
      <c r="Q10" s="13">
        <v>10863806</v>
      </c>
      <c r="R10" s="13">
        <v>12407723</v>
      </c>
      <c r="S10" s="13">
        <v>600748</v>
      </c>
      <c r="T10" s="13">
        <v>506890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</row>
    <row r="11" spans="1:27" ht="18" customHeight="1">
      <c r="A11" s="48" t="s">
        <v>51</v>
      </c>
      <c r="B11" s="13">
        <f t="shared" si="0"/>
        <v>1949410</v>
      </c>
      <c r="C11" s="13">
        <f>D11+E11+F11</f>
        <v>1060493</v>
      </c>
      <c r="D11" s="13">
        <v>1060493</v>
      </c>
      <c r="E11" s="13">
        <v>0</v>
      </c>
      <c r="F11" s="13">
        <v>0</v>
      </c>
      <c r="G11" s="13">
        <v>888917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401957</v>
      </c>
      <c r="Q11" s="13">
        <v>610722</v>
      </c>
      <c r="R11" s="13">
        <v>878833</v>
      </c>
      <c r="S11" s="13">
        <v>37324</v>
      </c>
      <c r="T11" s="13">
        <v>20574</v>
      </c>
      <c r="U11" s="13"/>
      <c r="V11" s="13">
        <v>0</v>
      </c>
      <c r="W11" s="13">
        <v>0</v>
      </c>
      <c r="X11" s="13">
        <v>0</v>
      </c>
      <c r="Y11" s="13">
        <v>0</v>
      </c>
    </row>
    <row r="12" spans="1:27" ht="18" customHeight="1">
      <c r="A12" s="48" t="s">
        <v>102</v>
      </c>
      <c r="B12" s="13">
        <f t="shared" si="0"/>
        <v>33156339</v>
      </c>
      <c r="C12" s="13">
        <f t="shared" ref="C12:Y12" si="2">SUM(C13:C14)</f>
        <v>6386310</v>
      </c>
      <c r="D12" s="13">
        <f t="shared" si="2"/>
        <v>4173227</v>
      </c>
      <c r="E12" s="13">
        <f t="shared" si="2"/>
        <v>0</v>
      </c>
      <c r="F12" s="13">
        <f t="shared" si="2"/>
        <v>2213083</v>
      </c>
      <c r="G12" s="13">
        <f t="shared" si="2"/>
        <v>17370516</v>
      </c>
      <c r="H12" s="13">
        <f t="shared" si="2"/>
        <v>7742850</v>
      </c>
      <c r="I12" s="13">
        <f t="shared" si="2"/>
        <v>1656663</v>
      </c>
      <c r="J12" s="13">
        <f t="shared" si="2"/>
        <v>0</v>
      </c>
      <c r="K12" s="13">
        <f t="shared" si="2"/>
        <v>0</v>
      </c>
      <c r="L12" s="13">
        <f t="shared" si="2"/>
        <v>0</v>
      </c>
      <c r="M12" s="13">
        <f t="shared" si="2"/>
        <v>0</v>
      </c>
      <c r="N12" s="13">
        <f t="shared" si="2"/>
        <v>0</v>
      </c>
      <c r="O12" s="13">
        <f t="shared" si="2"/>
        <v>0</v>
      </c>
      <c r="P12" s="13">
        <f t="shared" si="2"/>
        <v>15033665</v>
      </c>
      <c r="Q12" s="13">
        <f t="shared" si="2"/>
        <v>7604751</v>
      </c>
      <c r="R12" s="13">
        <f t="shared" si="2"/>
        <v>9769077</v>
      </c>
      <c r="S12" s="13">
        <f t="shared" si="2"/>
        <v>596522</v>
      </c>
      <c r="T12" s="13">
        <f t="shared" si="2"/>
        <v>152324</v>
      </c>
      <c r="U12" s="13">
        <f t="shared" si="2"/>
        <v>0</v>
      </c>
      <c r="V12" s="13">
        <f t="shared" si="2"/>
        <v>0</v>
      </c>
      <c r="W12" s="13">
        <f t="shared" si="2"/>
        <v>0</v>
      </c>
      <c r="X12" s="13">
        <f t="shared" si="2"/>
        <v>0</v>
      </c>
      <c r="Y12" s="13">
        <f t="shared" si="2"/>
        <v>0</v>
      </c>
    </row>
    <row r="13" spans="1:27" ht="18" customHeight="1">
      <c r="A13" s="48" t="s">
        <v>78</v>
      </c>
      <c r="B13" s="13">
        <f t="shared" si="0"/>
        <v>26709693</v>
      </c>
      <c r="C13" s="13">
        <f>D13+E13+F13</f>
        <v>5909245</v>
      </c>
      <c r="D13" s="13">
        <v>3696162</v>
      </c>
      <c r="E13" s="13">
        <v>0</v>
      </c>
      <c r="F13" s="13">
        <v>2213083</v>
      </c>
      <c r="G13" s="13">
        <v>12476180</v>
      </c>
      <c r="H13" s="13">
        <v>6812894</v>
      </c>
      <c r="I13" s="13">
        <v>1511374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12237129</v>
      </c>
      <c r="Q13" s="13">
        <v>5872134</v>
      </c>
      <c r="R13" s="13">
        <v>7866618</v>
      </c>
      <c r="S13" s="13">
        <v>582563</v>
      </c>
      <c r="T13" s="13">
        <v>151249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</row>
    <row r="14" spans="1:27" ht="18" customHeight="1">
      <c r="A14" s="48" t="s">
        <v>51</v>
      </c>
      <c r="B14" s="13">
        <f t="shared" si="0"/>
        <v>6446646</v>
      </c>
      <c r="C14" s="13">
        <f>D14+E14+F14</f>
        <v>477065</v>
      </c>
      <c r="D14" s="13">
        <v>477065</v>
      </c>
      <c r="E14" s="13">
        <v>0</v>
      </c>
      <c r="F14" s="13">
        <v>0</v>
      </c>
      <c r="G14" s="13">
        <v>4894336</v>
      </c>
      <c r="H14" s="13">
        <v>929956</v>
      </c>
      <c r="I14" s="13">
        <v>145289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2796536</v>
      </c>
      <c r="Q14" s="13">
        <v>1732617</v>
      </c>
      <c r="R14" s="13">
        <v>1902459</v>
      </c>
      <c r="S14" s="13">
        <v>13959</v>
      </c>
      <c r="T14" s="13">
        <v>1075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</row>
    <row r="15" spans="1:27" ht="18" customHeight="1">
      <c r="A15" s="48" t="s">
        <v>96</v>
      </c>
      <c r="B15" s="13">
        <f t="shared" si="0"/>
        <v>33959277</v>
      </c>
      <c r="C15" s="13">
        <f t="shared" ref="C15:Y15" si="3">SUM(C16:C17)</f>
        <v>11288771</v>
      </c>
      <c r="D15" s="13">
        <f t="shared" si="3"/>
        <v>8169112</v>
      </c>
      <c r="E15" s="13">
        <f t="shared" si="3"/>
        <v>0</v>
      </c>
      <c r="F15" s="13">
        <f t="shared" si="3"/>
        <v>3119659</v>
      </c>
      <c r="G15" s="13">
        <f t="shared" si="3"/>
        <v>9540777</v>
      </c>
      <c r="H15" s="13">
        <f t="shared" si="3"/>
        <v>8337493</v>
      </c>
      <c r="I15" s="13">
        <f t="shared" si="3"/>
        <v>4792236</v>
      </c>
      <c r="J15" s="13">
        <f t="shared" si="3"/>
        <v>0</v>
      </c>
      <c r="K15" s="13">
        <f t="shared" si="3"/>
        <v>0</v>
      </c>
      <c r="L15" s="13">
        <f t="shared" si="3"/>
        <v>0</v>
      </c>
      <c r="M15" s="13">
        <f t="shared" si="3"/>
        <v>0</v>
      </c>
      <c r="N15" s="13">
        <f t="shared" si="3"/>
        <v>0</v>
      </c>
      <c r="O15" s="13">
        <f t="shared" si="3"/>
        <v>0</v>
      </c>
      <c r="P15" s="13">
        <f t="shared" si="3"/>
        <v>18494635</v>
      </c>
      <c r="Q15" s="13">
        <f t="shared" si="3"/>
        <v>6947370</v>
      </c>
      <c r="R15" s="13">
        <f t="shared" si="3"/>
        <v>7731514</v>
      </c>
      <c r="S15" s="13">
        <f t="shared" si="3"/>
        <v>652701</v>
      </c>
      <c r="T15" s="13">
        <f t="shared" si="3"/>
        <v>133057</v>
      </c>
      <c r="U15" s="13">
        <f t="shared" si="3"/>
        <v>0</v>
      </c>
      <c r="V15" s="13">
        <f t="shared" si="3"/>
        <v>0</v>
      </c>
      <c r="W15" s="13">
        <f t="shared" si="3"/>
        <v>0</v>
      </c>
      <c r="X15" s="13">
        <f t="shared" si="3"/>
        <v>0</v>
      </c>
      <c r="Y15" s="13">
        <f t="shared" si="3"/>
        <v>0</v>
      </c>
    </row>
    <row r="16" spans="1:27" ht="18" customHeight="1">
      <c r="A16" s="48" t="s">
        <v>78</v>
      </c>
      <c r="B16" s="13">
        <f t="shared" si="0"/>
        <v>20035493</v>
      </c>
      <c r="C16" s="13">
        <f>D16+E16+F16</f>
        <v>6660215</v>
      </c>
      <c r="D16" s="13">
        <v>4819660</v>
      </c>
      <c r="E16" s="13">
        <v>0</v>
      </c>
      <c r="F16" s="13">
        <v>1840555</v>
      </c>
      <c r="G16" s="13">
        <v>5628924</v>
      </c>
      <c r="H16" s="13">
        <v>4919002</v>
      </c>
      <c r="I16" s="13">
        <v>2827352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10911573</v>
      </c>
      <c r="Q16" s="13">
        <v>4098851</v>
      </c>
      <c r="R16" s="13">
        <v>4561484</v>
      </c>
      <c r="S16" s="13">
        <v>385084</v>
      </c>
      <c r="T16" s="13">
        <v>78501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</row>
    <row r="17" spans="1:25" ht="18" customHeight="1">
      <c r="A17" s="48" t="s">
        <v>51</v>
      </c>
      <c r="B17" s="13">
        <f t="shared" si="0"/>
        <v>13923784</v>
      </c>
      <c r="C17" s="13">
        <f>D17+E17+F17</f>
        <v>4628556</v>
      </c>
      <c r="D17" s="13">
        <v>3349452</v>
      </c>
      <c r="E17" s="13">
        <v>0</v>
      </c>
      <c r="F17" s="13">
        <v>1279104</v>
      </c>
      <c r="G17" s="13">
        <v>3911853</v>
      </c>
      <c r="H17" s="13">
        <v>3418491</v>
      </c>
      <c r="I17" s="13">
        <v>1964884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7583062</v>
      </c>
      <c r="Q17" s="13">
        <v>2848519</v>
      </c>
      <c r="R17" s="13">
        <v>3170030</v>
      </c>
      <c r="S17" s="13">
        <v>267617</v>
      </c>
      <c r="T17" s="13">
        <v>54556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</row>
    <row r="18" spans="1:25" ht="18" customHeight="1">
      <c r="A18" s="48" t="s">
        <v>14</v>
      </c>
      <c r="B18" s="13">
        <f t="shared" si="0"/>
        <v>14257004</v>
      </c>
      <c r="C18" s="13">
        <f t="shared" ref="C18:Y18" si="4">SUM(C19:C21)</f>
        <v>4551697</v>
      </c>
      <c r="D18" s="13">
        <f t="shared" si="4"/>
        <v>2272203</v>
      </c>
      <c r="E18" s="13">
        <f t="shared" si="4"/>
        <v>0</v>
      </c>
      <c r="F18" s="13">
        <f t="shared" si="4"/>
        <v>2279494</v>
      </c>
      <c r="G18" s="13">
        <f t="shared" si="4"/>
        <v>5422309</v>
      </c>
      <c r="H18" s="13">
        <f t="shared" si="4"/>
        <v>3376702</v>
      </c>
      <c r="I18" s="13">
        <f t="shared" si="4"/>
        <v>906296</v>
      </c>
      <c r="J18" s="13">
        <f t="shared" si="4"/>
        <v>0</v>
      </c>
      <c r="K18" s="13">
        <f t="shared" si="4"/>
        <v>0</v>
      </c>
      <c r="L18" s="13">
        <f t="shared" si="4"/>
        <v>0</v>
      </c>
      <c r="M18" s="13">
        <f t="shared" si="4"/>
        <v>0</v>
      </c>
      <c r="N18" s="13">
        <f t="shared" si="4"/>
        <v>0</v>
      </c>
      <c r="O18" s="13">
        <f t="shared" si="4"/>
        <v>700</v>
      </c>
      <c r="P18" s="13">
        <f t="shared" si="4"/>
        <v>6072369</v>
      </c>
      <c r="Q18" s="13">
        <f t="shared" si="4"/>
        <v>3524245</v>
      </c>
      <c r="R18" s="13">
        <f t="shared" si="4"/>
        <v>4280559</v>
      </c>
      <c r="S18" s="13">
        <f t="shared" si="4"/>
        <v>254336</v>
      </c>
      <c r="T18" s="13">
        <f t="shared" si="4"/>
        <v>124795</v>
      </c>
      <c r="U18" s="13">
        <f t="shared" si="4"/>
        <v>0</v>
      </c>
      <c r="V18" s="13">
        <f t="shared" si="4"/>
        <v>0</v>
      </c>
      <c r="W18" s="13">
        <f t="shared" si="4"/>
        <v>0</v>
      </c>
      <c r="X18" s="13">
        <f t="shared" si="4"/>
        <v>0</v>
      </c>
      <c r="Y18" s="13">
        <f t="shared" si="4"/>
        <v>0</v>
      </c>
    </row>
    <row r="19" spans="1:25" ht="18" customHeight="1">
      <c r="A19" s="48" t="s">
        <v>78</v>
      </c>
      <c r="B19" s="13">
        <f t="shared" si="0"/>
        <v>11297870</v>
      </c>
      <c r="C19" s="13">
        <f>D19+E19+F19</f>
        <v>3797720</v>
      </c>
      <c r="D19" s="13">
        <v>1518226</v>
      </c>
      <c r="E19" s="13">
        <v>0</v>
      </c>
      <c r="F19" s="13">
        <v>2279494</v>
      </c>
      <c r="G19" s="13">
        <v>3819095</v>
      </c>
      <c r="H19" s="13">
        <v>2911122</v>
      </c>
      <c r="I19" s="13">
        <v>769933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5100965</v>
      </c>
      <c r="Q19" s="13">
        <v>2401267</v>
      </c>
      <c r="R19" s="13">
        <v>3422130</v>
      </c>
      <c r="S19" s="13">
        <v>250489</v>
      </c>
      <c r="T19" s="13">
        <v>123019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</row>
    <row r="20" spans="1:25" ht="18" customHeight="1">
      <c r="A20" s="48" t="s">
        <v>51</v>
      </c>
      <c r="B20" s="13">
        <f t="shared" si="0"/>
        <v>2911834</v>
      </c>
      <c r="C20" s="13">
        <f>D20+E20+F20</f>
        <v>717007</v>
      </c>
      <c r="D20" s="13">
        <v>717007</v>
      </c>
      <c r="E20" s="13">
        <v>0</v>
      </c>
      <c r="F20" s="13">
        <v>0</v>
      </c>
      <c r="G20" s="13">
        <v>1592884</v>
      </c>
      <c r="H20" s="13">
        <v>465580</v>
      </c>
      <c r="I20" s="13">
        <v>136363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700</v>
      </c>
      <c r="P20" s="13">
        <v>971404</v>
      </c>
      <c r="Q20" s="13">
        <v>1121587</v>
      </c>
      <c r="R20" s="13">
        <v>813487</v>
      </c>
      <c r="S20" s="13">
        <v>3631</v>
      </c>
      <c r="T20" s="13">
        <v>1025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</row>
    <row r="21" spans="1:25" ht="18" customHeight="1">
      <c r="A21" s="48" t="s">
        <v>99</v>
      </c>
      <c r="B21" s="13">
        <f t="shared" si="0"/>
        <v>47300</v>
      </c>
      <c r="C21" s="13">
        <f>D21+E21+F21</f>
        <v>36970</v>
      </c>
      <c r="D21" s="13">
        <v>36970</v>
      </c>
      <c r="E21" s="13">
        <v>0</v>
      </c>
      <c r="F21" s="13">
        <v>0</v>
      </c>
      <c r="G21" s="13">
        <v>10330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1391</v>
      </c>
      <c r="R21" s="13">
        <v>44942</v>
      </c>
      <c r="S21" s="13">
        <v>216</v>
      </c>
      <c r="T21" s="13">
        <v>751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</row>
    <row r="22" spans="1:25" ht="18" customHeight="1">
      <c r="A22" s="48" t="s">
        <v>90</v>
      </c>
      <c r="B22" s="13">
        <f t="shared" si="0"/>
        <v>14834761</v>
      </c>
      <c r="C22" s="13">
        <f t="shared" ref="C22:Y22" si="5">SUM(C23:C24)</f>
        <v>4297886</v>
      </c>
      <c r="D22" s="13">
        <f t="shared" si="5"/>
        <v>1583018</v>
      </c>
      <c r="E22" s="13">
        <f t="shared" si="5"/>
        <v>0</v>
      </c>
      <c r="F22" s="13">
        <f t="shared" si="5"/>
        <v>2714868</v>
      </c>
      <c r="G22" s="13">
        <f t="shared" si="5"/>
        <v>9787479</v>
      </c>
      <c r="H22" s="13">
        <f t="shared" si="5"/>
        <v>160700</v>
      </c>
      <c r="I22" s="13">
        <f t="shared" si="5"/>
        <v>588696</v>
      </c>
      <c r="J22" s="13">
        <f t="shared" si="5"/>
        <v>0</v>
      </c>
      <c r="K22" s="13">
        <f t="shared" si="5"/>
        <v>0</v>
      </c>
      <c r="L22" s="13">
        <f t="shared" si="5"/>
        <v>0</v>
      </c>
      <c r="M22" s="13">
        <f t="shared" si="5"/>
        <v>0</v>
      </c>
      <c r="N22" s="13">
        <f t="shared" si="5"/>
        <v>0</v>
      </c>
      <c r="O22" s="13">
        <f t="shared" si="5"/>
        <v>0</v>
      </c>
      <c r="P22" s="13">
        <f t="shared" si="5"/>
        <v>5243468</v>
      </c>
      <c r="Q22" s="13">
        <f t="shared" si="5"/>
        <v>3421501</v>
      </c>
      <c r="R22" s="13">
        <f t="shared" si="5"/>
        <v>5731324</v>
      </c>
      <c r="S22" s="13">
        <f t="shared" si="5"/>
        <v>224474</v>
      </c>
      <c r="T22" s="13">
        <f t="shared" si="5"/>
        <v>213994</v>
      </c>
      <c r="U22" s="13">
        <f t="shared" si="5"/>
        <v>0</v>
      </c>
      <c r="V22" s="13">
        <f t="shared" si="5"/>
        <v>0</v>
      </c>
      <c r="W22" s="13">
        <f t="shared" si="5"/>
        <v>0</v>
      </c>
      <c r="X22" s="13">
        <f t="shared" si="5"/>
        <v>0</v>
      </c>
      <c r="Y22" s="13">
        <f t="shared" si="5"/>
        <v>0</v>
      </c>
    </row>
    <row r="23" spans="1:25" ht="18" customHeight="1">
      <c r="A23" s="48" t="s">
        <v>50</v>
      </c>
      <c r="B23" s="13">
        <f t="shared" si="0"/>
        <v>9587724</v>
      </c>
      <c r="C23" s="13">
        <f>D23+E23+F23</f>
        <v>3395385</v>
      </c>
      <c r="D23" s="13">
        <v>680517</v>
      </c>
      <c r="E23" s="13">
        <v>0</v>
      </c>
      <c r="F23" s="13">
        <v>2714868</v>
      </c>
      <c r="G23" s="13">
        <v>5515566</v>
      </c>
      <c r="H23" s="13">
        <v>160700</v>
      </c>
      <c r="I23" s="13">
        <v>516073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3195484</v>
      </c>
      <c r="Q23" s="13">
        <v>2264471</v>
      </c>
      <c r="R23" s="13">
        <v>3791120</v>
      </c>
      <c r="S23" s="13">
        <v>147941</v>
      </c>
      <c r="T23" s="13">
        <v>188708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</row>
    <row r="24" spans="1:25" ht="18" customHeight="1">
      <c r="A24" s="48" t="s">
        <v>51</v>
      </c>
      <c r="B24" s="13">
        <f t="shared" si="0"/>
        <v>5247037</v>
      </c>
      <c r="C24" s="13">
        <f>D24+E24+F24</f>
        <v>902501</v>
      </c>
      <c r="D24" s="13">
        <v>902501</v>
      </c>
      <c r="E24" s="13">
        <v>0</v>
      </c>
      <c r="F24" s="13">
        <v>0</v>
      </c>
      <c r="G24" s="13">
        <v>4271913</v>
      </c>
      <c r="H24" s="13">
        <v>0</v>
      </c>
      <c r="I24" s="13">
        <v>72623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v>2047984</v>
      </c>
      <c r="Q24" s="13">
        <v>1157030</v>
      </c>
      <c r="R24" s="13">
        <v>1940204</v>
      </c>
      <c r="S24" s="13">
        <v>76533</v>
      </c>
      <c r="T24" s="13">
        <v>25286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</row>
    <row r="25" spans="1:25" ht="18" customHeight="1">
      <c r="A25" s="48" t="s">
        <v>92</v>
      </c>
      <c r="B25" s="13">
        <f t="shared" si="0"/>
        <v>11395107</v>
      </c>
      <c r="C25" s="13">
        <f t="shared" ref="C25:Y25" si="6">SUM(C26:C27)</f>
        <v>2495017</v>
      </c>
      <c r="D25" s="13">
        <f t="shared" si="6"/>
        <v>969973</v>
      </c>
      <c r="E25" s="13">
        <f t="shared" si="6"/>
        <v>0</v>
      </c>
      <c r="F25" s="13">
        <f t="shared" si="6"/>
        <v>1525044</v>
      </c>
      <c r="G25" s="13">
        <f t="shared" si="6"/>
        <v>5694418</v>
      </c>
      <c r="H25" s="13">
        <v>0</v>
      </c>
      <c r="I25" s="13">
        <f t="shared" si="6"/>
        <v>3205672</v>
      </c>
      <c r="J25" s="13">
        <f t="shared" si="6"/>
        <v>0</v>
      </c>
      <c r="K25" s="13">
        <f t="shared" si="6"/>
        <v>0</v>
      </c>
      <c r="L25" s="13">
        <f t="shared" si="6"/>
        <v>0</v>
      </c>
      <c r="M25" s="13">
        <f t="shared" si="6"/>
        <v>0</v>
      </c>
      <c r="N25" s="13">
        <f t="shared" si="6"/>
        <v>0</v>
      </c>
      <c r="O25" s="13">
        <f t="shared" si="6"/>
        <v>0</v>
      </c>
      <c r="P25" s="13">
        <f t="shared" si="6"/>
        <v>3942358</v>
      </c>
      <c r="Q25" s="13">
        <f t="shared" si="6"/>
        <v>3169237</v>
      </c>
      <c r="R25" s="13">
        <f t="shared" si="6"/>
        <v>4000774</v>
      </c>
      <c r="S25" s="13">
        <f t="shared" si="6"/>
        <v>153158</v>
      </c>
      <c r="T25" s="13">
        <f t="shared" si="6"/>
        <v>129580</v>
      </c>
      <c r="U25" s="13">
        <f t="shared" si="6"/>
        <v>0</v>
      </c>
      <c r="V25" s="13">
        <f t="shared" si="6"/>
        <v>0</v>
      </c>
      <c r="W25" s="13">
        <f t="shared" si="6"/>
        <v>0</v>
      </c>
      <c r="X25" s="13">
        <f t="shared" si="6"/>
        <v>0</v>
      </c>
      <c r="Y25" s="13">
        <f t="shared" si="6"/>
        <v>0</v>
      </c>
    </row>
    <row r="26" spans="1:25" ht="18" customHeight="1">
      <c r="A26" s="48" t="s">
        <v>50</v>
      </c>
      <c r="B26" s="13">
        <f t="shared" si="0"/>
        <v>10255597</v>
      </c>
      <c r="C26" s="13">
        <f>D26+E26+F26</f>
        <v>2245516</v>
      </c>
      <c r="D26" s="13">
        <v>872976</v>
      </c>
      <c r="E26" s="13">
        <v>0</v>
      </c>
      <c r="F26" s="13">
        <v>1372540</v>
      </c>
      <c r="G26" s="13">
        <v>5124976</v>
      </c>
      <c r="H26" s="13">
        <v>0</v>
      </c>
      <c r="I26" s="13">
        <v>2885105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3548123</v>
      </c>
      <c r="Q26" s="13">
        <v>2852313</v>
      </c>
      <c r="R26" s="13">
        <v>3600696</v>
      </c>
      <c r="S26" s="13">
        <v>137842</v>
      </c>
      <c r="T26" s="13">
        <v>116623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</row>
    <row r="27" spans="1:25" ht="18" customHeight="1">
      <c r="A27" s="48" t="s">
        <v>51</v>
      </c>
      <c r="B27" s="13">
        <f t="shared" si="0"/>
        <v>1139510</v>
      </c>
      <c r="C27" s="13">
        <f>D27+E27+F27</f>
        <v>249501</v>
      </c>
      <c r="D27" s="13">
        <v>96997</v>
      </c>
      <c r="E27" s="13">
        <v>0</v>
      </c>
      <c r="F27" s="13">
        <v>152504</v>
      </c>
      <c r="G27" s="13">
        <v>569442</v>
      </c>
      <c r="H27" s="13">
        <v>0</v>
      </c>
      <c r="I27" s="13">
        <v>320567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v>394235</v>
      </c>
      <c r="Q27" s="13">
        <v>316924</v>
      </c>
      <c r="R27" s="13">
        <v>400078</v>
      </c>
      <c r="S27" s="13">
        <v>15316</v>
      </c>
      <c r="T27" s="13">
        <v>12957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</row>
    <row r="28" spans="1:25" ht="18" customHeight="1">
      <c r="A28" s="48" t="s">
        <v>29</v>
      </c>
      <c r="B28" s="13">
        <f t="shared" si="0"/>
        <v>13941567</v>
      </c>
      <c r="C28" s="13">
        <f t="shared" ref="C28:Y28" si="7">SUM(C29:C30)</f>
        <v>3384817</v>
      </c>
      <c r="D28" s="13">
        <f t="shared" si="7"/>
        <v>1470317</v>
      </c>
      <c r="E28" s="13">
        <f t="shared" si="7"/>
        <v>0</v>
      </c>
      <c r="F28" s="13">
        <f t="shared" si="7"/>
        <v>1914500</v>
      </c>
      <c r="G28" s="13">
        <f t="shared" si="7"/>
        <v>7470778</v>
      </c>
      <c r="H28" s="13">
        <f t="shared" si="7"/>
        <v>2282333</v>
      </c>
      <c r="I28" s="13">
        <f t="shared" si="7"/>
        <v>799939</v>
      </c>
      <c r="J28" s="13">
        <f t="shared" si="7"/>
        <v>0</v>
      </c>
      <c r="K28" s="13">
        <f t="shared" si="7"/>
        <v>0</v>
      </c>
      <c r="L28" s="13">
        <f t="shared" si="7"/>
        <v>0</v>
      </c>
      <c r="M28" s="13">
        <f t="shared" si="7"/>
        <v>0</v>
      </c>
      <c r="N28" s="13">
        <f t="shared" si="7"/>
        <v>3700</v>
      </c>
      <c r="O28" s="13">
        <f t="shared" si="7"/>
        <v>0</v>
      </c>
      <c r="P28" s="13">
        <f t="shared" si="7"/>
        <v>6907771</v>
      </c>
      <c r="Q28" s="13">
        <f t="shared" si="7"/>
        <v>3347973</v>
      </c>
      <c r="R28" s="13">
        <f t="shared" si="7"/>
        <v>3531032</v>
      </c>
      <c r="S28" s="13">
        <f t="shared" si="7"/>
        <v>106064</v>
      </c>
      <c r="T28" s="13">
        <f t="shared" si="7"/>
        <v>48727</v>
      </c>
      <c r="U28" s="13">
        <f t="shared" si="7"/>
        <v>0</v>
      </c>
      <c r="V28" s="13">
        <f t="shared" si="7"/>
        <v>0</v>
      </c>
      <c r="W28" s="13">
        <f t="shared" si="7"/>
        <v>0</v>
      </c>
      <c r="X28" s="13">
        <f t="shared" si="7"/>
        <v>0</v>
      </c>
      <c r="Y28" s="13">
        <f t="shared" si="7"/>
        <v>0</v>
      </c>
    </row>
    <row r="29" spans="1:25" ht="18" customHeight="1">
      <c r="A29" s="48" t="s">
        <v>50</v>
      </c>
      <c r="B29" s="13">
        <f t="shared" si="0"/>
        <v>13935767</v>
      </c>
      <c r="C29" s="13">
        <f>D29+E29+F29</f>
        <v>3384817</v>
      </c>
      <c r="D29" s="13">
        <v>1470317</v>
      </c>
      <c r="E29" s="13">
        <v>0</v>
      </c>
      <c r="F29" s="13">
        <v>1914500</v>
      </c>
      <c r="G29" s="13">
        <v>7464978</v>
      </c>
      <c r="H29" s="13">
        <v>2282333</v>
      </c>
      <c r="I29" s="13">
        <v>799939</v>
      </c>
      <c r="J29" s="13">
        <v>0</v>
      </c>
      <c r="K29" s="13">
        <v>0</v>
      </c>
      <c r="L29" s="13">
        <v>0</v>
      </c>
      <c r="M29" s="13">
        <v>0</v>
      </c>
      <c r="N29" s="13">
        <v>3700</v>
      </c>
      <c r="O29" s="13">
        <v>0</v>
      </c>
      <c r="P29" s="13">
        <v>6902871</v>
      </c>
      <c r="Q29" s="13">
        <v>3347073</v>
      </c>
      <c r="R29" s="13">
        <v>3531032</v>
      </c>
      <c r="S29" s="13">
        <v>106064</v>
      </c>
      <c r="T29" s="13">
        <v>48727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</row>
    <row r="30" spans="1:25" ht="18" customHeight="1">
      <c r="A30" s="48" t="s">
        <v>51</v>
      </c>
      <c r="B30" s="13">
        <f t="shared" si="0"/>
        <v>5800</v>
      </c>
      <c r="C30" s="13">
        <f>SUM(D30:F30)</f>
        <v>0</v>
      </c>
      <c r="D30" s="13">
        <v>0</v>
      </c>
      <c r="E30" s="13">
        <v>0</v>
      </c>
      <c r="F30" s="13">
        <v>0</v>
      </c>
      <c r="G30" s="13">
        <v>5800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4900</v>
      </c>
      <c r="Q30" s="13">
        <v>900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</row>
    <row r="31" spans="1:25" ht="18" customHeight="1">
      <c r="A31" s="48" t="s">
        <v>36</v>
      </c>
      <c r="B31" s="13">
        <f t="shared" si="0"/>
        <v>19082926</v>
      </c>
      <c r="C31" s="13">
        <f t="shared" ref="C31:Y31" si="8">SUM(C32:C34)</f>
        <v>10061989</v>
      </c>
      <c r="D31" s="13">
        <f t="shared" si="8"/>
        <v>7180722</v>
      </c>
      <c r="E31" s="13">
        <f t="shared" si="8"/>
        <v>0</v>
      </c>
      <c r="F31" s="13">
        <f t="shared" si="8"/>
        <v>2881267</v>
      </c>
      <c r="G31" s="13">
        <f t="shared" si="8"/>
        <v>8762824</v>
      </c>
      <c r="H31" s="13">
        <f t="shared" si="8"/>
        <v>168934</v>
      </c>
      <c r="I31" s="13">
        <f t="shared" si="8"/>
        <v>89179</v>
      </c>
      <c r="J31" s="13">
        <f t="shared" si="8"/>
        <v>0</v>
      </c>
      <c r="K31" s="13">
        <f t="shared" si="8"/>
        <v>0</v>
      </c>
      <c r="L31" s="13">
        <f t="shared" si="8"/>
        <v>0</v>
      </c>
      <c r="M31" s="13">
        <f t="shared" si="8"/>
        <v>0</v>
      </c>
      <c r="N31" s="13">
        <f t="shared" si="8"/>
        <v>0</v>
      </c>
      <c r="O31" s="13">
        <f t="shared" si="8"/>
        <v>0</v>
      </c>
      <c r="P31" s="13">
        <f t="shared" si="8"/>
        <v>4595397</v>
      </c>
      <c r="Q31" s="13">
        <f t="shared" si="8"/>
        <v>5107987</v>
      </c>
      <c r="R31" s="13">
        <f t="shared" si="8"/>
        <v>8723462</v>
      </c>
      <c r="S31" s="13">
        <f t="shared" si="8"/>
        <v>499060</v>
      </c>
      <c r="T31" s="13">
        <f t="shared" si="8"/>
        <v>157020</v>
      </c>
      <c r="U31" s="13">
        <f t="shared" si="8"/>
        <v>0</v>
      </c>
      <c r="V31" s="13">
        <f t="shared" si="8"/>
        <v>0</v>
      </c>
      <c r="W31" s="13">
        <f t="shared" si="8"/>
        <v>0</v>
      </c>
      <c r="X31" s="13">
        <f t="shared" si="8"/>
        <v>0</v>
      </c>
      <c r="Y31" s="13">
        <f t="shared" si="8"/>
        <v>0</v>
      </c>
    </row>
    <row r="32" spans="1:25" ht="18" customHeight="1">
      <c r="A32" s="48" t="s">
        <v>50</v>
      </c>
      <c r="B32" s="13">
        <f t="shared" si="0"/>
        <v>11718207</v>
      </c>
      <c r="C32" s="13">
        <f>D32+E32+F32</f>
        <v>6175697</v>
      </c>
      <c r="D32" s="13">
        <v>4297685</v>
      </c>
      <c r="E32" s="13">
        <v>0</v>
      </c>
      <c r="F32" s="13">
        <v>1878012</v>
      </c>
      <c r="G32" s="13">
        <v>5374273</v>
      </c>
      <c r="H32" s="13">
        <v>110110</v>
      </c>
      <c r="I32" s="13">
        <v>58127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3">
        <v>2941049</v>
      </c>
      <c r="Q32" s="13">
        <v>3073465</v>
      </c>
      <c r="R32" s="13">
        <v>5397267</v>
      </c>
      <c r="S32" s="13">
        <v>251238</v>
      </c>
      <c r="T32" s="13">
        <v>55188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</row>
    <row r="33" spans="1:25" ht="18" customHeight="1">
      <c r="A33" s="48" t="s">
        <v>51</v>
      </c>
      <c r="B33" s="13">
        <f t="shared" si="0"/>
        <v>6260018</v>
      </c>
      <c r="C33" s="13">
        <f>D33+E33+F33</f>
        <v>3299137</v>
      </c>
      <c r="D33" s="13">
        <v>2295882</v>
      </c>
      <c r="E33" s="13">
        <v>0</v>
      </c>
      <c r="F33" s="13">
        <v>1003255</v>
      </c>
      <c r="G33" s="13">
        <v>2871005</v>
      </c>
      <c r="H33" s="13">
        <v>58824</v>
      </c>
      <c r="I33" s="13">
        <v>31052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>
        <v>1571148</v>
      </c>
      <c r="Q33" s="13">
        <v>1641883</v>
      </c>
      <c r="R33" s="13">
        <v>2883293</v>
      </c>
      <c r="S33" s="13">
        <v>134212</v>
      </c>
      <c r="T33" s="13">
        <v>29482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</row>
    <row r="34" spans="1:25" ht="18" customHeight="1">
      <c r="A34" s="48" t="s">
        <v>91</v>
      </c>
      <c r="B34" s="13">
        <f t="shared" si="0"/>
        <v>1104701</v>
      </c>
      <c r="C34" s="13">
        <f>D34+E34+F34</f>
        <v>587155</v>
      </c>
      <c r="D34" s="13">
        <v>587155</v>
      </c>
      <c r="E34" s="13">
        <v>0</v>
      </c>
      <c r="F34" s="13">
        <v>0</v>
      </c>
      <c r="G34" s="13">
        <v>517546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v>83200</v>
      </c>
      <c r="Q34" s="13">
        <v>392639</v>
      </c>
      <c r="R34" s="13">
        <v>442902</v>
      </c>
      <c r="S34" s="13">
        <v>113610</v>
      </c>
      <c r="T34" s="13">
        <v>72350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</row>
    <row r="35" spans="1:25" ht="18" customHeight="1">
      <c r="A35" s="48" t="s">
        <v>94</v>
      </c>
      <c r="B35" s="13">
        <f t="shared" si="0"/>
        <v>6468351</v>
      </c>
      <c r="C35" s="13">
        <f t="shared" ref="C35:Y35" si="9">SUM(C36:C37)</f>
        <v>1973346</v>
      </c>
      <c r="D35" s="13">
        <f t="shared" si="9"/>
        <v>1350798</v>
      </c>
      <c r="E35" s="13">
        <f t="shared" si="9"/>
        <v>0</v>
      </c>
      <c r="F35" s="13">
        <f t="shared" si="9"/>
        <v>622548</v>
      </c>
      <c r="G35" s="13">
        <f t="shared" si="9"/>
        <v>2170612</v>
      </c>
      <c r="H35" s="13">
        <f t="shared" si="9"/>
        <v>1208131</v>
      </c>
      <c r="I35" s="13">
        <f t="shared" si="9"/>
        <v>1116262</v>
      </c>
      <c r="J35" s="13">
        <f t="shared" si="9"/>
        <v>0</v>
      </c>
      <c r="K35" s="13">
        <f t="shared" si="9"/>
        <v>0</v>
      </c>
      <c r="L35" s="13">
        <f t="shared" si="9"/>
        <v>0</v>
      </c>
      <c r="M35" s="13">
        <f t="shared" si="9"/>
        <v>0</v>
      </c>
      <c r="N35" s="13">
        <f t="shared" si="9"/>
        <v>0</v>
      </c>
      <c r="O35" s="13">
        <f t="shared" si="9"/>
        <v>0</v>
      </c>
      <c r="P35" s="13">
        <f t="shared" si="9"/>
        <v>3758208</v>
      </c>
      <c r="Q35" s="13">
        <f t="shared" si="9"/>
        <v>638540</v>
      </c>
      <c r="R35" s="13">
        <f t="shared" si="9"/>
        <v>1843579</v>
      </c>
      <c r="S35" s="13">
        <f t="shared" si="9"/>
        <v>175179</v>
      </c>
      <c r="T35" s="13">
        <f t="shared" si="9"/>
        <v>52845</v>
      </c>
      <c r="U35" s="13">
        <f t="shared" si="9"/>
        <v>0</v>
      </c>
      <c r="V35" s="13">
        <f t="shared" si="9"/>
        <v>0</v>
      </c>
      <c r="W35" s="13">
        <f t="shared" si="9"/>
        <v>0</v>
      </c>
      <c r="X35" s="13">
        <f t="shared" si="9"/>
        <v>0</v>
      </c>
      <c r="Y35" s="13">
        <f t="shared" si="9"/>
        <v>0</v>
      </c>
    </row>
    <row r="36" spans="1:25" ht="18" customHeight="1">
      <c r="A36" s="48" t="s">
        <v>50</v>
      </c>
      <c r="B36" s="13">
        <f t="shared" si="0"/>
        <v>4865808</v>
      </c>
      <c r="C36" s="13">
        <f>D36+E36+F36</f>
        <v>1501436</v>
      </c>
      <c r="D36" s="13">
        <v>1037015</v>
      </c>
      <c r="E36" s="13">
        <v>0</v>
      </c>
      <c r="F36" s="13">
        <v>464421</v>
      </c>
      <c r="G36" s="13">
        <v>1619277</v>
      </c>
      <c r="H36" s="13">
        <v>901287</v>
      </c>
      <c r="I36" s="13">
        <v>843808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2840250</v>
      </c>
      <c r="Q36" s="13">
        <v>480142</v>
      </c>
      <c r="R36" s="13">
        <v>1375310</v>
      </c>
      <c r="S36" s="13">
        <v>130684</v>
      </c>
      <c r="T36" s="13">
        <v>39422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</row>
    <row r="37" spans="1:25" ht="18" customHeight="1">
      <c r="A37" s="48" t="s">
        <v>51</v>
      </c>
      <c r="B37" s="13">
        <f t="shared" si="0"/>
        <v>1602543</v>
      </c>
      <c r="C37" s="13">
        <f>D37+E37+F37</f>
        <v>471910</v>
      </c>
      <c r="D37" s="13">
        <v>313783</v>
      </c>
      <c r="E37" s="13">
        <v>0</v>
      </c>
      <c r="F37" s="13">
        <v>158127</v>
      </c>
      <c r="G37" s="13">
        <v>551335</v>
      </c>
      <c r="H37" s="13">
        <v>306844</v>
      </c>
      <c r="I37" s="13">
        <v>272454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3">
        <v>917958</v>
      </c>
      <c r="Q37" s="13">
        <v>158398</v>
      </c>
      <c r="R37" s="13">
        <v>468269</v>
      </c>
      <c r="S37" s="13">
        <v>44495</v>
      </c>
      <c r="T37" s="13">
        <v>13423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</row>
    <row r="38" spans="1:25" ht="18" customHeight="1">
      <c r="A38" s="48" t="s">
        <v>38</v>
      </c>
      <c r="B38" s="13">
        <f t="shared" si="0"/>
        <v>12533902</v>
      </c>
      <c r="C38" s="13">
        <f t="shared" ref="C38:Y38" si="10">SUM(C39:C40)</f>
        <v>3959361</v>
      </c>
      <c r="D38" s="13">
        <f t="shared" si="10"/>
        <v>1532006</v>
      </c>
      <c r="E38" s="13">
        <f t="shared" si="10"/>
        <v>0</v>
      </c>
      <c r="F38" s="13">
        <f t="shared" si="10"/>
        <v>2427355</v>
      </c>
      <c r="G38" s="13">
        <f t="shared" si="10"/>
        <v>5509030</v>
      </c>
      <c r="H38" s="13">
        <f t="shared" si="10"/>
        <v>700068</v>
      </c>
      <c r="I38" s="13">
        <f t="shared" si="10"/>
        <v>2365443</v>
      </c>
      <c r="J38" s="13">
        <f t="shared" si="10"/>
        <v>0</v>
      </c>
      <c r="K38" s="13">
        <f t="shared" si="10"/>
        <v>0</v>
      </c>
      <c r="L38" s="13">
        <f t="shared" si="10"/>
        <v>0</v>
      </c>
      <c r="M38" s="13">
        <f t="shared" si="10"/>
        <v>0</v>
      </c>
      <c r="N38" s="13">
        <f t="shared" si="10"/>
        <v>0</v>
      </c>
      <c r="O38" s="13">
        <f t="shared" si="10"/>
        <v>0</v>
      </c>
      <c r="P38" s="13">
        <f t="shared" si="10"/>
        <v>5073479</v>
      </c>
      <c r="Q38" s="13">
        <f t="shared" si="10"/>
        <v>2329854</v>
      </c>
      <c r="R38" s="13">
        <f t="shared" si="10"/>
        <v>4930418</v>
      </c>
      <c r="S38" s="13">
        <f t="shared" si="10"/>
        <v>143362</v>
      </c>
      <c r="T38" s="13">
        <f t="shared" si="10"/>
        <v>56789</v>
      </c>
      <c r="U38" s="13">
        <f t="shared" si="10"/>
        <v>0</v>
      </c>
      <c r="V38" s="13">
        <f t="shared" si="10"/>
        <v>0</v>
      </c>
      <c r="W38" s="13">
        <f t="shared" si="10"/>
        <v>0</v>
      </c>
      <c r="X38" s="13">
        <f t="shared" si="10"/>
        <v>0</v>
      </c>
      <c r="Y38" s="13">
        <f t="shared" si="10"/>
        <v>0</v>
      </c>
    </row>
    <row r="39" spans="1:25" ht="18" customHeight="1">
      <c r="A39" s="48" t="s">
        <v>50</v>
      </c>
      <c r="B39" s="13">
        <f t="shared" si="0"/>
        <v>12283224</v>
      </c>
      <c r="C39" s="13">
        <f>D39+E39+F39</f>
        <v>3880174</v>
      </c>
      <c r="D39" s="13">
        <v>1501366</v>
      </c>
      <c r="E39" s="13">
        <v>0</v>
      </c>
      <c r="F39" s="13">
        <v>2378808</v>
      </c>
      <c r="G39" s="13">
        <v>5398849</v>
      </c>
      <c r="H39" s="13">
        <v>686067</v>
      </c>
      <c r="I39" s="13">
        <v>2318134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4972010</v>
      </c>
      <c r="Q39" s="13">
        <v>2283257</v>
      </c>
      <c r="R39" s="13">
        <v>4831809</v>
      </c>
      <c r="S39" s="13">
        <v>140495</v>
      </c>
      <c r="T39" s="13">
        <v>55653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</row>
    <row r="40" spans="1:25" ht="18" customHeight="1">
      <c r="A40" s="48" t="s">
        <v>51</v>
      </c>
      <c r="B40" s="13">
        <f t="shared" si="0"/>
        <v>250678</v>
      </c>
      <c r="C40" s="13">
        <f>D40+E40+F40</f>
        <v>79187</v>
      </c>
      <c r="D40" s="13">
        <v>30640</v>
      </c>
      <c r="E40" s="13">
        <v>0</v>
      </c>
      <c r="F40" s="13">
        <v>48547</v>
      </c>
      <c r="G40" s="13">
        <v>110181</v>
      </c>
      <c r="H40" s="13">
        <v>14001</v>
      </c>
      <c r="I40" s="13">
        <v>47309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101469</v>
      </c>
      <c r="Q40" s="13">
        <v>46597</v>
      </c>
      <c r="R40" s="13">
        <v>98609</v>
      </c>
      <c r="S40" s="13">
        <v>2867</v>
      </c>
      <c r="T40" s="13">
        <v>1136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</row>
    <row r="41" spans="1:25" ht="18" customHeight="1">
      <c r="A41" s="48" t="s">
        <v>39</v>
      </c>
      <c r="B41" s="13">
        <f t="shared" ref="B41:B72" si="11">C41+SUM(G41:N41)</f>
        <v>13064048</v>
      </c>
      <c r="C41" s="13">
        <f t="shared" ref="C41:Y41" si="12">SUM(C42:C45)</f>
        <v>10129622</v>
      </c>
      <c r="D41" s="13">
        <f t="shared" si="12"/>
        <v>8458383</v>
      </c>
      <c r="E41" s="13">
        <f t="shared" si="12"/>
        <v>0</v>
      </c>
      <c r="F41" s="13">
        <f t="shared" si="12"/>
        <v>1671239</v>
      </c>
      <c r="G41" s="13">
        <f t="shared" si="12"/>
        <v>2906298</v>
      </c>
      <c r="H41" s="13">
        <f t="shared" si="12"/>
        <v>26872</v>
      </c>
      <c r="I41" s="13">
        <f t="shared" si="12"/>
        <v>1256</v>
      </c>
      <c r="J41" s="13">
        <f t="shared" si="12"/>
        <v>0</v>
      </c>
      <c r="K41" s="13">
        <f t="shared" si="12"/>
        <v>0</v>
      </c>
      <c r="L41" s="13">
        <f t="shared" si="12"/>
        <v>0</v>
      </c>
      <c r="M41" s="13">
        <f t="shared" si="12"/>
        <v>0</v>
      </c>
      <c r="N41" s="13">
        <f t="shared" si="12"/>
        <v>0</v>
      </c>
      <c r="O41" s="13">
        <f t="shared" si="12"/>
        <v>0</v>
      </c>
      <c r="P41" s="13">
        <f t="shared" si="12"/>
        <v>1947878</v>
      </c>
      <c r="Q41" s="13">
        <f t="shared" si="12"/>
        <v>3962752</v>
      </c>
      <c r="R41" s="13">
        <f t="shared" si="12"/>
        <v>6529315</v>
      </c>
      <c r="S41" s="13">
        <f t="shared" si="12"/>
        <v>488432</v>
      </c>
      <c r="T41" s="13">
        <f t="shared" si="12"/>
        <v>135671</v>
      </c>
      <c r="U41" s="13">
        <f t="shared" si="12"/>
        <v>0</v>
      </c>
      <c r="V41" s="13">
        <f t="shared" si="12"/>
        <v>0</v>
      </c>
      <c r="W41" s="13">
        <f t="shared" si="12"/>
        <v>0</v>
      </c>
      <c r="X41" s="13">
        <f t="shared" si="12"/>
        <v>0</v>
      </c>
      <c r="Y41" s="13">
        <f t="shared" si="12"/>
        <v>0</v>
      </c>
    </row>
    <row r="42" spans="1:25" ht="18" customHeight="1">
      <c r="A42" s="48" t="s">
        <v>50</v>
      </c>
      <c r="B42" s="13">
        <f t="shared" si="11"/>
        <v>5143577</v>
      </c>
      <c r="C42" s="13">
        <f>D42+E42+F42</f>
        <v>4060772</v>
      </c>
      <c r="D42" s="13">
        <v>2389533</v>
      </c>
      <c r="E42" s="13">
        <v>0</v>
      </c>
      <c r="F42" s="13">
        <v>1671239</v>
      </c>
      <c r="G42" s="13">
        <v>1071521</v>
      </c>
      <c r="H42" s="13">
        <v>10656</v>
      </c>
      <c r="I42" s="13">
        <v>628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913657</v>
      </c>
      <c r="Q42" s="13">
        <v>1470388</v>
      </c>
      <c r="R42" s="13">
        <v>2408500</v>
      </c>
      <c r="S42" s="13">
        <v>303188</v>
      </c>
      <c r="T42" s="13">
        <v>47844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</row>
    <row r="43" spans="1:25" ht="18" customHeight="1">
      <c r="A43" s="48" t="s">
        <v>51</v>
      </c>
      <c r="B43" s="13">
        <f t="shared" si="11"/>
        <v>6930946</v>
      </c>
      <c r="C43" s="13">
        <f>D43+E43+F43</f>
        <v>5251023</v>
      </c>
      <c r="D43" s="13">
        <v>5251023</v>
      </c>
      <c r="E43" s="13">
        <v>0</v>
      </c>
      <c r="F43" s="13">
        <v>0</v>
      </c>
      <c r="G43" s="13">
        <v>1668639</v>
      </c>
      <c r="H43" s="13">
        <v>10656</v>
      </c>
      <c r="I43" s="13">
        <v>628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1014515</v>
      </c>
      <c r="Q43" s="13">
        <v>2243846</v>
      </c>
      <c r="R43" s="13">
        <v>3519236</v>
      </c>
      <c r="S43" s="13">
        <v>125320</v>
      </c>
      <c r="T43" s="13">
        <v>28029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</row>
    <row r="44" spans="1:25" ht="18" customHeight="1">
      <c r="A44" s="48" t="s">
        <v>91</v>
      </c>
      <c r="B44" s="13">
        <f t="shared" si="11"/>
        <v>971316</v>
      </c>
      <c r="C44" s="13">
        <f>D44+E44+F44</f>
        <v>799618</v>
      </c>
      <c r="D44" s="13">
        <v>799618</v>
      </c>
      <c r="E44" s="13">
        <v>0</v>
      </c>
      <c r="F44" s="13">
        <v>0</v>
      </c>
      <c r="G44" s="13">
        <v>166138</v>
      </c>
      <c r="H44" s="13">
        <v>5560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19706</v>
      </c>
      <c r="Q44" s="13">
        <v>248518</v>
      </c>
      <c r="R44" s="13">
        <v>583370</v>
      </c>
      <c r="S44" s="13">
        <v>59924</v>
      </c>
      <c r="T44" s="13">
        <v>59798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</row>
    <row r="45" spans="1:25" ht="18" customHeight="1">
      <c r="A45" s="48" t="s">
        <v>95</v>
      </c>
      <c r="B45" s="13">
        <f t="shared" si="11"/>
        <v>18209</v>
      </c>
      <c r="C45" s="13">
        <f>D45+E45+F45</f>
        <v>18209</v>
      </c>
      <c r="D45" s="13">
        <v>18209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v>18209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</row>
    <row r="46" spans="1:25" ht="18" customHeight="1">
      <c r="A46" s="48" t="s">
        <v>43</v>
      </c>
      <c r="B46" s="13">
        <f t="shared" si="11"/>
        <v>21056203</v>
      </c>
      <c r="C46" s="13">
        <f t="shared" ref="C46:Y46" si="13">SUM(C47:C48)</f>
        <v>10704661</v>
      </c>
      <c r="D46" s="13">
        <f t="shared" si="13"/>
        <v>8685183</v>
      </c>
      <c r="E46" s="13">
        <f t="shared" si="13"/>
        <v>0</v>
      </c>
      <c r="F46" s="13">
        <f t="shared" si="13"/>
        <v>2019478</v>
      </c>
      <c r="G46" s="13">
        <f t="shared" si="13"/>
        <v>4518849</v>
      </c>
      <c r="H46" s="13">
        <f t="shared" si="13"/>
        <v>4075727</v>
      </c>
      <c r="I46" s="13">
        <f t="shared" si="13"/>
        <v>1756966</v>
      </c>
      <c r="J46" s="13">
        <f t="shared" si="13"/>
        <v>0</v>
      </c>
      <c r="K46" s="13">
        <f t="shared" si="13"/>
        <v>0</v>
      </c>
      <c r="L46" s="13">
        <f t="shared" si="13"/>
        <v>0</v>
      </c>
      <c r="M46" s="13">
        <f t="shared" si="13"/>
        <v>0</v>
      </c>
      <c r="N46" s="13">
        <f t="shared" si="13"/>
        <v>0</v>
      </c>
      <c r="O46" s="13">
        <f t="shared" si="13"/>
        <v>0</v>
      </c>
      <c r="P46" s="13">
        <f t="shared" si="13"/>
        <v>7869287</v>
      </c>
      <c r="Q46" s="13">
        <f t="shared" si="13"/>
        <v>4188369</v>
      </c>
      <c r="R46" s="13">
        <f t="shared" si="13"/>
        <v>8448524</v>
      </c>
      <c r="S46" s="13">
        <f t="shared" si="13"/>
        <v>334753</v>
      </c>
      <c r="T46" s="13">
        <f t="shared" si="13"/>
        <v>215270</v>
      </c>
      <c r="U46" s="13">
        <f t="shared" si="13"/>
        <v>0</v>
      </c>
      <c r="V46" s="13">
        <f t="shared" si="13"/>
        <v>0</v>
      </c>
      <c r="W46" s="13">
        <f t="shared" si="13"/>
        <v>0</v>
      </c>
      <c r="X46" s="13">
        <f t="shared" si="13"/>
        <v>0</v>
      </c>
      <c r="Y46" s="13">
        <f t="shared" si="13"/>
        <v>0</v>
      </c>
    </row>
    <row r="47" spans="1:25" ht="18" customHeight="1">
      <c r="A47" s="48" t="s">
        <v>50</v>
      </c>
      <c r="B47" s="13">
        <f t="shared" si="11"/>
        <v>10381732</v>
      </c>
      <c r="C47" s="13">
        <f>D47+E47+F47</f>
        <v>5069523</v>
      </c>
      <c r="D47" s="13">
        <v>3050045</v>
      </c>
      <c r="E47" s="13">
        <v>0</v>
      </c>
      <c r="F47" s="13">
        <v>2019478</v>
      </c>
      <c r="G47" s="13">
        <v>1614728</v>
      </c>
      <c r="H47" s="13">
        <v>2510172</v>
      </c>
      <c r="I47" s="13">
        <v>1187309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4277053</v>
      </c>
      <c r="Q47" s="13">
        <v>1410891</v>
      </c>
      <c r="R47" s="13">
        <v>4283347</v>
      </c>
      <c r="S47" s="13">
        <v>263901</v>
      </c>
      <c r="T47" s="13">
        <v>146540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</row>
    <row r="48" spans="1:25" ht="18" customHeight="1">
      <c r="A48" s="49" t="s">
        <v>51</v>
      </c>
      <c r="B48" s="37">
        <f t="shared" si="11"/>
        <v>10674471</v>
      </c>
      <c r="C48" s="37">
        <f>D48+E48+F48</f>
        <v>5635138</v>
      </c>
      <c r="D48" s="37">
        <v>5635138</v>
      </c>
      <c r="E48" s="37">
        <v>0</v>
      </c>
      <c r="F48" s="37">
        <v>0</v>
      </c>
      <c r="G48" s="37">
        <v>2904121</v>
      </c>
      <c r="H48" s="37">
        <v>1565555</v>
      </c>
      <c r="I48" s="37">
        <v>569657</v>
      </c>
      <c r="J48" s="37">
        <v>0</v>
      </c>
      <c r="K48" s="37">
        <v>0</v>
      </c>
      <c r="L48" s="37">
        <v>0</v>
      </c>
      <c r="M48" s="37">
        <v>0</v>
      </c>
      <c r="N48" s="37">
        <v>0</v>
      </c>
      <c r="O48" s="37">
        <v>0</v>
      </c>
      <c r="P48" s="37">
        <v>3592234</v>
      </c>
      <c r="Q48" s="37">
        <v>2777478</v>
      </c>
      <c r="R48" s="37">
        <v>4165177</v>
      </c>
      <c r="S48" s="37">
        <v>70852</v>
      </c>
      <c r="T48" s="37">
        <v>68730</v>
      </c>
      <c r="U48" s="37">
        <v>0</v>
      </c>
      <c r="V48" s="37">
        <v>0</v>
      </c>
      <c r="W48" s="37">
        <v>0</v>
      </c>
      <c r="X48" s="37">
        <v>0</v>
      </c>
      <c r="Y48" s="37">
        <v>0</v>
      </c>
    </row>
    <row r="49" spans="1:25" ht="18" customHeight="1">
      <c r="A49" s="48" t="s">
        <v>41</v>
      </c>
      <c r="B49" s="13">
        <f t="shared" si="11"/>
        <v>14111218</v>
      </c>
      <c r="C49" s="13">
        <f t="shared" ref="C49:Y49" si="14">SUM(C50:C52)</f>
        <v>7372845</v>
      </c>
      <c r="D49" s="13">
        <f t="shared" si="14"/>
        <v>5296503</v>
      </c>
      <c r="E49" s="13">
        <f t="shared" si="14"/>
        <v>0</v>
      </c>
      <c r="F49" s="13">
        <f t="shared" si="14"/>
        <v>2076342</v>
      </c>
      <c r="G49" s="13">
        <f t="shared" si="14"/>
        <v>3597871</v>
      </c>
      <c r="H49" s="13">
        <f t="shared" si="14"/>
        <v>3115089</v>
      </c>
      <c r="I49" s="13">
        <f t="shared" si="14"/>
        <v>25413</v>
      </c>
      <c r="J49" s="13">
        <f t="shared" si="14"/>
        <v>0</v>
      </c>
      <c r="K49" s="13">
        <f t="shared" si="14"/>
        <v>0</v>
      </c>
      <c r="L49" s="13">
        <f t="shared" si="14"/>
        <v>0</v>
      </c>
      <c r="M49" s="13">
        <f t="shared" si="14"/>
        <v>0</v>
      </c>
      <c r="N49" s="13">
        <f t="shared" si="14"/>
        <v>0</v>
      </c>
      <c r="O49" s="13">
        <f t="shared" si="14"/>
        <v>0</v>
      </c>
      <c r="P49" s="13">
        <f t="shared" si="14"/>
        <v>4503056</v>
      </c>
      <c r="Q49" s="13">
        <f t="shared" si="14"/>
        <v>3771476</v>
      </c>
      <c r="R49" s="13">
        <f t="shared" si="14"/>
        <v>5512892</v>
      </c>
      <c r="S49" s="13">
        <f t="shared" si="14"/>
        <v>260367</v>
      </c>
      <c r="T49" s="13">
        <f t="shared" si="14"/>
        <v>63427</v>
      </c>
      <c r="U49" s="13">
        <f t="shared" si="14"/>
        <v>0</v>
      </c>
      <c r="V49" s="13">
        <f t="shared" si="14"/>
        <v>0</v>
      </c>
      <c r="W49" s="13">
        <f t="shared" si="14"/>
        <v>0</v>
      </c>
      <c r="X49" s="13">
        <f t="shared" si="14"/>
        <v>0</v>
      </c>
      <c r="Y49" s="13">
        <f t="shared" si="14"/>
        <v>0</v>
      </c>
    </row>
    <row r="50" spans="1:25" ht="18" customHeight="1">
      <c r="A50" s="48" t="s">
        <v>50</v>
      </c>
      <c r="B50" s="13">
        <f t="shared" si="11"/>
        <v>7354677</v>
      </c>
      <c r="C50" s="13">
        <f>D50+E50+F50</f>
        <v>4188354</v>
      </c>
      <c r="D50" s="13">
        <v>2112012</v>
      </c>
      <c r="E50" s="13">
        <v>0</v>
      </c>
      <c r="F50" s="13">
        <v>2076342</v>
      </c>
      <c r="G50" s="13">
        <v>1691073</v>
      </c>
      <c r="H50" s="13">
        <v>1454112</v>
      </c>
      <c r="I50" s="13">
        <v>21138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2277082</v>
      </c>
      <c r="Q50" s="13">
        <v>1955707</v>
      </c>
      <c r="R50" s="13">
        <v>2943115</v>
      </c>
      <c r="S50" s="13">
        <v>144499</v>
      </c>
      <c r="T50" s="13">
        <v>34274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</row>
    <row r="51" spans="1:25" ht="18" customHeight="1">
      <c r="A51" s="48" t="s">
        <v>51</v>
      </c>
      <c r="B51" s="13">
        <f t="shared" si="11"/>
        <v>5868756</v>
      </c>
      <c r="C51" s="13">
        <f>D51+E51+F51</f>
        <v>2770208</v>
      </c>
      <c r="D51" s="13">
        <v>2770208</v>
      </c>
      <c r="E51" s="13">
        <v>0</v>
      </c>
      <c r="F51" s="13">
        <v>0</v>
      </c>
      <c r="G51" s="13">
        <v>1755470</v>
      </c>
      <c r="H51" s="13">
        <v>1342328</v>
      </c>
      <c r="I51" s="13">
        <v>750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1882410</v>
      </c>
      <c r="Q51" s="13">
        <v>1726144</v>
      </c>
      <c r="R51" s="13">
        <v>2133298</v>
      </c>
      <c r="S51" s="13">
        <v>98654</v>
      </c>
      <c r="T51" s="13">
        <v>28250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</row>
    <row r="52" spans="1:25" ht="18" customHeight="1">
      <c r="A52" s="48" t="s">
        <v>91</v>
      </c>
      <c r="B52" s="13">
        <f t="shared" si="11"/>
        <v>887785</v>
      </c>
      <c r="C52" s="13">
        <f>D52+E52+F52</f>
        <v>414283</v>
      </c>
      <c r="D52" s="13">
        <v>414283</v>
      </c>
      <c r="E52" s="13">
        <v>0</v>
      </c>
      <c r="F52" s="13">
        <v>0</v>
      </c>
      <c r="G52" s="13">
        <v>151328</v>
      </c>
      <c r="H52" s="13">
        <v>318649</v>
      </c>
      <c r="I52" s="13">
        <v>3525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343564</v>
      </c>
      <c r="Q52" s="13">
        <v>89625</v>
      </c>
      <c r="R52" s="13">
        <v>436479</v>
      </c>
      <c r="S52" s="13">
        <v>17214</v>
      </c>
      <c r="T52" s="13">
        <v>903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</row>
    <row r="53" spans="1:25" ht="18" customHeight="1">
      <c r="A53" s="48" t="s">
        <v>103</v>
      </c>
      <c r="B53" s="13">
        <f t="shared" si="11"/>
        <v>5125911</v>
      </c>
      <c r="C53" s="13">
        <f t="shared" ref="C53:Y53" si="15">SUM(C54:C55)</f>
        <v>2046820</v>
      </c>
      <c r="D53" s="13">
        <f t="shared" si="15"/>
        <v>1683176</v>
      </c>
      <c r="E53" s="13">
        <f t="shared" si="15"/>
        <v>0</v>
      </c>
      <c r="F53" s="13">
        <f t="shared" si="15"/>
        <v>363644</v>
      </c>
      <c r="G53" s="13">
        <f t="shared" si="15"/>
        <v>2095128</v>
      </c>
      <c r="H53" s="13">
        <f t="shared" si="15"/>
        <v>583818</v>
      </c>
      <c r="I53" s="13">
        <f t="shared" si="15"/>
        <v>400145</v>
      </c>
      <c r="J53" s="13">
        <f t="shared" si="15"/>
        <v>0</v>
      </c>
      <c r="K53" s="13">
        <f t="shared" si="15"/>
        <v>0</v>
      </c>
      <c r="L53" s="13">
        <f t="shared" si="15"/>
        <v>0</v>
      </c>
      <c r="M53" s="13">
        <f t="shared" si="15"/>
        <v>0</v>
      </c>
      <c r="N53" s="13">
        <f t="shared" si="15"/>
        <v>0</v>
      </c>
      <c r="O53" s="13">
        <f t="shared" si="15"/>
        <v>0</v>
      </c>
      <c r="P53" s="13">
        <f t="shared" si="15"/>
        <v>1930287</v>
      </c>
      <c r="Q53" s="13">
        <f t="shared" si="15"/>
        <v>1341119</v>
      </c>
      <c r="R53" s="13">
        <f t="shared" si="15"/>
        <v>1632849</v>
      </c>
      <c r="S53" s="13">
        <f t="shared" si="15"/>
        <v>173474</v>
      </c>
      <c r="T53" s="13">
        <f t="shared" si="15"/>
        <v>48182</v>
      </c>
      <c r="U53" s="13">
        <f t="shared" si="15"/>
        <v>0</v>
      </c>
      <c r="V53" s="13">
        <f t="shared" si="15"/>
        <v>0</v>
      </c>
      <c r="W53" s="13">
        <f t="shared" si="15"/>
        <v>0</v>
      </c>
      <c r="X53" s="13">
        <f t="shared" si="15"/>
        <v>0</v>
      </c>
      <c r="Y53" s="13">
        <f t="shared" si="15"/>
        <v>0</v>
      </c>
    </row>
    <row r="54" spans="1:25" ht="18" customHeight="1">
      <c r="A54" s="48" t="s">
        <v>50</v>
      </c>
      <c r="B54" s="13">
        <f t="shared" si="11"/>
        <v>2829174</v>
      </c>
      <c r="C54" s="13">
        <f>D54+E54+F54</f>
        <v>1232472</v>
      </c>
      <c r="D54" s="13">
        <v>868828</v>
      </c>
      <c r="E54" s="13">
        <v>0</v>
      </c>
      <c r="F54" s="13">
        <v>363644</v>
      </c>
      <c r="G54" s="13">
        <v>913424</v>
      </c>
      <c r="H54" s="13">
        <v>394761</v>
      </c>
      <c r="I54" s="13">
        <v>288517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3">
        <v>1382624</v>
      </c>
      <c r="Q54" s="13">
        <v>463974</v>
      </c>
      <c r="R54" s="13">
        <v>797679</v>
      </c>
      <c r="S54" s="13">
        <v>139311</v>
      </c>
      <c r="T54" s="13">
        <v>45586</v>
      </c>
      <c r="U54" s="13">
        <v>0</v>
      </c>
      <c r="V54" s="13">
        <v>0</v>
      </c>
      <c r="W54" s="13">
        <v>0</v>
      </c>
      <c r="X54" s="13">
        <v>0</v>
      </c>
      <c r="Y54" s="13">
        <v>0</v>
      </c>
    </row>
    <row r="55" spans="1:25" ht="18" customHeight="1">
      <c r="A55" s="48" t="s">
        <v>51</v>
      </c>
      <c r="B55" s="13">
        <f t="shared" si="11"/>
        <v>2296737</v>
      </c>
      <c r="C55" s="13">
        <f>D55+E55+F55</f>
        <v>814348</v>
      </c>
      <c r="D55" s="13">
        <v>814348</v>
      </c>
      <c r="E55" s="13">
        <v>0</v>
      </c>
      <c r="F55" s="13">
        <v>0</v>
      </c>
      <c r="G55" s="13">
        <v>1181704</v>
      </c>
      <c r="H55" s="13">
        <v>189057</v>
      </c>
      <c r="I55" s="13">
        <v>111628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3">
        <v>547663</v>
      </c>
      <c r="Q55" s="13">
        <v>877145</v>
      </c>
      <c r="R55" s="13">
        <v>835170</v>
      </c>
      <c r="S55" s="13">
        <v>34163</v>
      </c>
      <c r="T55" s="13">
        <v>2596</v>
      </c>
      <c r="U55" s="13">
        <v>0</v>
      </c>
      <c r="V55" s="13">
        <v>0</v>
      </c>
      <c r="W55" s="13">
        <v>0</v>
      </c>
      <c r="X55" s="13">
        <v>0</v>
      </c>
      <c r="Y55" s="13">
        <v>0</v>
      </c>
    </row>
    <row r="56" spans="1:25" ht="18" customHeight="1">
      <c r="A56" s="48" t="s">
        <v>97</v>
      </c>
      <c r="B56" s="13">
        <f t="shared" si="11"/>
        <v>3314067</v>
      </c>
      <c r="C56" s="13">
        <f t="shared" ref="C56:Y56" si="16">SUM(C57:C58)</f>
        <v>562306</v>
      </c>
      <c r="D56" s="13">
        <f t="shared" si="16"/>
        <v>562306</v>
      </c>
      <c r="E56" s="13">
        <f t="shared" si="16"/>
        <v>0</v>
      </c>
      <c r="F56" s="13">
        <f t="shared" si="16"/>
        <v>0</v>
      </c>
      <c r="G56" s="13">
        <f t="shared" si="16"/>
        <v>1096669</v>
      </c>
      <c r="H56" s="13">
        <f t="shared" si="16"/>
        <v>1040688</v>
      </c>
      <c r="I56" s="13">
        <f t="shared" si="16"/>
        <v>614404</v>
      </c>
      <c r="J56" s="13">
        <f t="shared" si="16"/>
        <v>0</v>
      </c>
      <c r="K56" s="13">
        <f t="shared" si="16"/>
        <v>0</v>
      </c>
      <c r="L56" s="13">
        <f t="shared" si="16"/>
        <v>0</v>
      </c>
      <c r="M56" s="13">
        <f t="shared" si="16"/>
        <v>0</v>
      </c>
      <c r="N56" s="13">
        <f t="shared" si="16"/>
        <v>0</v>
      </c>
      <c r="O56" s="13">
        <f t="shared" si="16"/>
        <v>0</v>
      </c>
      <c r="P56" s="13">
        <f t="shared" si="16"/>
        <v>1521515</v>
      </c>
      <c r="Q56" s="13">
        <f t="shared" si="16"/>
        <v>715479</v>
      </c>
      <c r="R56" s="13">
        <f t="shared" si="16"/>
        <v>830285</v>
      </c>
      <c r="S56" s="13">
        <f t="shared" si="16"/>
        <v>226582</v>
      </c>
      <c r="T56" s="13">
        <f t="shared" si="16"/>
        <v>20206</v>
      </c>
      <c r="U56" s="13">
        <f t="shared" si="16"/>
        <v>0</v>
      </c>
      <c r="V56" s="13">
        <f t="shared" si="16"/>
        <v>0</v>
      </c>
      <c r="W56" s="13">
        <f t="shared" si="16"/>
        <v>0</v>
      </c>
      <c r="X56" s="13">
        <f t="shared" si="16"/>
        <v>0</v>
      </c>
      <c r="Y56" s="13">
        <f t="shared" si="16"/>
        <v>0</v>
      </c>
    </row>
    <row r="57" spans="1:25" ht="18" customHeight="1">
      <c r="A57" s="48" t="s">
        <v>98</v>
      </c>
      <c r="B57" s="13">
        <f t="shared" si="11"/>
        <v>3313317</v>
      </c>
      <c r="C57" s="13">
        <f>D57+E57+F57</f>
        <v>562306</v>
      </c>
      <c r="D57" s="13">
        <v>562306</v>
      </c>
      <c r="E57" s="13">
        <v>0</v>
      </c>
      <c r="F57" s="13">
        <v>0</v>
      </c>
      <c r="G57" s="13">
        <v>1096669</v>
      </c>
      <c r="H57" s="13">
        <v>1039938</v>
      </c>
      <c r="I57" s="13">
        <v>614404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3">
        <v>1520765</v>
      </c>
      <c r="Q57" s="13">
        <v>715479</v>
      </c>
      <c r="R57" s="13">
        <v>830285</v>
      </c>
      <c r="S57" s="13">
        <v>226582</v>
      </c>
      <c r="T57" s="13">
        <v>20206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</row>
    <row r="58" spans="1:25" ht="18" customHeight="1">
      <c r="A58" s="48" t="s">
        <v>99</v>
      </c>
      <c r="B58" s="13">
        <f t="shared" si="11"/>
        <v>750</v>
      </c>
      <c r="C58" s="13">
        <f>D58+E58+F58</f>
        <v>0</v>
      </c>
      <c r="D58" s="13">
        <v>0</v>
      </c>
      <c r="E58" s="13">
        <v>0</v>
      </c>
      <c r="F58" s="13">
        <v>0</v>
      </c>
      <c r="G58" s="13">
        <v>0</v>
      </c>
      <c r="H58" s="13">
        <v>750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3">
        <v>750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</row>
    <row r="59" spans="1:25" ht="18" customHeight="1">
      <c r="A59" s="48" t="s">
        <v>101</v>
      </c>
      <c r="B59" s="13">
        <f t="shared" si="11"/>
        <v>7341268</v>
      </c>
      <c r="C59" s="13">
        <f>C60</f>
        <v>2684339</v>
      </c>
      <c r="D59" s="13">
        <f t="shared" ref="D59:N63" si="17">D60</f>
        <v>2684339</v>
      </c>
      <c r="E59" s="13">
        <f t="shared" si="17"/>
        <v>0</v>
      </c>
      <c r="F59" s="13">
        <f t="shared" si="17"/>
        <v>0</v>
      </c>
      <c r="G59" s="13">
        <f t="shared" si="17"/>
        <v>2079282</v>
      </c>
      <c r="H59" s="13">
        <f t="shared" si="17"/>
        <v>1678667</v>
      </c>
      <c r="I59" s="13">
        <f t="shared" si="17"/>
        <v>898980</v>
      </c>
      <c r="J59" s="13">
        <f t="shared" si="17"/>
        <v>0</v>
      </c>
      <c r="K59" s="13">
        <f t="shared" si="17"/>
        <v>0</v>
      </c>
      <c r="L59" s="13">
        <f t="shared" si="17"/>
        <v>0</v>
      </c>
      <c r="M59" s="13">
        <f t="shared" si="17"/>
        <v>0</v>
      </c>
      <c r="N59" s="13">
        <f t="shared" si="17"/>
        <v>0</v>
      </c>
      <c r="O59" s="13">
        <f>O60</f>
        <v>0</v>
      </c>
      <c r="P59" s="13">
        <f>P60</f>
        <v>3087254</v>
      </c>
      <c r="Q59" s="13">
        <f t="shared" ref="Q59:Y63" si="18">Q60</f>
        <v>1517751</v>
      </c>
      <c r="R59" s="13">
        <f t="shared" si="18"/>
        <v>2619570</v>
      </c>
      <c r="S59" s="13">
        <f t="shared" si="18"/>
        <v>66080</v>
      </c>
      <c r="T59" s="13">
        <f t="shared" si="18"/>
        <v>50613</v>
      </c>
      <c r="U59" s="13">
        <f t="shared" si="18"/>
        <v>0</v>
      </c>
      <c r="V59" s="13">
        <f t="shared" si="18"/>
        <v>0</v>
      </c>
      <c r="W59" s="13">
        <f t="shared" si="18"/>
        <v>0</v>
      </c>
      <c r="X59" s="13">
        <f t="shared" si="18"/>
        <v>0</v>
      </c>
      <c r="Y59" s="13">
        <f t="shared" si="18"/>
        <v>0</v>
      </c>
    </row>
    <row r="60" spans="1:25" ht="18" customHeight="1">
      <c r="A60" s="48" t="s">
        <v>98</v>
      </c>
      <c r="B60" s="13">
        <f t="shared" si="11"/>
        <v>7341268</v>
      </c>
      <c r="C60" s="13">
        <f>D60+E60+F60</f>
        <v>2684339</v>
      </c>
      <c r="D60" s="13">
        <v>2684339</v>
      </c>
      <c r="E60" s="13">
        <v>0</v>
      </c>
      <c r="F60" s="13"/>
      <c r="G60" s="13">
        <v>2079282</v>
      </c>
      <c r="H60" s="13">
        <v>1678667</v>
      </c>
      <c r="I60" s="13">
        <v>898980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3087254</v>
      </c>
      <c r="Q60" s="13">
        <v>1517751</v>
      </c>
      <c r="R60" s="13">
        <v>2619570</v>
      </c>
      <c r="S60" s="13">
        <v>66080</v>
      </c>
      <c r="T60" s="13">
        <v>50613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</row>
    <row r="61" spans="1:25" ht="18" customHeight="1">
      <c r="A61" s="48" t="s">
        <v>104</v>
      </c>
      <c r="B61" s="13">
        <f t="shared" si="11"/>
        <v>1301853</v>
      </c>
      <c r="C61" s="13">
        <f>C62</f>
        <v>1104456</v>
      </c>
      <c r="D61" s="13">
        <f t="shared" si="17"/>
        <v>1104456</v>
      </c>
      <c r="E61" s="13">
        <f t="shared" si="17"/>
        <v>0</v>
      </c>
      <c r="F61" s="13">
        <f t="shared" si="17"/>
        <v>0</v>
      </c>
      <c r="G61" s="13">
        <f t="shared" si="17"/>
        <v>31730</v>
      </c>
      <c r="H61" s="13">
        <f t="shared" si="17"/>
        <v>44000</v>
      </c>
      <c r="I61" s="13">
        <f t="shared" si="17"/>
        <v>121667</v>
      </c>
      <c r="J61" s="13">
        <f t="shared" si="17"/>
        <v>0</v>
      </c>
      <c r="K61" s="13">
        <f t="shared" si="17"/>
        <v>0</v>
      </c>
      <c r="L61" s="13">
        <f t="shared" si="17"/>
        <v>0</v>
      </c>
      <c r="M61" s="13">
        <f t="shared" si="17"/>
        <v>0</v>
      </c>
      <c r="N61" s="13">
        <f t="shared" si="17"/>
        <v>0</v>
      </c>
      <c r="O61" s="13">
        <f>O62</f>
        <v>0</v>
      </c>
      <c r="P61" s="13">
        <f>P62</f>
        <v>173011</v>
      </c>
      <c r="Q61" s="13">
        <f t="shared" si="18"/>
        <v>354971</v>
      </c>
      <c r="R61" s="13">
        <f t="shared" si="18"/>
        <v>722424</v>
      </c>
      <c r="S61" s="13">
        <f t="shared" si="18"/>
        <v>43826</v>
      </c>
      <c r="T61" s="13">
        <f t="shared" si="18"/>
        <v>7621</v>
      </c>
      <c r="U61" s="13">
        <f t="shared" si="18"/>
        <v>0</v>
      </c>
      <c r="V61" s="13">
        <f t="shared" si="18"/>
        <v>0</v>
      </c>
      <c r="W61" s="13">
        <f t="shared" si="18"/>
        <v>0</v>
      </c>
      <c r="X61" s="13">
        <f t="shared" si="18"/>
        <v>0</v>
      </c>
      <c r="Y61" s="13">
        <f t="shared" si="18"/>
        <v>0</v>
      </c>
    </row>
    <row r="62" spans="1:25" ht="18" customHeight="1">
      <c r="A62" s="48" t="s">
        <v>98</v>
      </c>
      <c r="B62" s="13">
        <f t="shared" si="11"/>
        <v>1301853</v>
      </c>
      <c r="C62" s="13">
        <f>D62+E62+F62</f>
        <v>1104456</v>
      </c>
      <c r="D62" s="13">
        <v>1104456</v>
      </c>
      <c r="E62" s="13">
        <v>0</v>
      </c>
      <c r="F62" s="13">
        <v>0</v>
      </c>
      <c r="G62" s="13">
        <v>31730</v>
      </c>
      <c r="H62" s="13">
        <v>44000</v>
      </c>
      <c r="I62" s="13">
        <v>121667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>
        <v>173011</v>
      </c>
      <c r="Q62" s="13">
        <v>354971</v>
      </c>
      <c r="R62" s="13">
        <v>722424</v>
      </c>
      <c r="S62" s="13">
        <v>43826</v>
      </c>
      <c r="T62" s="13">
        <v>7621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</row>
    <row r="63" spans="1:25" ht="18" customHeight="1">
      <c r="A63" s="48" t="s">
        <v>105</v>
      </c>
      <c r="B63" s="13">
        <f t="shared" si="11"/>
        <v>3201549</v>
      </c>
      <c r="C63" s="13">
        <f>C64</f>
        <v>1724203</v>
      </c>
      <c r="D63" s="13">
        <f t="shared" si="17"/>
        <v>1724203</v>
      </c>
      <c r="E63" s="13">
        <f t="shared" si="17"/>
        <v>0</v>
      </c>
      <c r="F63" s="13">
        <f t="shared" si="17"/>
        <v>0</v>
      </c>
      <c r="G63" s="13">
        <f t="shared" si="17"/>
        <v>402417</v>
      </c>
      <c r="H63" s="13">
        <f t="shared" si="17"/>
        <v>859956</v>
      </c>
      <c r="I63" s="13">
        <f t="shared" si="17"/>
        <v>214973</v>
      </c>
      <c r="J63" s="13">
        <f t="shared" si="17"/>
        <v>0</v>
      </c>
      <c r="K63" s="13">
        <f t="shared" si="17"/>
        <v>0</v>
      </c>
      <c r="L63" s="13">
        <f t="shared" si="17"/>
        <v>0</v>
      </c>
      <c r="M63" s="13">
        <f t="shared" si="17"/>
        <v>0</v>
      </c>
      <c r="N63" s="13">
        <f t="shared" si="17"/>
        <v>0</v>
      </c>
      <c r="O63" s="13">
        <f>O64</f>
        <v>0</v>
      </c>
      <c r="P63" s="13">
        <f>P64</f>
        <v>1182730</v>
      </c>
      <c r="Q63" s="13">
        <f t="shared" si="18"/>
        <v>568742</v>
      </c>
      <c r="R63" s="13">
        <f t="shared" si="18"/>
        <v>1390951</v>
      </c>
      <c r="S63" s="13">
        <f t="shared" si="18"/>
        <v>48319</v>
      </c>
      <c r="T63" s="13">
        <f t="shared" si="18"/>
        <v>10807</v>
      </c>
      <c r="U63" s="13">
        <f t="shared" si="18"/>
        <v>0</v>
      </c>
      <c r="V63" s="13">
        <f t="shared" si="18"/>
        <v>0</v>
      </c>
      <c r="W63" s="13">
        <f t="shared" si="18"/>
        <v>0</v>
      </c>
      <c r="X63" s="13">
        <f t="shared" si="18"/>
        <v>0</v>
      </c>
      <c r="Y63" s="13">
        <f t="shared" si="18"/>
        <v>0</v>
      </c>
    </row>
    <row r="64" spans="1:25" ht="18" customHeight="1">
      <c r="A64" s="48" t="s">
        <v>98</v>
      </c>
      <c r="B64" s="13">
        <f t="shared" si="11"/>
        <v>3201549</v>
      </c>
      <c r="C64" s="13">
        <f>D64+E64+F64</f>
        <v>1724203</v>
      </c>
      <c r="D64" s="13">
        <v>1724203</v>
      </c>
      <c r="E64" s="13">
        <v>0</v>
      </c>
      <c r="F64" s="13">
        <v>0</v>
      </c>
      <c r="G64" s="13">
        <v>402417</v>
      </c>
      <c r="H64" s="13">
        <v>859956</v>
      </c>
      <c r="I64" s="13">
        <v>214973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3">
        <v>1182730</v>
      </c>
      <c r="Q64" s="13">
        <v>568742</v>
      </c>
      <c r="R64" s="13">
        <v>1390951</v>
      </c>
      <c r="S64" s="13">
        <v>48319</v>
      </c>
      <c r="T64" s="13">
        <v>10807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</row>
    <row r="65" spans="1:25" ht="18" customHeight="1">
      <c r="A65" s="48" t="s">
        <v>106</v>
      </c>
      <c r="B65" s="13">
        <f t="shared" si="11"/>
        <v>2158418</v>
      </c>
      <c r="C65" s="13">
        <f t="shared" ref="C65:Y65" si="19">SUM(C66:C67)</f>
        <v>1130467</v>
      </c>
      <c r="D65" s="13">
        <f t="shared" si="19"/>
        <v>715603</v>
      </c>
      <c r="E65" s="13">
        <f t="shared" si="19"/>
        <v>0</v>
      </c>
      <c r="F65" s="13">
        <f t="shared" si="19"/>
        <v>414864</v>
      </c>
      <c r="G65" s="13">
        <f t="shared" si="19"/>
        <v>686960</v>
      </c>
      <c r="H65" s="13">
        <f t="shared" si="19"/>
        <v>11572</v>
      </c>
      <c r="I65" s="13">
        <f t="shared" si="19"/>
        <v>329419</v>
      </c>
      <c r="J65" s="13">
        <f t="shared" si="19"/>
        <v>0</v>
      </c>
      <c r="K65" s="13">
        <f t="shared" si="19"/>
        <v>0</v>
      </c>
      <c r="L65" s="13">
        <f t="shared" si="19"/>
        <v>0</v>
      </c>
      <c r="M65" s="13">
        <f t="shared" si="19"/>
        <v>0</v>
      </c>
      <c r="N65" s="13">
        <f t="shared" si="19"/>
        <v>0</v>
      </c>
      <c r="O65" s="13">
        <f t="shared" si="19"/>
        <v>0</v>
      </c>
      <c r="P65" s="13">
        <f t="shared" si="19"/>
        <v>720071</v>
      </c>
      <c r="Q65" s="13">
        <f t="shared" si="19"/>
        <v>488397</v>
      </c>
      <c r="R65" s="13">
        <f t="shared" si="19"/>
        <v>851684</v>
      </c>
      <c r="S65" s="13">
        <f t="shared" si="19"/>
        <v>82824</v>
      </c>
      <c r="T65" s="13">
        <f t="shared" si="19"/>
        <v>15442</v>
      </c>
      <c r="U65" s="13">
        <f t="shared" si="19"/>
        <v>0</v>
      </c>
      <c r="V65" s="13">
        <f t="shared" si="19"/>
        <v>0</v>
      </c>
      <c r="W65" s="13">
        <f t="shared" si="19"/>
        <v>0</v>
      </c>
      <c r="X65" s="13">
        <f t="shared" si="19"/>
        <v>0</v>
      </c>
      <c r="Y65" s="13">
        <f t="shared" si="19"/>
        <v>0</v>
      </c>
    </row>
    <row r="66" spans="1:25" ht="18" customHeight="1">
      <c r="A66" s="48" t="s">
        <v>50</v>
      </c>
      <c r="B66" s="13">
        <f t="shared" si="11"/>
        <v>1575645</v>
      </c>
      <c r="C66" s="13">
        <f>D66+E66+F66</f>
        <v>825242</v>
      </c>
      <c r="D66" s="13">
        <v>522390</v>
      </c>
      <c r="E66" s="13">
        <v>0</v>
      </c>
      <c r="F66" s="13">
        <v>302852</v>
      </c>
      <c r="G66" s="13">
        <v>501480</v>
      </c>
      <c r="H66" s="13">
        <v>8448</v>
      </c>
      <c r="I66" s="13">
        <v>240475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3">
        <v>525651</v>
      </c>
      <c r="Q66" s="13">
        <v>356530</v>
      </c>
      <c r="R66" s="13">
        <v>621729</v>
      </c>
      <c r="S66" s="13">
        <v>60462</v>
      </c>
      <c r="T66" s="13">
        <v>11273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</row>
    <row r="67" spans="1:25" ht="18" customHeight="1">
      <c r="A67" s="48" t="s">
        <v>51</v>
      </c>
      <c r="B67" s="13">
        <f t="shared" si="11"/>
        <v>582773</v>
      </c>
      <c r="C67" s="13">
        <f>D67+E67+F67</f>
        <v>305225</v>
      </c>
      <c r="D67" s="13">
        <v>193213</v>
      </c>
      <c r="E67" s="13">
        <v>0</v>
      </c>
      <c r="F67" s="13">
        <v>112012</v>
      </c>
      <c r="G67" s="13">
        <v>185480</v>
      </c>
      <c r="H67" s="13">
        <v>3124</v>
      </c>
      <c r="I67" s="13">
        <v>88944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194420</v>
      </c>
      <c r="Q67" s="13">
        <v>131867</v>
      </c>
      <c r="R67" s="13">
        <v>229955</v>
      </c>
      <c r="S67" s="13">
        <v>22362</v>
      </c>
      <c r="T67" s="13">
        <v>4169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</row>
    <row r="68" spans="1:25" ht="18" customHeight="1">
      <c r="A68" s="48" t="s">
        <v>52</v>
      </c>
      <c r="B68" s="13">
        <f t="shared" si="11"/>
        <v>260132488</v>
      </c>
      <c r="C68" s="21">
        <f t="shared" ref="C68:Y68" si="20">SUM(C$9:C$67)-SUMIF($A$9:$A$67,"*うち*",C$9:C$67)</f>
        <v>98637389</v>
      </c>
      <c r="D68" s="21">
        <f t="shared" si="20"/>
        <v>70952105</v>
      </c>
      <c r="E68" s="21">
        <f t="shared" si="20"/>
        <v>0</v>
      </c>
      <c r="F68" s="21">
        <f t="shared" si="20"/>
        <v>27685284</v>
      </c>
      <c r="G68" s="21">
        <f t="shared" si="20"/>
        <v>106117023</v>
      </c>
      <c r="H68" s="21">
        <f t="shared" si="20"/>
        <v>35413600</v>
      </c>
      <c r="I68" s="21">
        <f t="shared" si="20"/>
        <v>19960776</v>
      </c>
      <c r="J68" s="21">
        <f t="shared" si="20"/>
        <v>0</v>
      </c>
      <c r="K68" s="21">
        <f t="shared" si="20"/>
        <v>0</v>
      </c>
      <c r="L68" s="21">
        <f t="shared" si="20"/>
        <v>0</v>
      </c>
      <c r="M68" s="21">
        <f t="shared" si="20"/>
        <v>0</v>
      </c>
      <c r="N68" s="21">
        <f t="shared" si="20"/>
        <v>3700</v>
      </c>
      <c r="O68" s="21">
        <f t="shared" si="20"/>
        <v>700</v>
      </c>
      <c r="P68" s="21">
        <f t="shared" si="20"/>
        <v>95958538</v>
      </c>
      <c r="Q68" s="21">
        <f t="shared" si="20"/>
        <v>64475042</v>
      </c>
      <c r="R68" s="21">
        <f t="shared" si="20"/>
        <v>92366789</v>
      </c>
      <c r="S68" s="21">
        <f t="shared" si="20"/>
        <v>5167585</v>
      </c>
      <c r="T68" s="21">
        <f t="shared" si="20"/>
        <v>2163834</v>
      </c>
      <c r="U68" s="21">
        <f t="shared" si="20"/>
        <v>0</v>
      </c>
      <c r="V68" s="21">
        <f t="shared" si="20"/>
        <v>0</v>
      </c>
      <c r="W68" s="21">
        <f t="shared" si="20"/>
        <v>0</v>
      </c>
      <c r="X68" s="21">
        <f t="shared" si="20"/>
        <v>0</v>
      </c>
      <c r="Y68" s="21">
        <f t="shared" si="20"/>
        <v>0</v>
      </c>
    </row>
    <row r="69" spans="1:25" ht="18" customHeight="1">
      <c r="A69" s="48" t="s">
        <v>50</v>
      </c>
      <c r="B69" s="13">
        <f t="shared" si="11"/>
        <v>175853497</v>
      </c>
      <c r="C69" s="13">
        <f t="shared" ref="C69:L72" si="21">SUMIF($A$9:$A$67,$A69,C$9:C$67)</f>
        <v>64044551</v>
      </c>
      <c r="D69" s="13">
        <f t="shared" si="21"/>
        <v>39112816</v>
      </c>
      <c r="E69" s="13">
        <f t="shared" si="21"/>
        <v>0</v>
      </c>
      <c r="F69" s="13">
        <f t="shared" si="21"/>
        <v>24931735</v>
      </c>
      <c r="G69" s="13">
        <f t="shared" si="21"/>
        <v>74298503</v>
      </c>
      <c r="H69" s="13">
        <f t="shared" si="21"/>
        <v>23161664</v>
      </c>
      <c r="I69" s="13">
        <f t="shared" si="21"/>
        <v>14345079</v>
      </c>
      <c r="J69" s="13">
        <f t="shared" si="21"/>
        <v>0</v>
      </c>
      <c r="K69" s="13">
        <f t="shared" si="21"/>
        <v>0</v>
      </c>
      <c r="L69" s="13">
        <f t="shared" si="21"/>
        <v>0</v>
      </c>
      <c r="M69" s="13">
        <f t="shared" ref="M69:Y72" si="22">SUMIF($A$9:$A$67,$A69,M$9:M$67)</f>
        <v>0</v>
      </c>
      <c r="N69" s="13">
        <f t="shared" si="22"/>
        <v>3700</v>
      </c>
      <c r="O69" s="13">
        <f t="shared" si="22"/>
        <v>0</v>
      </c>
      <c r="P69" s="13">
        <f t="shared" si="22"/>
        <v>65525663</v>
      </c>
      <c r="Q69" s="13">
        <f t="shared" si="22"/>
        <v>43194269</v>
      </c>
      <c r="R69" s="13">
        <f t="shared" si="22"/>
        <v>61839559</v>
      </c>
      <c r="S69" s="13">
        <f t="shared" si="22"/>
        <v>3644509</v>
      </c>
      <c r="T69" s="13">
        <f t="shared" si="22"/>
        <v>1649497</v>
      </c>
      <c r="U69" s="13">
        <f t="shared" si="22"/>
        <v>0</v>
      </c>
      <c r="V69" s="13">
        <f t="shared" si="22"/>
        <v>0</v>
      </c>
      <c r="W69" s="13">
        <f t="shared" si="22"/>
        <v>0</v>
      </c>
      <c r="X69" s="13">
        <f t="shared" si="22"/>
        <v>0</v>
      </c>
      <c r="Y69" s="13">
        <f t="shared" si="22"/>
        <v>0</v>
      </c>
    </row>
    <row r="70" spans="1:25" ht="18" customHeight="1">
      <c r="A70" s="48" t="s">
        <v>51</v>
      </c>
      <c r="B70" s="13">
        <f t="shared" si="11"/>
        <v>81248930</v>
      </c>
      <c r="C70" s="13">
        <f t="shared" si="21"/>
        <v>32736603</v>
      </c>
      <c r="D70" s="13">
        <f t="shared" si="21"/>
        <v>29983054</v>
      </c>
      <c r="E70" s="13">
        <f t="shared" si="21"/>
        <v>0</v>
      </c>
      <c r="F70" s="13">
        <f t="shared" si="21"/>
        <v>2753549</v>
      </c>
      <c r="G70" s="13">
        <f t="shared" si="21"/>
        <v>30973178</v>
      </c>
      <c r="H70" s="13">
        <f t="shared" si="21"/>
        <v>11926977</v>
      </c>
      <c r="I70" s="13">
        <f t="shared" si="21"/>
        <v>5612172</v>
      </c>
      <c r="J70" s="13">
        <f t="shared" si="21"/>
        <v>0</v>
      </c>
      <c r="K70" s="13">
        <f t="shared" si="21"/>
        <v>0</v>
      </c>
      <c r="L70" s="13">
        <f t="shared" si="21"/>
        <v>0</v>
      </c>
      <c r="M70" s="13">
        <f t="shared" si="22"/>
        <v>0</v>
      </c>
      <c r="N70" s="13">
        <f t="shared" si="22"/>
        <v>0</v>
      </c>
      <c r="O70" s="13">
        <f t="shared" si="22"/>
        <v>700</v>
      </c>
      <c r="P70" s="13">
        <f t="shared" si="22"/>
        <v>29985655</v>
      </c>
      <c r="Q70" s="13">
        <f t="shared" si="22"/>
        <v>20548600</v>
      </c>
      <c r="R70" s="13">
        <f t="shared" si="22"/>
        <v>29001328</v>
      </c>
      <c r="S70" s="13">
        <f t="shared" si="22"/>
        <v>1332112</v>
      </c>
      <c r="T70" s="13">
        <f t="shared" si="22"/>
        <v>380535</v>
      </c>
      <c r="U70" s="13">
        <f t="shared" si="22"/>
        <v>0</v>
      </c>
      <c r="V70" s="13">
        <f t="shared" si="22"/>
        <v>0</v>
      </c>
      <c r="W70" s="13">
        <f t="shared" si="22"/>
        <v>0</v>
      </c>
      <c r="X70" s="13">
        <f t="shared" si="22"/>
        <v>0</v>
      </c>
      <c r="Y70" s="13">
        <f t="shared" si="22"/>
        <v>0</v>
      </c>
    </row>
    <row r="71" spans="1:25" ht="18" customHeight="1">
      <c r="A71" s="48" t="s">
        <v>91</v>
      </c>
      <c r="B71" s="13">
        <f t="shared" si="11"/>
        <v>3011852</v>
      </c>
      <c r="C71" s="13">
        <f t="shared" si="21"/>
        <v>1838026</v>
      </c>
      <c r="D71" s="13">
        <f t="shared" si="21"/>
        <v>1838026</v>
      </c>
      <c r="E71" s="13">
        <f t="shared" si="21"/>
        <v>0</v>
      </c>
      <c r="F71" s="13">
        <f t="shared" si="21"/>
        <v>0</v>
      </c>
      <c r="G71" s="13">
        <f t="shared" si="21"/>
        <v>845342</v>
      </c>
      <c r="H71" s="13">
        <f t="shared" si="21"/>
        <v>324959</v>
      </c>
      <c r="I71" s="13">
        <f t="shared" si="21"/>
        <v>3525</v>
      </c>
      <c r="J71" s="13">
        <f t="shared" si="21"/>
        <v>0</v>
      </c>
      <c r="K71" s="13">
        <f t="shared" si="21"/>
        <v>0</v>
      </c>
      <c r="L71" s="13">
        <f t="shared" si="21"/>
        <v>0</v>
      </c>
      <c r="M71" s="13">
        <f t="shared" si="22"/>
        <v>0</v>
      </c>
      <c r="N71" s="13">
        <f t="shared" si="22"/>
        <v>0</v>
      </c>
      <c r="O71" s="13">
        <f t="shared" si="22"/>
        <v>0</v>
      </c>
      <c r="P71" s="13">
        <f t="shared" si="22"/>
        <v>447220</v>
      </c>
      <c r="Q71" s="13">
        <f t="shared" si="22"/>
        <v>732173</v>
      </c>
      <c r="R71" s="13">
        <f t="shared" si="22"/>
        <v>1507693</v>
      </c>
      <c r="S71" s="13">
        <f t="shared" si="22"/>
        <v>190964</v>
      </c>
      <c r="T71" s="13">
        <f t="shared" si="22"/>
        <v>133802</v>
      </c>
      <c r="U71" s="13">
        <f t="shared" si="22"/>
        <v>0</v>
      </c>
      <c r="V71" s="13">
        <f t="shared" si="22"/>
        <v>0</v>
      </c>
      <c r="W71" s="13">
        <f t="shared" si="22"/>
        <v>0</v>
      </c>
      <c r="X71" s="13">
        <f t="shared" si="22"/>
        <v>0</v>
      </c>
      <c r="Y71" s="13">
        <f t="shared" si="22"/>
        <v>0</v>
      </c>
    </row>
    <row r="72" spans="1:25" ht="18" customHeight="1">
      <c r="A72" s="49" t="s">
        <v>95</v>
      </c>
      <c r="B72" s="37">
        <f t="shared" si="11"/>
        <v>18209</v>
      </c>
      <c r="C72" s="37">
        <f t="shared" si="21"/>
        <v>18209</v>
      </c>
      <c r="D72" s="37">
        <f t="shared" si="21"/>
        <v>18209</v>
      </c>
      <c r="E72" s="37">
        <f t="shared" si="21"/>
        <v>0</v>
      </c>
      <c r="F72" s="37">
        <f t="shared" si="21"/>
        <v>0</v>
      </c>
      <c r="G72" s="37">
        <f t="shared" si="21"/>
        <v>0</v>
      </c>
      <c r="H72" s="37">
        <f t="shared" si="21"/>
        <v>0</v>
      </c>
      <c r="I72" s="37">
        <f t="shared" si="21"/>
        <v>0</v>
      </c>
      <c r="J72" s="37">
        <f t="shared" si="21"/>
        <v>0</v>
      </c>
      <c r="K72" s="37">
        <f t="shared" si="21"/>
        <v>0</v>
      </c>
      <c r="L72" s="37">
        <f t="shared" si="21"/>
        <v>0</v>
      </c>
      <c r="M72" s="37">
        <f t="shared" si="22"/>
        <v>0</v>
      </c>
      <c r="N72" s="37">
        <f t="shared" si="22"/>
        <v>0</v>
      </c>
      <c r="O72" s="37">
        <f t="shared" si="22"/>
        <v>0</v>
      </c>
      <c r="P72" s="37">
        <f t="shared" si="22"/>
        <v>0</v>
      </c>
      <c r="Q72" s="37">
        <f t="shared" si="22"/>
        <v>0</v>
      </c>
      <c r="R72" s="37">
        <f t="shared" si="22"/>
        <v>18209</v>
      </c>
      <c r="S72" s="37">
        <f t="shared" si="22"/>
        <v>0</v>
      </c>
      <c r="T72" s="37">
        <f t="shared" si="22"/>
        <v>0</v>
      </c>
      <c r="U72" s="37">
        <f t="shared" si="22"/>
        <v>0</v>
      </c>
      <c r="V72" s="37">
        <f t="shared" si="22"/>
        <v>0</v>
      </c>
      <c r="W72" s="37">
        <f t="shared" si="22"/>
        <v>0</v>
      </c>
      <c r="X72" s="37">
        <f t="shared" si="22"/>
        <v>0</v>
      </c>
      <c r="Y72" s="37">
        <f t="shared" si="22"/>
        <v>0</v>
      </c>
    </row>
  </sheetData>
  <mergeCells count="8">
    <mergeCell ref="C3:N3"/>
    <mergeCell ref="O3:Y3"/>
    <mergeCell ref="C4:C7"/>
    <mergeCell ref="D4:F4"/>
    <mergeCell ref="I4:I7"/>
    <mergeCell ref="J4:J7"/>
    <mergeCell ref="N4:N7"/>
    <mergeCell ref="E5:E7"/>
  </mergeCells>
  <phoneticPr fontId="1"/>
  <pageMargins left="0.70866141732283472" right="0.6692913385826772" top="0.98425196850393704" bottom="0.98425196850393704" header="0" footer="0"/>
  <pageSetup paperSize="9" scale="90" pageOrder="overThenDown" orientation="portrait" blackAndWhite="1" r:id="rId1"/>
  <headerFooter alignWithMargins="0"/>
  <colBreaks count="1" manualBreakCount="1">
    <brk id="14" max="80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31"/>
  <sheetViews>
    <sheetView view="pageBreakPreview" zoomScale="85" zoomScaleNormal="85" zoomScaleSheetLayoutView="85" workbookViewId="0">
      <pane xSplit="1" ySplit="7" topLeftCell="B13" activePane="bottomRight" state="frozen"/>
      <selection activeCell="D32" sqref="D32"/>
      <selection pane="topRight" activeCell="D32" sqref="D32"/>
      <selection pane="bottomLeft" activeCell="D32" sqref="D32"/>
      <selection pane="bottomRight" sqref="A1:N7"/>
    </sheetView>
  </sheetViews>
  <sheetFormatPr defaultColWidth="9" defaultRowHeight="21" customHeight="1"/>
  <cols>
    <col min="1" max="1" width="11.75" style="1" customWidth="1"/>
    <col min="2" max="4" width="8.375" style="1" customWidth="1"/>
    <col min="5" max="5" width="3.625" style="1" customWidth="1"/>
    <col min="6" max="9" width="8.375" style="1" customWidth="1"/>
    <col min="10" max="10" width="3.625" style="1" customWidth="1"/>
    <col min="11" max="11" width="6.125" style="1" customWidth="1"/>
    <col min="12" max="13" width="3.625" style="1" customWidth="1"/>
    <col min="14" max="14" width="6.125" style="1" customWidth="1"/>
    <col min="15" max="25" width="8" style="1" customWidth="1"/>
    <col min="26" max="16384" width="9" style="1"/>
  </cols>
  <sheetData>
    <row r="1" spans="1:25" ht="17.25" customHeight="1">
      <c r="A1" s="14" t="s">
        <v>120</v>
      </c>
    </row>
    <row r="2" spans="1:25" ht="17.25" customHeight="1">
      <c r="Y2" s="5" t="s">
        <v>0</v>
      </c>
    </row>
    <row r="3" spans="1:25" ht="17.25" customHeight="1">
      <c r="A3" s="40" t="s">
        <v>26</v>
      </c>
      <c r="B3" s="41"/>
      <c r="C3" s="74" t="s">
        <v>23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6"/>
      <c r="O3" s="74" t="s">
        <v>27</v>
      </c>
      <c r="P3" s="75"/>
      <c r="Q3" s="75"/>
      <c r="R3" s="75"/>
      <c r="S3" s="75"/>
      <c r="T3" s="75"/>
      <c r="U3" s="75"/>
      <c r="V3" s="75"/>
      <c r="W3" s="75"/>
      <c r="X3" s="75"/>
      <c r="Y3" s="76"/>
    </row>
    <row r="4" spans="1:25" ht="17.25" customHeight="1">
      <c r="A4" s="42"/>
      <c r="B4" s="55" t="s">
        <v>100</v>
      </c>
      <c r="C4" s="77" t="s">
        <v>1</v>
      </c>
      <c r="D4" s="74" t="s">
        <v>34</v>
      </c>
      <c r="E4" s="75"/>
      <c r="F4" s="76"/>
      <c r="G4" s="54"/>
      <c r="H4" s="41"/>
      <c r="I4" s="80" t="s">
        <v>116</v>
      </c>
      <c r="J4" s="80" t="s">
        <v>117</v>
      </c>
      <c r="K4" s="41"/>
      <c r="L4" s="54" t="s">
        <v>107</v>
      </c>
      <c r="M4" s="41"/>
      <c r="N4" s="83" t="s">
        <v>4</v>
      </c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</row>
    <row r="5" spans="1:25" ht="17.25" customHeight="1">
      <c r="A5" s="42"/>
      <c r="B5" s="55" t="s">
        <v>119</v>
      </c>
      <c r="C5" s="78"/>
      <c r="D5" s="41"/>
      <c r="E5" s="80" t="s">
        <v>74</v>
      </c>
      <c r="F5" s="54" t="s">
        <v>113</v>
      </c>
      <c r="G5" s="55" t="s">
        <v>112</v>
      </c>
      <c r="H5" s="55" t="s">
        <v>56</v>
      </c>
      <c r="I5" s="81"/>
      <c r="J5" s="78"/>
      <c r="K5" s="55" t="s">
        <v>2</v>
      </c>
      <c r="L5" s="55" t="s">
        <v>108</v>
      </c>
      <c r="M5" s="55" t="s">
        <v>3</v>
      </c>
      <c r="N5" s="84"/>
      <c r="O5" s="48" t="s">
        <v>47</v>
      </c>
      <c r="P5" s="48" t="s">
        <v>57</v>
      </c>
      <c r="Q5" s="48" t="s">
        <v>58</v>
      </c>
      <c r="R5" s="48" t="s">
        <v>59</v>
      </c>
      <c r="S5" s="48" t="s">
        <v>60</v>
      </c>
      <c r="T5" s="48" t="s">
        <v>61</v>
      </c>
      <c r="U5" s="48" t="s">
        <v>62</v>
      </c>
      <c r="V5" s="48" t="s">
        <v>63</v>
      </c>
      <c r="W5" s="48" t="s">
        <v>5</v>
      </c>
      <c r="X5" s="48" t="s">
        <v>64</v>
      </c>
      <c r="Y5" s="48" t="s">
        <v>6</v>
      </c>
    </row>
    <row r="6" spans="1:25" ht="17.25" customHeight="1">
      <c r="A6" s="42"/>
      <c r="B6" s="55" t="s">
        <v>65</v>
      </c>
      <c r="C6" s="78"/>
      <c r="D6" s="55" t="s">
        <v>30</v>
      </c>
      <c r="E6" s="78"/>
      <c r="F6" s="55" t="s">
        <v>114</v>
      </c>
      <c r="G6" s="55" t="s">
        <v>111</v>
      </c>
      <c r="H6" s="55" t="s">
        <v>66</v>
      </c>
      <c r="I6" s="81"/>
      <c r="J6" s="78"/>
      <c r="K6" s="55" t="s">
        <v>7</v>
      </c>
      <c r="L6" s="55" t="s">
        <v>109</v>
      </c>
      <c r="M6" s="55" t="s">
        <v>8</v>
      </c>
      <c r="N6" s="84"/>
      <c r="O6" s="48"/>
      <c r="P6" s="48"/>
      <c r="Q6" s="48" t="s">
        <v>67</v>
      </c>
      <c r="R6" s="48" t="s">
        <v>68</v>
      </c>
      <c r="S6" s="48" t="s">
        <v>69</v>
      </c>
      <c r="T6" s="48" t="s">
        <v>70</v>
      </c>
      <c r="U6" s="48" t="s">
        <v>71</v>
      </c>
      <c r="V6" s="48" t="s">
        <v>9</v>
      </c>
      <c r="W6" s="48" t="s">
        <v>10</v>
      </c>
      <c r="X6" s="48" t="s">
        <v>11</v>
      </c>
      <c r="Y6" s="48"/>
    </row>
    <row r="7" spans="1:25" ht="17.25" customHeight="1">
      <c r="A7" s="43" t="s">
        <v>35</v>
      </c>
      <c r="B7" s="44"/>
      <c r="C7" s="79"/>
      <c r="D7" s="44"/>
      <c r="E7" s="79"/>
      <c r="F7" s="56" t="s">
        <v>115</v>
      </c>
      <c r="G7" s="56"/>
      <c r="H7" s="44"/>
      <c r="I7" s="82"/>
      <c r="J7" s="79"/>
      <c r="K7" s="44"/>
      <c r="L7" s="56" t="s">
        <v>110</v>
      </c>
      <c r="M7" s="44"/>
      <c r="N7" s="85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</row>
    <row r="8" spans="1:25" ht="27.75" customHeight="1">
      <c r="A8" s="19" t="s">
        <v>45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</row>
    <row r="9" spans="1:25" s="16" customFormat="1" ht="27.75" customHeight="1">
      <c r="A9" s="48" t="s">
        <v>12</v>
      </c>
      <c r="B9" s="13">
        <f t="shared" ref="B9:B18" si="0">C9+SUM(G9:N9)</f>
        <v>5672290</v>
      </c>
      <c r="C9" s="21">
        <f>SUM(D9:F9)</f>
        <v>5554867</v>
      </c>
      <c r="D9" s="30">
        <v>5554867</v>
      </c>
      <c r="E9" s="30">
        <v>0</v>
      </c>
      <c r="F9" s="30">
        <v>0</v>
      </c>
      <c r="G9" s="30">
        <v>14313</v>
      </c>
      <c r="H9" s="30">
        <v>49957</v>
      </c>
      <c r="I9" s="30">
        <v>53153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0">
        <v>0</v>
      </c>
      <c r="P9" s="30">
        <v>103110</v>
      </c>
      <c r="Q9" s="30">
        <v>1473940</v>
      </c>
      <c r="R9" s="30">
        <v>3075089</v>
      </c>
      <c r="S9" s="30">
        <v>1020151</v>
      </c>
      <c r="T9" s="30">
        <v>0</v>
      </c>
      <c r="U9" s="30">
        <v>0</v>
      </c>
      <c r="V9" s="30">
        <v>0</v>
      </c>
      <c r="W9" s="30">
        <v>0</v>
      </c>
      <c r="X9" s="30">
        <v>0</v>
      </c>
      <c r="Y9" s="30">
        <v>0</v>
      </c>
    </row>
    <row r="10" spans="1:25" ht="27.75" customHeight="1">
      <c r="A10" s="48" t="s">
        <v>13</v>
      </c>
      <c r="B10" s="13">
        <f t="shared" si="0"/>
        <v>7395385</v>
      </c>
      <c r="C10" s="21">
        <f t="shared" ref="C10:C18" si="1">SUM(D10:F10)</f>
        <v>4026953</v>
      </c>
      <c r="D10" s="30">
        <v>3021088</v>
      </c>
      <c r="E10" s="30">
        <v>0</v>
      </c>
      <c r="F10" s="30">
        <v>1005865</v>
      </c>
      <c r="G10" s="30">
        <v>2440766</v>
      </c>
      <c r="H10" s="30">
        <v>687966</v>
      </c>
      <c r="I10" s="30">
        <v>70583</v>
      </c>
      <c r="J10" s="30">
        <v>0</v>
      </c>
      <c r="K10" s="30">
        <v>169117</v>
      </c>
      <c r="L10" s="30">
        <v>0</v>
      </c>
      <c r="M10" s="30">
        <v>0</v>
      </c>
      <c r="N10" s="30">
        <v>0</v>
      </c>
      <c r="O10" s="30">
        <v>0</v>
      </c>
      <c r="P10" s="30">
        <v>1598511</v>
      </c>
      <c r="Q10" s="30">
        <v>3544867</v>
      </c>
      <c r="R10" s="30">
        <v>2252007</v>
      </c>
      <c r="S10" s="30">
        <v>0</v>
      </c>
      <c r="T10" s="30">
        <v>0</v>
      </c>
      <c r="U10" s="30">
        <v>0</v>
      </c>
      <c r="V10" s="30">
        <v>0</v>
      </c>
      <c r="W10" s="30">
        <v>0</v>
      </c>
      <c r="X10" s="30">
        <v>0</v>
      </c>
      <c r="Y10" s="30">
        <v>0</v>
      </c>
    </row>
    <row r="11" spans="1:25" s="16" customFormat="1" ht="27.75" customHeight="1">
      <c r="A11" s="48" t="s">
        <v>22</v>
      </c>
      <c r="B11" s="13">
        <f t="shared" si="0"/>
        <v>10323642</v>
      </c>
      <c r="C11" s="21">
        <f t="shared" si="1"/>
        <v>3559160</v>
      </c>
      <c r="D11" s="30">
        <v>3559160</v>
      </c>
      <c r="E11" s="30">
        <v>0</v>
      </c>
      <c r="F11" s="30">
        <v>0</v>
      </c>
      <c r="G11" s="30">
        <v>1789047</v>
      </c>
      <c r="H11" s="30">
        <v>3663578</v>
      </c>
      <c r="I11" s="30">
        <v>1311857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30">
        <v>6558211</v>
      </c>
      <c r="Q11" s="30">
        <v>77404</v>
      </c>
      <c r="R11" s="30">
        <v>1823058</v>
      </c>
      <c r="S11" s="30">
        <v>1728813</v>
      </c>
      <c r="T11" s="30">
        <v>136156</v>
      </c>
      <c r="U11" s="30">
        <v>0</v>
      </c>
      <c r="V11" s="30">
        <v>0</v>
      </c>
      <c r="W11" s="30">
        <v>0</v>
      </c>
      <c r="X11" s="30">
        <v>0</v>
      </c>
      <c r="Y11" s="30">
        <v>0</v>
      </c>
    </row>
    <row r="12" spans="1:25" ht="27.75" customHeight="1">
      <c r="A12" s="48" t="s">
        <v>14</v>
      </c>
      <c r="B12" s="13">
        <f t="shared" si="0"/>
        <v>9895850</v>
      </c>
      <c r="C12" s="21">
        <f t="shared" si="1"/>
        <v>8278988</v>
      </c>
      <c r="D12" s="30">
        <v>8278988</v>
      </c>
      <c r="E12" s="30">
        <v>0</v>
      </c>
      <c r="F12" s="30">
        <v>0</v>
      </c>
      <c r="G12" s="30">
        <v>1348862</v>
      </c>
      <c r="H12" s="30">
        <v>268000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1340000</v>
      </c>
      <c r="Q12" s="30">
        <v>7920864</v>
      </c>
      <c r="R12" s="30">
        <v>634986</v>
      </c>
      <c r="S12" s="30">
        <v>0</v>
      </c>
      <c r="T12" s="30">
        <v>0</v>
      </c>
      <c r="U12" s="30">
        <v>0</v>
      </c>
      <c r="V12" s="30">
        <v>0</v>
      </c>
      <c r="W12" s="30">
        <v>0</v>
      </c>
      <c r="X12" s="30">
        <v>0</v>
      </c>
      <c r="Y12" s="30">
        <v>0</v>
      </c>
    </row>
    <row r="13" spans="1:25" ht="27.75" customHeight="1">
      <c r="A13" s="48" t="s">
        <v>16</v>
      </c>
      <c r="B13" s="13">
        <f t="shared" si="0"/>
        <v>1937262</v>
      </c>
      <c r="C13" s="21">
        <f t="shared" si="1"/>
        <v>870000</v>
      </c>
      <c r="D13" s="30">
        <v>870000</v>
      </c>
      <c r="E13" s="30">
        <v>0</v>
      </c>
      <c r="F13" s="30">
        <v>0</v>
      </c>
      <c r="G13" s="30">
        <v>1013111</v>
      </c>
      <c r="H13" s="30">
        <v>0</v>
      </c>
      <c r="I13" s="30">
        <v>54151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30">
        <v>1015354</v>
      </c>
      <c r="Q13" s="30">
        <v>0</v>
      </c>
      <c r="R13" s="30">
        <v>878496</v>
      </c>
      <c r="S13" s="30">
        <v>43412</v>
      </c>
      <c r="T13" s="30">
        <v>0</v>
      </c>
      <c r="U13" s="30">
        <v>0</v>
      </c>
      <c r="V13" s="30">
        <v>0</v>
      </c>
      <c r="W13" s="30">
        <v>0</v>
      </c>
      <c r="X13" s="30">
        <v>0</v>
      </c>
      <c r="Y13" s="30">
        <v>0</v>
      </c>
    </row>
    <row r="14" spans="1:25" ht="27.75" customHeight="1">
      <c r="A14" s="48" t="s">
        <v>36</v>
      </c>
      <c r="B14" s="13">
        <f t="shared" si="0"/>
        <v>503482</v>
      </c>
      <c r="C14" s="21">
        <f t="shared" si="1"/>
        <v>358407</v>
      </c>
      <c r="D14" s="30">
        <v>358407</v>
      </c>
      <c r="E14" s="30">
        <v>0</v>
      </c>
      <c r="F14" s="30">
        <v>0</v>
      </c>
      <c r="G14" s="30">
        <v>145075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30">
        <v>145075</v>
      </c>
      <c r="Q14" s="30">
        <v>284615</v>
      </c>
      <c r="R14" s="30">
        <v>73792</v>
      </c>
      <c r="S14" s="30">
        <v>0</v>
      </c>
      <c r="T14" s="30">
        <v>0</v>
      </c>
      <c r="U14" s="30">
        <v>0</v>
      </c>
      <c r="V14" s="30">
        <v>0</v>
      </c>
      <c r="W14" s="30">
        <v>0</v>
      </c>
      <c r="X14" s="30">
        <v>0</v>
      </c>
      <c r="Y14" s="30">
        <v>0</v>
      </c>
    </row>
    <row r="15" spans="1:25" ht="27.75" customHeight="1">
      <c r="A15" s="48" t="s">
        <v>37</v>
      </c>
      <c r="B15" s="13">
        <f>C15+SUM(G15:N15)</f>
        <v>2334765</v>
      </c>
      <c r="C15" s="21">
        <f>SUM(D15:F15)</f>
        <v>0</v>
      </c>
      <c r="D15" s="30">
        <v>0</v>
      </c>
      <c r="E15" s="30">
        <v>0</v>
      </c>
      <c r="F15" s="30">
        <v>0</v>
      </c>
      <c r="G15" s="30">
        <v>1205621</v>
      </c>
      <c r="H15" s="30">
        <v>1129144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2334765</v>
      </c>
      <c r="Q15" s="30">
        <v>0</v>
      </c>
      <c r="R15" s="30">
        <v>0</v>
      </c>
      <c r="S15" s="30">
        <v>0</v>
      </c>
      <c r="T15" s="30">
        <v>0</v>
      </c>
      <c r="U15" s="30">
        <v>0</v>
      </c>
      <c r="V15" s="30">
        <v>0</v>
      </c>
      <c r="W15" s="30">
        <v>0</v>
      </c>
      <c r="X15" s="30">
        <v>0</v>
      </c>
      <c r="Y15" s="30">
        <v>0</v>
      </c>
    </row>
    <row r="16" spans="1:25" ht="27.75" customHeight="1">
      <c r="A16" s="48" t="s">
        <v>39</v>
      </c>
      <c r="B16" s="13">
        <f t="shared" si="0"/>
        <v>1952739</v>
      </c>
      <c r="C16" s="21">
        <f t="shared" si="1"/>
        <v>1353236</v>
      </c>
      <c r="D16" s="30">
        <v>1353236</v>
      </c>
      <c r="E16" s="30">
        <v>0</v>
      </c>
      <c r="F16" s="30">
        <v>0</v>
      </c>
      <c r="G16" s="30">
        <v>409503</v>
      </c>
      <c r="H16" s="30">
        <v>190000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0">
        <v>626243</v>
      </c>
      <c r="Q16" s="30">
        <v>1326496</v>
      </c>
      <c r="R16" s="30">
        <v>0</v>
      </c>
      <c r="S16" s="30">
        <v>0</v>
      </c>
      <c r="T16" s="30">
        <v>0</v>
      </c>
      <c r="U16" s="30">
        <v>0</v>
      </c>
      <c r="V16" s="30">
        <v>0</v>
      </c>
      <c r="W16" s="30">
        <v>0</v>
      </c>
      <c r="X16" s="30">
        <v>0</v>
      </c>
      <c r="Y16" s="30">
        <v>0</v>
      </c>
    </row>
    <row r="17" spans="1:25" ht="27.75" customHeight="1">
      <c r="A17" s="48" t="s">
        <v>43</v>
      </c>
      <c r="B17" s="13">
        <f t="shared" si="0"/>
        <v>966552</v>
      </c>
      <c r="C17" s="21">
        <f t="shared" si="1"/>
        <v>757704</v>
      </c>
      <c r="D17" s="30">
        <v>757704</v>
      </c>
      <c r="E17" s="30">
        <v>0</v>
      </c>
      <c r="F17" s="30">
        <v>0</v>
      </c>
      <c r="G17" s="30">
        <v>0</v>
      </c>
      <c r="H17" s="30">
        <v>166848</v>
      </c>
      <c r="I17" s="30">
        <v>42000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680473</v>
      </c>
      <c r="Q17" s="30">
        <v>0</v>
      </c>
      <c r="R17" s="30">
        <v>0</v>
      </c>
      <c r="S17" s="30">
        <v>14743</v>
      </c>
      <c r="T17" s="30">
        <v>271336</v>
      </c>
      <c r="U17" s="30">
        <v>0</v>
      </c>
      <c r="V17" s="30">
        <v>0</v>
      </c>
      <c r="W17" s="30">
        <v>0</v>
      </c>
      <c r="X17" s="30">
        <v>0</v>
      </c>
      <c r="Y17" s="30">
        <v>0</v>
      </c>
    </row>
    <row r="18" spans="1:25" ht="27.75" customHeight="1">
      <c r="A18" s="48" t="s">
        <v>42</v>
      </c>
      <c r="B18" s="13">
        <f t="shared" si="0"/>
        <v>6938512</v>
      </c>
      <c r="C18" s="21">
        <f t="shared" si="1"/>
        <v>6619657</v>
      </c>
      <c r="D18" s="30">
        <v>6619657</v>
      </c>
      <c r="E18" s="30">
        <v>0</v>
      </c>
      <c r="F18" s="30">
        <v>0</v>
      </c>
      <c r="G18" s="30">
        <v>318855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289243</v>
      </c>
      <c r="Q18" s="30">
        <v>6580642</v>
      </c>
      <c r="R18" s="30">
        <v>68627</v>
      </c>
      <c r="S18" s="30">
        <v>0</v>
      </c>
      <c r="T18" s="30">
        <v>0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</row>
    <row r="19" spans="1:25" ht="27.75" customHeight="1">
      <c r="A19" s="49" t="s">
        <v>21</v>
      </c>
      <c r="B19" s="50">
        <f>SUM(B9:B18)</f>
        <v>47920479</v>
      </c>
      <c r="C19" s="50">
        <f t="shared" ref="C19:Y19" si="2">SUM(C9:C18)</f>
        <v>31378972</v>
      </c>
      <c r="D19" s="50">
        <f t="shared" si="2"/>
        <v>30373107</v>
      </c>
      <c r="E19" s="50">
        <f t="shared" si="2"/>
        <v>0</v>
      </c>
      <c r="F19" s="50">
        <f t="shared" si="2"/>
        <v>1005865</v>
      </c>
      <c r="G19" s="50">
        <f t="shared" si="2"/>
        <v>8685153</v>
      </c>
      <c r="H19" s="50">
        <f t="shared" si="2"/>
        <v>6155493</v>
      </c>
      <c r="I19" s="50">
        <f t="shared" si="2"/>
        <v>1531744</v>
      </c>
      <c r="J19" s="50">
        <f t="shared" si="2"/>
        <v>0</v>
      </c>
      <c r="K19" s="50">
        <f t="shared" si="2"/>
        <v>169117</v>
      </c>
      <c r="L19" s="50">
        <f t="shared" si="2"/>
        <v>0</v>
      </c>
      <c r="M19" s="50">
        <f t="shared" si="2"/>
        <v>0</v>
      </c>
      <c r="N19" s="50">
        <f t="shared" si="2"/>
        <v>0</v>
      </c>
      <c r="O19" s="50">
        <f t="shared" si="2"/>
        <v>0</v>
      </c>
      <c r="P19" s="50">
        <f t="shared" si="2"/>
        <v>14690985</v>
      </c>
      <c r="Q19" s="50">
        <f t="shared" si="2"/>
        <v>21208828</v>
      </c>
      <c r="R19" s="50">
        <f t="shared" si="2"/>
        <v>8806055</v>
      </c>
      <c r="S19" s="50">
        <f t="shared" si="2"/>
        <v>2807119</v>
      </c>
      <c r="T19" s="50">
        <f t="shared" si="2"/>
        <v>407492</v>
      </c>
      <c r="U19" s="50">
        <f t="shared" si="2"/>
        <v>0</v>
      </c>
      <c r="V19" s="50">
        <f t="shared" si="2"/>
        <v>0</v>
      </c>
      <c r="W19" s="50">
        <f t="shared" si="2"/>
        <v>0</v>
      </c>
      <c r="X19" s="50">
        <f t="shared" si="2"/>
        <v>0</v>
      </c>
      <c r="Y19" s="50">
        <f t="shared" si="2"/>
        <v>0</v>
      </c>
    </row>
    <row r="20" spans="1:25" ht="27.75" customHeight="1">
      <c r="A20" s="24" t="s">
        <v>46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</row>
    <row r="21" spans="1:25" s="16" customFormat="1" ht="27.75" customHeight="1">
      <c r="A21" s="49" t="s">
        <v>12</v>
      </c>
      <c r="B21" s="37">
        <f>C21+SUM(G21:N21)</f>
        <v>0</v>
      </c>
      <c r="C21" s="20">
        <f>SUM(D21:F21)</f>
        <v>0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32">
        <v>0</v>
      </c>
      <c r="S21" s="32">
        <v>0</v>
      </c>
      <c r="T21" s="32">
        <v>0</v>
      </c>
      <c r="U21" s="32">
        <v>0</v>
      </c>
      <c r="V21" s="32">
        <v>0</v>
      </c>
      <c r="W21" s="32">
        <v>0</v>
      </c>
      <c r="X21" s="32">
        <v>0</v>
      </c>
      <c r="Y21" s="32">
        <v>0</v>
      </c>
    </row>
    <row r="22" spans="1:25" ht="27.75" customHeight="1">
      <c r="A22" s="24" t="s">
        <v>28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</row>
    <row r="23" spans="1:25" ht="27.75" customHeight="1">
      <c r="A23" s="48" t="s">
        <v>48</v>
      </c>
      <c r="B23" s="13">
        <f>C23+SUM(G23:N23)</f>
        <v>0</v>
      </c>
      <c r="C23" s="21">
        <f>SUM(D23:F23)</f>
        <v>0</v>
      </c>
      <c r="D23" s="30">
        <v>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  <c r="Q23" s="30">
        <v>0</v>
      </c>
      <c r="R23" s="30">
        <v>0</v>
      </c>
      <c r="S23" s="30">
        <v>0</v>
      </c>
      <c r="T23" s="30">
        <v>0</v>
      </c>
      <c r="U23" s="30">
        <v>0</v>
      </c>
      <c r="V23" s="30">
        <v>0</v>
      </c>
      <c r="W23" s="30">
        <v>0</v>
      </c>
      <c r="X23" s="30">
        <v>0</v>
      </c>
      <c r="Y23" s="30">
        <v>0</v>
      </c>
    </row>
    <row r="24" spans="1:25" ht="27.75" customHeight="1">
      <c r="A24" s="48" t="s">
        <v>72</v>
      </c>
      <c r="B24" s="13">
        <f>C24+SUM(G24:N24)</f>
        <v>303046</v>
      </c>
      <c r="C24" s="21">
        <f>SUM(D24:F24)</f>
        <v>0</v>
      </c>
      <c r="D24" s="30">
        <v>0</v>
      </c>
      <c r="E24" s="30">
        <v>0</v>
      </c>
      <c r="F24" s="30">
        <v>0</v>
      </c>
      <c r="G24" s="30">
        <v>303046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30">
        <v>0</v>
      </c>
      <c r="Q24" s="30">
        <v>297700</v>
      </c>
      <c r="R24" s="30">
        <v>5346</v>
      </c>
      <c r="S24" s="30">
        <v>0</v>
      </c>
      <c r="T24" s="30">
        <v>0</v>
      </c>
      <c r="U24" s="30">
        <v>0</v>
      </c>
      <c r="V24" s="30">
        <v>0</v>
      </c>
      <c r="W24" s="30">
        <v>0</v>
      </c>
      <c r="X24" s="30">
        <v>0</v>
      </c>
      <c r="Y24" s="30">
        <v>0</v>
      </c>
    </row>
    <row r="25" spans="1:25" ht="27.75" customHeight="1">
      <c r="A25" s="48" t="s">
        <v>39</v>
      </c>
      <c r="B25" s="13">
        <f>C25+SUM(G25:N25)</f>
        <v>282026</v>
      </c>
      <c r="C25" s="21">
        <f>SUM(D25:F25)</f>
        <v>142555</v>
      </c>
      <c r="D25" s="30">
        <v>142555</v>
      </c>
      <c r="E25" s="30">
        <v>0</v>
      </c>
      <c r="F25" s="30">
        <v>0</v>
      </c>
      <c r="G25" s="30">
        <v>139471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139471</v>
      </c>
      <c r="Q25" s="30">
        <v>0</v>
      </c>
      <c r="R25" s="30">
        <v>142555</v>
      </c>
      <c r="S25" s="30">
        <v>0</v>
      </c>
      <c r="T25" s="30">
        <v>0</v>
      </c>
      <c r="U25" s="30">
        <v>0</v>
      </c>
      <c r="V25" s="30">
        <v>0</v>
      </c>
      <c r="W25" s="30">
        <v>0</v>
      </c>
      <c r="X25" s="30">
        <v>0</v>
      </c>
      <c r="Y25" s="30">
        <v>0</v>
      </c>
    </row>
    <row r="26" spans="1:25" ht="27.75" customHeight="1">
      <c r="A26" s="48" t="s">
        <v>21</v>
      </c>
      <c r="B26" s="23">
        <f t="shared" ref="B26:Y26" si="3">SUM(B23:B25)</f>
        <v>585072</v>
      </c>
      <c r="C26" s="23">
        <f t="shared" si="3"/>
        <v>142555</v>
      </c>
      <c r="D26" s="23">
        <f t="shared" si="3"/>
        <v>142555</v>
      </c>
      <c r="E26" s="23">
        <f t="shared" si="3"/>
        <v>0</v>
      </c>
      <c r="F26" s="23">
        <f t="shared" si="3"/>
        <v>0</v>
      </c>
      <c r="G26" s="23">
        <f t="shared" si="3"/>
        <v>442517</v>
      </c>
      <c r="H26" s="23">
        <f t="shared" si="3"/>
        <v>0</v>
      </c>
      <c r="I26" s="23">
        <f t="shared" si="3"/>
        <v>0</v>
      </c>
      <c r="J26" s="23">
        <f t="shared" si="3"/>
        <v>0</v>
      </c>
      <c r="K26" s="23">
        <f t="shared" si="3"/>
        <v>0</v>
      </c>
      <c r="L26" s="23">
        <f t="shared" si="3"/>
        <v>0</v>
      </c>
      <c r="M26" s="23">
        <f t="shared" si="3"/>
        <v>0</v>
      </c>
      <c r="N26" s="23">
        <f t="shared" si="3"/>
        <v>0</v>
      </c>
      <c r="O26" s="23">
        <f t="shared" si="3"/>
        <v>0</v>
      </c>
      <c r="P26" s="23">
        <f t="shared" si="3"/>
        <v>139471</v>
      </c>
      <c r="Q26" s="23">
        <f t="shared" si="3"/>
        <v>297700</v>
      </c>
      <c r="R26" s="23">
        <f t="shared" si="3"/>
        <v>147901</v>
      </c>
      <c r="S26" s="23">
        <f t="shared" si="3"/>
        <v>0</v>
      </c>
      <c r="T26" s="23">
        <f t="shared" si="3"/>
        <v>0</v>
      </c>
      <c r="U26" s="23">
        <f t="shared" si="3"/>
        <v>0</v>
      </c>
      <c r="V26" s="23">
        <f t="shared" si="3"/>
        <v>0</v>
      </c>
      <c r="W26" s="23">
        <f t="shared" si="3"/>
        <v>0</v>
      </c>
      <c r="X26" s="23">
        <f t="shared" si="3"/>
        <v>0</v>
      </c>
      <c r="Y26" s="23">
        <f t="shared" si="3"/>
        <v>0</v>
      </c>
    </row>
    <row r="27" spans="1:25" ht="27.75" customHeight="1">
      <c r="A27" s="19" t="s">
        <v>73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</row>
    <row r="28" spans="1:25" ht="27.75" customHeight="1" thickBot="1">
      <c r="A28" s="45" t="s">
        <v>72</v>
      </c>
      <c r="B28" s="52">
        <f>C28+SUM(G28:N28)</f>
        <v>113091</v>
      </c>
      <c r="C28" s="51">
        <f>SUM(D28:F28)</f>
        <v>0</v>
      </c>
      <c r="D28" s="33">
        <v>0</v>
      </c>
      <c r="E28" s="33">
        <v>0</v>
      </c>
      <c r="F28" s="33">
        <v>0</v>
      </c>
      <c r="G28" s="33">
        <v>113091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5">
        <v>0</v>
      </c>
      <c r="P28" s="35">
        <v>0</v>
      </c>
      <c r="Q28" s="35">
        <v>110015</v>
      </c>
      <c r="R28" s="35">
        <v>3076</v>
      </c>
      <c r="S28" s="35">
        <v>0</v>
      </c>
      <c r="T28" s="35">
        <v>0</v>
      </c>
      <c r="U28" s="35">
        <v>0</v>
      </c>
      <c r="V28" s="35">
        <v>0</v>
      </c>
      <c r="W28" s="35">
        <v>0</v>
      </c>
      <c r="X28" s="35">
        <v>0</v>
      </c>
      <c r="Y28" s="35">
        <v>0</v>
      </c>
    </row>
    <row r="29" spans="1:25" ht="27.75" customHeight="1">
      <c r="A29" s="24" t="s">
        <v>24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</row>
    <row r="30" spans="1:25" s="16" customFormat="1" ht="27.75" customHeight="1">
      <c r="A30" s="49" t="s">
        <v>25</v>
      </c>
      <c r="B30" s="20">
        <f>SUM(法適用_上水道!B28,法適用_下水!B68,B19,B21,B26,B28,)</f>
        <v>383683596</v>
      </c>
      <c r="C30" s="20">
        <f>SUM(法適用_上水道!C28,法適用_下水!C68,C19,C21,C26,C28,)</f>
        <v>152121265</v>
      </c>
      <c r="D30" s="20">
        <f>SUM(法適用_上水道!D28,法適用_下水!D68,D19,D21,D26,D28,)</f>
        <v>123430116</v>
      </c>
      <c r="E30" s="20">
        <f>SUM(法適用_上水道!E28,法適用_下水!E68,E19,E21,E26,E28,)</f>
        <v>0</v>
      </c>
      <c r="F30" s="20">
        <f>SUM(法適用_上水道!F28,法適用_下水!F68,F19,F21,F26,F28,)</f>
        <v>28691149</v>
      </c>
      <c r="G30" s="20">
        <f>SUM(法適用_上水道!G28,法適用_下水!G68,G19,G21,G26,G28,)</f>
        <v>167259701</v>
      </c>
      <c r="H30" s="20">
        <f>SUM(法適用_上水道!H28,法適用_下水!H68,H19,H21,H26,H28,)</f>
        <v>42520793</v>
      </c>
      <c r="I30" s="20">
        <f>SUM(法適用_上水道!I28,法適用_下水!I68,I19,I21,I26,I28,)</f>
        <v>21609020</v>
      </c>
      <c r="J30" s="20">
        <f>SUM(法適用_上水道!J28,法適用_下水!J68,J19,J21,J26,J28,)</f>
        <v>0</v>
      </c>
      <c r="K30" s="20">
        <f>SUM(法適用_上水道!K28,法適用_下水!K68,K19,K21,K26,K28,)</f>
        <v>169117</v>
      </c>
      <c r="L30" s="20">
        <f>SUM(法適用_上水道!L28,法適用_下水!L68,L19,L21,L26,L28,)</f>
        <v>0</v>
      </c>
      <c r="M30" s="20">
        <f>SUM(法適用_上水道!M28,法適用_下水!M68,M19,M21,M26,M28,)</f>
        <v>0</v>
      </c>
      <c r="N30" s="20">
        <f>SUM(法適用_上水道!N28,法適用_下水!N68,N19,N21,N26,N28,)</f>
        <v>3700</v>
      </c>
      <c r="O30" s="20">
        <f>SUM(法適用_上水道!O28,法適用_下水!O68,O19,O21,O26,O28,)</f>
        <v>700</v>
      </c>
      <c r="P30" s="20">
        <f>SUM(法適用_上水道!P28,法適用_下水!P68,P19,P21,P26,P28,)</f>
        <v>136190062</v>
      </c>
      <c r="Q30" s="20">
        <f>SUM(法適用_上水道!Q28,法適用_下水!Q68,Q19,Q21,Q26,Q28,)</f>
        <v>115191513</v>
      </c>
      <c r="R30" s="20">
        <f>SUM(法適用_上水道!R28,法適用_下水!R68,R19,R21,R26,R28,)</f>
        <v>120495834</v>
      </c>
      <c r="S30" s="20">
        <f>SUM(法適用_上水道!S28,法適用_下水!S68,S19,S21,S26,S28,)</f>
        <v>8891628</v>
      </c>
      <c r="T30" s="20">
        <f>SUM(法適用_上水道!T28,法適用_下水!T68,T19,T21,T26,T28,)</f>
        <v>2913859</v>
      </c>
      <c r="U30" s="20">
        <f>SUM(法適用_上水道!U28,法適用_下水!U68,U19,U21,U26,U28,)</f>
        <v>0</v>
      </c>
      <c r="V30" s="20">
        <f>SUM(法適用_上水道!V28,法適用_下水!V68,V19,V21,V26,V28,)</f>
        <v>0</v>
      </c>
      <c r="W30" s="20">
        <f>SUM(法適用_上水道!W28,法適用_下水!W68,W19,W21,W26,W28,)</f>
        <v>0</v>
      </c>
      <c r="X30" s="20">
        <f>SUM(法適用_上水道!X28,法適用_下水!X68,X19,X21,X26,X28,)</f>
        <v>0</v>
      </c>
      <c r="Y30" s="20">
        <f>SUM(法適用_上水道!Y28,法適用_下水!Y68,Y19,Y21,Y26,Y28,)</f>
        <v>0</v>
      </c>
    </row>
    <row r="31" spans="1:25" ht="21" customHeight="1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</row>
  </sheetData>
  <mergeCells count="8">
    <mergeCell ref="O3:Y3"/>
    <mergeCell ref="C4:C7"/>
    <mergeCell ref="I4:I7"/>
    <mergeCell ref="J4:J7"/>
    <mergeCell ref="N4:N7"/>
    <mergeCell ref="E5:E7"/>
    <mergeCell ref="D4:F4"/>
    <mergeCell ref="C3:N3"/>
  </mergeCells>
  <phoneticPr fontId="1"/>
  <pageMargins left="0.70866141732283472" right="0.6692913385826772" top="0.98425196850393704" bottom="0.98425196850393704" header="0" footer="0"/>
  <pageSetup paperSize="9" scale="90" orientation="portrait" blackAndWhite="1" r:id="rId1"/>
  <headerFooter alignWithMargins="0"/>
  <colBreaks count="1" manualBreakCount="1">
    <brk id="14" max="32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72"/>
  <sheetViews>
    <sheetView view="pageBreakPreview" zoomScaleNormal="100" zoomScaleSheetLayoutView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sqref="A1:N7"/>
    </sheetView>
  </sheetViews>
  <sheetFormatPr defaultColWidth="9" defaultRowHeight="13.5"/>
  <cols>
    <col min="1" max="1" width="11.75" style="1" customWidth="1"/>
    <col min="2" max="4" width="8.375" style="1" customWidth="1"/>
    <col min="5" max="5" width="3.625" style="1" customWidth="1"/>
    <col min="6" max="9" width="8.375" style="1" customWidth="1"/>
    <col min="10" max="10" width="3.625" style="1" customWidth="1"/>
    <col min="11" max="11" width="6.125" style="1" customWidth="1"/>
    <col min="12" max="13" width="3.625" style="1" customWidth="1"/>
    <col min="14" max="14" width="6.125" style="1" customWidth="1"/>
    <col min="15" max="25" width="8" style="1" customWidth="1"/>
    <col min="26" max="26" width="10.875" style="1" bestFit="1" customWidth="1"/>
    <col min="27" max="16384" width="9" style="1"/>
  </cols>
  <sheetData>
    <row r="1" spans="1:25" ht="17.25" customHeight="1">
      <c r="A1" s="14" t="s">
        <v>118</v>
      </c>
    </row>
    <row r="2" spans="1:25" ht="17.25" customHeight="1">
      <c r="Y2" s="5" t="s">
        <v>0</v>
      </c>
    </row>
    <row r="3" spans="1:25" ht="17.25" customHeight="1">
      <c r="A3" s="40" t="s">
        <v>26</v>
      </c>
      <c r="B3" s="41"/>
      <c r="C3" s="74" t="s">
        <v>23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6"/>
      <c r="O3" s="74" t="s">
        <v>27</v>
      </c>
      <c r="P3" s="75"/>
      <c r="Q3" s="75"/>
      <c r="R3" s="75"/>
      <c r="S3" s="75"/>
      <c r="T3" s="75"/>
      <c r="U3" s="75"/>
      <c r="V3" s="75"/>
      <c r="W3" s="75"/>
      <c r="X3" s="75"/>
      <c r="Y3" s="76"/>
    </row>
    <row r="4" spans="1:25" ht="17.25" customHeight="1">
      <c r="A4" s="42"/>
      <c r="B4" s="55" t="s">
        <v>100</v>
      </c>
      <c r="C4" s="77" t="s">
        <v>1</v>
      </c>
      <c r="D4" s="74" t="s">
        <v>34</v>
      </c>
      <c r="E4" s="75"/>
      <c r="F4" s="76"/>
      <c r="G4" s="54"/>
      <c r="H4" s="41"/>
      <c r="I4" s="80" t="s">
        <v>116</v>
      </c>
      <c r="J4" s="80" t="s">
        <v>117</v>
      </c>
      <c r="K4" s="41"/>
      <c r="L4" s="54" t="s">
        <v>107</v>
      </c>
      <c r="M4" s="41"/>
      <c r="N4" s="83" t="s">
        <v>4</v>
      </c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</row>
    <row r="5" spans="1:25" ht="17.25" customHeight="1">
      <c r="A5" s="42"/>
      <c r="B5" s="55" t="s">
        <v>119</v>
      </c>
      <c r="C5" s="78"/>
      <c r="D5" s="41"/>
      <c r="E5" s="80" t="s">
        <v>74</v>
      </c>
      <c r="F5" s="54" t="s">
        <v>113</v>
      </c>
      <c r="G5" s="55" t="s">
        <v>112</v>
      </c>
      <c r="H5" s="55" t="s">
        <v>56</v>
      </c>
      <c r="I5" s="81"/>
      <c r="J5" s="78"/>
      <c r="K5" s="55" t="s">
        <v>2</v>
      </c>
      <c r="L5" s="55" t="s">
        <v>108</v>
      </c>
      <c r="M5" s="55" t="s">
        <v>3</v>
      </c>
      <c r="N5" s="84"/>
      <c r="O5" s="48" t="s">
        <v>47</v>
      </c>
      <c r="P5" s="48" t="s">
        <v>57</v>
      </c>
      <c r="Q5" s="48" t="s">
        <v>58</v>
      </c>
      <c r="R5" s="48" t="s">
        <v>59</v>
      </c>
      <c r="S5" s="48" t="s">
        <v>60</v>
      </c>
      <c r="T5" s="48" t="s">
        <v>61</v>
      </c>
      <c r="U5" s="48" t="s">
        <v>62</v>
      </c>
      <c r="V5" s="48" t="s">
        <v>63</v>
      </c>
      <c r="W5" s="48" t="s">
        <v>5</v>
      </c>
      <c r="X5" s="48" t="s">
        <v>64</v>
      </c>
      <c r="Y5" s="48" t="s">
        <v>6</v>
      </c>
    </row>
    <row r="6" spans="1:25" ht="17.25" customHeight="1">
      <c r="A6" s="42"/>
      <c r="B6" s="55" t="s">
        <v>65</v>
      </c>
      <c r="C6" s="78"/>
      <c r="D6" s="55" t="s">
        <v>30</v>
      </c>
      <c r="E6" s="78"/>
      <c r="F6" s="55" t="s">
        <v>114</v>
      </c>
      <c r="G6" s="55" t="s">
        <v>111</v>
      </c>
      <c r="H6" s="55" t="s">
        <v>66</v>
      </c>
      <c r="I6" s="81"/>
      <c r="J6" s="78"/>
      <c r="K6" s="55" t="s">
        <v>7</v>
      </c>
      <c r="L6" s="55" t="s">
        <v>109</v>
      </c>
      <c r="M6" s="55" t="s">
        <v>8</v>
      </c>
      <c r="N6" s="84"/>
      <c r="O6" s="48"/>
      <c r="P6" s="48"/>
      <c r="Q6" s="48" t="s">
        <v>67</v>
      </c>
      <c r="R6" s="48" t="s">
        <v>68</v>
      </c>
      <c r="S6" s="48" t="s">
        <v>69</v>
      </c>
      <c r="T6" s="48" t="s">
        <v>70</v>
      </c>
      <c r="U6" s="48" t="s">
        <v>71</v>
      </c>
      <c r="V6" s="48" t="s">
        <v>9</v>
      </c>
      <c r="W6" s="48" t="s">
        <v>10</v>
      </c>
      <c r="X6" s="48" t="s">
        <v>11</v>
      </c>
      <c r="Y6" s="48"/>
    </row>
    <row r="7" spans="1:25" ht="17.25" customHeight="1">
      <c r="A7" s="43" t="s">
        <v>35</v>
      </c>
      <c r="B7" s="44"/>
      <c r="C7" s="79"/>
      <c r="D7" s="44"/>
      <c r="E7" s="79"/>
      <c r="F7" s="56" t="s">
        <v>115</v>
      </c>
      <c r="G7" s="56"/>
      <c r="H7" s="44"/>
      <c r="I7" s="82"/>
      <c r="J7" s="79"/>
      <c r="K7" s="44"/>
      <c r="L7" s="56" t="s">
        <v>110</v>
      </c>
      <c r="M7" s="44"/>
      <c r="N7" s="85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</row>
    <row r="8" spans="1:25" ht="23.25" customHeight="1">
      <c r="A8" s="19" t="s">
        <v>76</v>
      </c>
      <c r="B8" s="10"/>
      <c r="C8" s="10"/>
      <c r="D8" s="10"/>
      <c r="E8" s="10"/>
      <c r="F8" s="10"/>
      <c r="G8" s="10"/>
      <c r="H8" s="10"/>
      <c r="I8" s="10"/>
      <c r="J8" s="10"/>
      <c r="K8" s="18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</row>
    <row r="9" spans="1:25" ht="24.75" customHeight="1">
      <c r="A9" s="48" t="s">
        <v>77</v>
      </c>
      <c r="B9" s="13">
        <f>C9+SUM(G9:N9)</f>
        <v>75076</v>
      </c>
      <c r="C9" s="21">
        <f>SUM(D9:F9)</f>
        <v>51753</v>
      </c>
      <c r="D9" s="30">
        <v>51753</v>
      </c>
      <c r="E9" s="30">
        <v>0</v>
      </c>
      <c r="F9" s="30">
        <v>0</v>
      </c>
      <c r="G9" s="30">
        <v>12123</v>
      </c>
      <c r="H9" s="30">
        <v>11200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0">
        <v>0</v>
      </c>
      <c r="P9" s="30">
        <v>4900</v>
      </c>
      <c r="Q9" s="30">
        <v>35751</v>
      </c>
      <c r="R9" s="30">
        <v>34425</v>
      </c>
      <c r="S9" s="30">
        <v>0</v>
      </c>
      <c r="T9" s="30">
        <v>0</v>
      </c>
      <c r="U9" s="30">
        <v>0</v>
      </c>
      <c r="V9" s="30">
        <v>0</v>
      </c>
      <c r="W9" s="30">
        <v>0</v>
      </c>
      <c r="X9" s="30">
        <v>0</v>
      </c>
      <c r="Y9" s="30">
        <v>0</v>
      </c>
    </row>
    <row r="10" spans="1:25" ht="24.75" customHeight="1">
      <c r="A10" s="49" t="s">
        <v>21</v>
      </c>
      <c r="B10" s="21">
        <f t="shared" ref="B10:Y10" si="0">SUM(B9:B9)</f>
        <v>75076</v>
      </c>
      <c r="C10" s="21">
        <f t="shared" si="0"/>
        <v>51753</v>
      </c>
      <c r="D10" s="50">
        <f t="shared" si="0"/>
        <v>51753</v>
      </c>
      <c r="E10" s="50">
        <f t="shared" si="0"/>
        <v>0</v>
      </c>
      <c r="F10" s="50">
        <f t="shared" si="0"/>
        <v>0</v>
      </c>
      <c r="G10" s="50">
        <f t="shared" si="0"/>
        <v>12123</v>
      </c>
      <c r="H10" s="50">
        <f t="shared" si="0"/>
        <v>11200</v>
      </c>
      <c r="I10" s="50">
        <f t="shared" si="0"/>
        <v>0</v>
      </c>
      <c r="J10" s="50">
        <f t="shared" si="0"/>
        <v>0</v>
      </c>
      <c r="K10" s="50">
        <f t="shared" si="0"/>
        <v>0</v>
      </c>
      <c r="L10" s="50">
        <f t="shared" si="0"/>
        <v>0</v>
      </c>
      <c r="M10" s="50">
        <f t="shared" si="0"/>
        <v>0</v>
      </c>
      <c r="N10" s="50">
        <f t="shared" si="0"/>
        <v>0</v>
      </c>
      <c r="O10" s="50">
        <f t="shared" si="0"/>
        <v>0</v>
      </c>
      <c r="P10" s="50">
        <f t="shared" si="0"/>
        <v>4900</v>
      </c>
      <c r="Q10" s="50">
        <f t="shared" si="0"/>
        <v>35751</v>
      </c>
      <c r="R10" s="50">
        <f t="shared" si="0"/>
        <v>34425</v>
      </c>
      <c r="S10" s="50">
        <f t="shared" si="0"/>
        <v>0</v>
      </c>
      <c r="T10" s="50">
        <f t="shared" si="0"/>
        <v>0</v>
      </c>
      <c r="U10" s="50">
        <f t="shared" si="0"/>
        <v>0</v>
      </c>
      <c r="V10" s="50">
        <f t="shared" si="0"/>
        <v>0</v>
      </c>
      <c r="W10" s="50">
        <f t="shared" si="0"/>
        <v>0</v>
      </c>
      <c r="X10" s="50">
        <f t="shared" si="0"/>
        <v>0</v>
      </c>
      <c r="Y10" s="50">
        <f t="shared" si="0"/>
        <v>0</v>
      </c>
    </row>
    <row r="11" spans="1:25" ht="21.75" customHeight="1">
      <c r="A11" s="19" t="s">
        <v>79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spans="1:25" ht="21.75" customHeight="1">
      <c r="A12" s="48" t="s">
        <v>13</v>
      </c>
      <c r="B12" s="13">
        <f t="shared" ref="B12:B18" si="1">C12+SUM(G12:N12)</f>
        <v>227601</v>
      </c>
      <c r="C12" s="21">
        <f t="shared" ref="C12:C18" si="2">SUM(D12:F12)</f>
        <v>208759</v>
      </c>
      <c r="D12" s="30">
        <v>208759</v>
      </c>
      <c r="E12" s="30">
        <v>0</v>
      </c>
      <c r="F12" s="30">
        <v>0</v>
      </c>
      <c r="G12" s="30">
        <v>18842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96614</v>
      </c>
      <c r="S12" s="30">
        <v>56473</v>
      </c>
      <c r="T12" s="30">
        <v>74514</v>
      </c>
      <c r="U12" s="30">
        <v>0</v>
      </c>
      <c r="V12" s="30">
        <v>0</v>
      </c>
      <c r="W12" s="30">
        <v>0</v>
      </c>
      <c r="X12" s="30">
        <v>0</v>
      </c>
      <c r="Y12" s="30">
        <v>0</v>
      </c>
    </row>
    <row r="13" spans="1:25" ht="21.75" customHeight="1">
      <c r="A13" s="48" t="s">
        <v>22</v>
      </c>
      <c r="B13" s="13">
        <f t="shared" si="1"/>
        <v>3658768</v>
      </c>
      <c r="C13" s="21">
        <f t="shared" si="2"/>
        <v>1049207</v>
      </c>
      <c r="D13" s="30">
        <v>1049207</v>
      </c>
      <c r="E13" s="30">
        <v>0</v>
      </c>
      <c r="F13" s="30">
        <v>0</v>
      </c>
      <c r="G13" s="30">
        <v>558102</v>
      </c>
      <c r="H13" s="30">
        <v>888283</v>
      </c>
      <c r="I13" s="30">
        <v>1163176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30">
        <v>2035468</v>
      </c>
      <c r="Q13" s="30">
        <v>623074</v>
      </c>
      <c r="R13" s="30">
        <v>808235</v>
      </c>
      <c r="S13" s="30">
        <v>79156</v>
      </c>
      <c r="T13" s="30">
        <v>112835</v>
      </c>
      <c r="U13" s="30">
        <v>0</v>
      </c>
      <c r="V13" s="30">
        <v>0</v>
      </c>
      <c r="W13" s="30">
        <v>0</v>
      </c>
      <c r="X13" s="30">
        <v>0</v>
      </c>
      <c r="Y13" s="30">
        <v>0</v>
      </c>
    </row>
    <row r="14" spans="1:25" ht="21.75" customHeight="1">
      <c r="A14" s="48" t="s">
        <v>16</v>
      </c>
      <c r="B14" s="13">
        <f t="shared" si="1"/>
        <v>64450</v>
      </c>
      <c r="C14" s="21">
        <f t="shared" si="2"/>
        <v>55975</v>
      </c>
      <c r="D14" s="30">
        <v>55975</v>
      </c>
      <c r="E14" s="30">
        <v>0</v>
      </c>
      <c r="F14" s="30">
        <v>0</v>
      </c>
      <c r="G14" s="30">
        <v>8475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30">
        <v>0</v>
      </c>
      <c r="Q14" s="30">
        <v>0</v>
      </c>
      <c r="R14" s="30">
        <v>41782</v>
      </c>
      <c r="S14" s="30">
        <v>7436</v>
      </c>
      <c r="T14" s="30">
        <v>15232</v>
      </c>
      <c r="U14" s="30">
        <v>0</v>
      </c>
      <c r="V14" s="30">
        <v>0</v>
      </c>
      <c r="W14" s="30">
        <v>0</v>
      </c>
      <c r="X14" s="30">
        <v>0</v>
      </c>
      <c r="Y14" s="30">
        <v>0</v>
      </c>
    </row>
    <row r="15" spans="1:25" ht="21.75" customHeight="1">
      <c r="A15" s="48" t="s">
        <v>80</v>
      </c>
      <c r="B15" s="13">
        <f t="shared" si="1"/>
        <v>65049</v>
      </c>
      <c r="C15" s="21">
        <f t="shared" si="2"/>
        <v>50243</v>
      </c>
      <c r="D15" s="30">
        <v>50243</v>
      </c>
      <c r="E15" s="30">
        <v>0</v>
      </c>
      <c r="F15" s="30">
        <v>0</v>
      </c>
      <c r="G15" s="30">
        <v>14806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0">
        <v>0</v>
      </c>
      <c r="R15" s="30">
        <v>0</v>
      </c>
      <c r="S15" s="30">
        <v>65049</v>
      </c>
      <c r="T15" s="30">
        <v>0</v>
      </c>
      <c r="U15" s="30">
        <v>0</v>
      </c>
      <c r="V15" s="30">
        <v>0</v>
      </c>
      <c r="W15" s="30">
        <v>0</v>
      </c>
      <c r="X15" s="30">
        <v>0</v>
      </c>
      <c r="Y15" s="30">
        <v>0</v>
      </c>
    </row>
    <row r="16" spans="1:25" ht="21.75" customHeight="1">
      <c r="A16" s="48" t="s">
        <v>83</v>
      </c>
      <c r="B16" s="13">
        <f t="shared" si="1"/>
        <v>2971680</v>
      </c>
      <c r="C16" s="21">
        <f t="shared" si="2"/>
        <v>826065</v>
      </c>
      <c r="D16" s="30">
        <v>826065</v>
      </c>
      <c r="E16" s="30">
        <v>0</v>
      </c>
      <c r="F16" s="30">
        <v>0</v>
      </c>
      <c r="G16" s="30">
        <v>244310</v>
      </c>
      <c r="H16" s="30">
        <v>617149</v>
      </c>
      <c r="I16" s="30">
        <v>1284156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0">
        <v>1911560</v>
      </c>
      <c r="Q16" s="30">
        <v>147795</v>
      </c>
      <c r="R16" s="30">
        <v>649057</v>
      </c>
      <c r="S16" s="30">
        <v>184057</v>
      </c>
      <c r="T16" s="30">
        <v>79211</v>
      </c>
      <c r="U16" s="30">
        <v>0</v>
      </c>
      <c r="V16" s="30">
        <v>0</v>
      </c>
      <c r="W16" s="30">
        <v>0</v>
      </c>
      <c r="X16" s="30">
        <v>0</v>
      </c>
      <c r="Y16" s="30">
        <v>0</v>
      </c>
    </row>
    <row r="17" spans="1:25" ht="21.75" customHeight="1">
      <c r="A17" s="48" t="s">
        <v>17</v>
      </c>
      <c r="B17" s="13">
        <f t="shared" si="1"/>
        <v>603013</v>
      </c>
      <c r="C17" s="21">
        <f t="shared" si="2"/>
        <v>137499</v>
      </c>
      <c r="D17" s="30">
        <v>137499</v>
      </c>
      <c r="E17" s="30">
        <v>0</v>
      </c>
      <c r="F17" s="30">
        <v>0</v>
      </c>
      <c r="G17" s="30">
        <v>101031</v>
      </c>
      <c r="H17" s="30">
        <v>192606</v>
      </c>
      <c r="I17" s="30">
        <v>171877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401692</v>
      </c>
      <c r="Q17" s="30">
        <v>33597</v>
      </c>
      <c r="R17" s="30">
        <v>128453</v>
      </c>
      <c r="S17" s="30">
        <v>18200</v>
      </c>
      <c r="T17" s="30">
        <v>21071</v>
      </c>
      <c r="U17" s="30">
        <v>0</v>
      </c>
      <c r="V17" s="30">
        <v>0</v>
      </c>
      <c r="W17" s="30">
        <v>0</v>
      </c>
      <c r="X17" s="30">
        <v>0</v>
      </c>
      <c r="Y17" s="30">
        <v>0</v>
      </c>
    </row>
    <row r="18" spans="1:25" ht="21.75" customHeight="1">
      <c r="A18" s="48" t="s">
        <v>20</v>
      </c>
      <c r="B18" s="13">
        <f t="shared" si="1"/>
        <v>311551</v>
      </c>
      <c r="C18" s="21">
        <f t="shared" si="2"/>
        <v>150520</v>
      </c>
      <c r="D18" s="30">
        <v>150520</v>
      </c>
      <c r="E18" s="30">
        <v>0</v>
      </c>
      <c r="F18" s="30">
        <v>0</v>
      </c>
      <c r="G18" s="30">
        <v>158631</v>
      </c>
      <c r="H18" s="30">
        <v>0</v>
      </c>
      <c r="I18" s="30">
        <v>2400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75441</v>
      </c>
      <c r="R18" s="30">
        <v>236110</v>
      </c>
      <c r="S18" s="30">
        <v>0</v>
      </c>
      <c r="T18" s="30">
        <v>0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</row>
    <row r="19" spans="1:25" ht="21.75" customHeight="1">
      <c r="A19" s="49" t="s">
        <v>21</v>
      </c>
      <c r="B19" s="20">
        <f t="shared" ref="B19:Y19" si="3">SUM(B12:B18)</f>
        <v>7902112</v>
      </c>
      <c r="C19" s="20">
        <f t="shared" si="3"/>
        <v>2478268</v>
      </c>
      <c r="D19" s="20">
        <f t="shared" si="3"/>
        <v>2478268</v>
      </c>
      <c r="E19" s="20">
        <f t="shared" si="3"/>
        <v>0</v>
      </c>
      <c r="F19" s="20">
        <f t="shared" si="3"/>
        <v>0</v>
      </c>
      <c r="G19" s="20">
        <f t="shared" si="3"/>
        <v>1104197</v>
      </c>
      <c r="H19" s="20">
        <f t="shared" si="3"/>
        <v>1698038</v>
      </c>
      <c r="I19" s="20">
        <f t="shared" si="3"/>
        <v>2621609</v>
      </c>
      <c r="J19" s="20">
        <f t="shared" si="3"/>
        <v>0</v>
      </c>
      <c r="K19" s="20">
        <f t="shared" si="3"/>
        <v>0</v>
      </c>
      <c r="L19" s="20">
        <f t="shared" si="3"/>
        <v>0</v>
      </c>
      <c r="M19" s="20">
        <f t="shared" si="3"/>
        <v>0</v>
      </c>
      <c r="N19" s="20">
        <f t="shared" si="3"/>
        <v>0</v>
      </c>
      <c r="O19" s="20">
        <f t="shared" si="3"/>
        <v>0</v>
      </c>
      <c r="P19" s="20">
        <f t="shared" si="3"/>
        <v>4348720</v>
      </c>
      <c r="Q19" s="20">
        <f t="shared" si="3"/>
        <v>879907</v>
      </c>
      <c r="R19" s="20">
        <f t="shared" si="3"/>
        <v>1960251</v>
      </c>
      <c r="S19" s="20">
        <f t="shared" si="3"/>
        <v>410371</v>
      </c>
      <c r="T19" s="20">
        <f t="shared" si="3"/>
        <v>302863</v>
      </c>
      <c r="U19" s="20">
        <f t="shared" si="3"/>
        <v>0</v>
      </c>
      <c r="V19" s="20">
        <f t="shared" si="3"/>
        <v>0</v>
      </c>
      <c r="W19" s="20">
        <f t="shared" si="3"/>
        <v>0</v>
      </c>
      <c r="X19" s="20">
        <f t="shared" si="3"/>
        <v>0</v>
      </c>
      <c r="Y19" s="20">
        <f t="shared" si="3"/>
        <v>0</v>
      </c>
    </row>
    <row r="20" spans="1:25" ht="21.75" customHeight="1">
      <c r="A20" s="22" t="s">
        <v>84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</row>
    <row r="21" spans="1:25" ht="21.75" customHeight="1">
      <c r="A21" s="46" t="s">
        <v>48</v>
      </c>
      <c r="B21" s="20">
        <f>C21+SUM(G21:N21)</f>
        <v>48161</v>
      </c>
      <c r="C21" s="20">
        <f>SUM(D21:F21)</f>
        <v>48161</v>
      </c>
      <c r="D21" s="20">
        <v>48161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48161</v>
      </c>
      <c r="S21" s="20">
        <v>0</v>
      </c>
      <c r="T21" s="20">
        <v>0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</row>
    <row r="22" spans="1:25" ht="21.75" customHeight="1">
      <c r="A22" s="22" t="s">
        <v>85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</row>
    <row r="23" spans="1:25" ht="21.75" customHeight="1">
      <c r="A23" s="46" t="s">
        <v>48</v>
      </c>
      <c r="B23" s="20">
        <f>C23+SUM(G23:N23)</f>
        <v>0</v>
      </c>
      <c r="C23" s="20">
        <f>SUM(D23:F23)</f>
        <v>0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20">
        <v>0</v>
      </c>
      <c r="V23" s="20">
        <v>0</v>
      </c>
      <c r="W23" s="20">
        <v>0</v>
      </c>
      <c r="X23" s="20">
        <v>0</v>
      </c>
      <c r="Y23" s="20">
        <v>0</v>
      </c>
    </row>
    <row r="24" spans="1:25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</row>
    <row r="25" spans="1:25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</row>
    <row r="26" spans="1:25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</row>
    <row r="27" spans="1:25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</row>
    <row r="28" spans="1:25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</row>
    <row r="29" spans="1:25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</row>
    <row r="30" spans="1:25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</row>
    <row r="31" spans="1:25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</row>
    <row r="32" spans="1: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</row>
    <row r="33" spans="2:2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</row>
    <row r="34" spans="2:25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</row>
    <row r="35" spans="2:25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</row>
    <row r="36" spans="2:25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</row>
    <row r="37" spans="2:25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</row>
    <row r="38" spans="2:25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</row>
    <row r="39" spans="2:25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</row>
    <row r="40" spans="2:25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</row>
    <row r="41" spans="2:25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</row>
    <row r="42" spans="2:25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</row>
    <row r="43" spans="2:25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</row>
    <row r="44" spans="2:25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</row>
    <row r="45" spans="2:25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</row>
    <row r="46" spans="2:25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</row>
    <row r="47" spans="2:25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</row>
    <row r="48" spans="2:25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</row>
    <row r="49" spans="2:25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</row>
    <row r="50" spans="2:25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</row>
    <row r="51" spans="2:25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</row>
    <row r="52" spans="2:25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</row>
    <row r="53" spans="2:25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</row>
    <row r="54" spans="2:25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</row>
    <row r="55" spans="2:25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</row>
    <row r="56" spans="2:25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</row>
    <row r="57" spans="2: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</row>
    <row r="58" spans="2: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</row>
    <row r="59" spans="2: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</row>
    <row r="60" spans="2: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</row>
    <row r="61" spans="2: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</row>
    <row r="62" spans="2: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</row>
    <row r="63" spans="2: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</row>
    <row r="64" spans="2: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</row>
    <row r="65" spans="2: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</row>
    <row r="66" spans="2:25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</row>
    <row r="67" spans="2:25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</row>
    <row r="68" spans="2:25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</row>
    <row r="69" spans="2:25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</row>
    <row r="70" spans="2:25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</row>
    <row r="71" spans="2:25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</row>
    <row r="72" spans="2:25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</row>
  </sheetData>
  <mergeCells count="8">
    <mergeCell ref="C3:N3"/>
    <mergeCell ref="O3:Y3"/>
    <mergeCell ref="C4:C7"/>
    <mergeCell ref="D4:F4"/>
    <mergeCell ref="I4:I7"/>
    <mergeCell ref="J4:J7"/>
    <mergeCell ref="N4:N7"/>
    <mergeCell ref="E5:E7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blackAndWhite="1" r:id="rId1"/>
  <colBreaks count="1" manualBreakCount="1">
    <brk id="14" max="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92"/>
  <sheetViews>
    <sheetView view="pageBreakPreview" zoomScaleNormal="100" zoomScaleSheetLayoutView="100" workbookViewId="0">
      <selection sqref="A1:N7"/>
    </sheetView>
  </sheetViews>
  <sheetFormatPr defaultColWidth="9" defaultRowHeight="13.5"/>
  <cols>
    <col min="1" max="1" width="11.75" style="1" customWidth="1"/>
    <col min="2" max="4" width="8.375" style="1" customWidth="1"/>
    <col min="5" max="5" width="3.625" style="1" customWidth="1"/>
    <col min="6" max="9" width="8.375" style="1" customWidth="1"/>
    <col min="10" max="10" width="3.625" style="1" customWidth="1"/>
    <col min="11" max="11" width="6.125" style="1" customWidth="1"/>
    <col min="12" max="13" width="3.625" style="1" customWidth="1"/>
    <col min="14" max="14" width="6.125" style="1" customWidth="1"/>
    <col min="15" max="25" width="8" style="1" customWidth="1"/>
    <col min="26" max="28" width="9" style="26"/>
    <col min="29" max="16384" width="9" style="1"/>
  </cols>
  <sheetData>
    <row r="1" spans="1:28" ht="17.25" customHeight="1">
      <c r="A1" s="14" t="s">
        <v>118</v>
      </c>
      <c r="Z1" s="1"/>
      <c r="AA1" s="1"/>
      <c r="AB1" s="1"/>
    </row>
    <row r="2" spans="1:28" ht="17.25" customHeight="1">
      <c r="Y2" s="5" t="s">
        <v>0</v>
      </c>
      <c r="Z2" s="1"/>
      <c r="AA2" s="1"/>
      <c r="AB2" s="1"/>
    </row>
    <row r="3" spans="1:28" ht="17.25" customHeight="1">
      <c r="A3" s="40" t="s">
        <v>26</v>
      </c>
      <c r="B3" s="41"/>
      <c r="C3" s="74" t="s">
        <v>23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6"/>
      <c r="O3" s="74" t="s">
        <v>27</v>
      </c>
      <c r="P3" s="75"/>
      <c r="Q3" s="75"/>
      <c r="R3" s="75"/>
      <c r="S3" s="75"/>
      <c r="T3" s="75"/>
      <c r="U3" s="75"/>
      <c r="V3" s="75"/>
      <c r="W3" s="75"/>
      <c r="X3" s="75"/>
      <c r="Y3" s="76"/>
      <c r="Z3" s="1"/>
      <c r="AA3" s="1"/>
      <c r="AB3" s="1"/>
    </row>
    <row r="4" spans="1:28" ht="17.25" customHeight="1">
      <c r="A4" s="42"/>
      <c r="B4" s="55" t="s">
        <v>100</v>
      </c>
      <c r="C4" s="77" t="s">
        <v>1</v>
      </c>
      <c r="D4" s="74" t="s">
        <v>34</v>
      </c>
      <c r="E4" s="75"/>
      <c r="F4" s="76"/>
      <c r="G4" s="54"/>
      <c r="H4" s="41"/>
      <c r="I4" s="80" t="s">
        <v>116</v>
      </c>
      <c r="J4" s="80" t="s">
        <v>117</v>
      </c>
      <c r="K4" s="41"/>
      <c r="L4" s="54" t="s">
        <v>107</v>
      </c>
      <c r="M4" s="41"/>
      <c r="N4" s="83" t="s">
        <v>4</v>
      </c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1"/>
      <c r="AA4" s="1"/>
      <c r="AB4" s="1"/>
    </row>
    <row r="5" spans="1:28" ht="17.25" customHeight="1">
      <c r="A5" s="42"/>
      <c r="B5" s="55" t="s">
        <v>119</v>
      </c>
      <c r="C5" s="78"/>
      <c r="D5" s="41"/>
      <c r="E5" s="80" t="s">
        <v>74</v>
      </c>
      <c r="F5" s="54" t="s">
        <v>113</v>
      </c>
      <c r="G5" s="55" t="s">
        <v>112</v>
      </c>
      <c r="H5" s="55" t="s">
        <v>56</v>
      </c>
      <c r="I5" s="81"/>
      <c r="J5" s="78"/>
      <c r="K5" s="55" t="s">
        <v>2</v>
      </c>
      <c r="L5" s="55" t="s">
        <v>108</v>
      </c>
      <c r="M5" s="55" t="s">
        <v>3</v>
      </c>
      <c r="N5" s="84"/>
      <c r="O5" s="48" t="s">
        <v>47</v>
      </c>
      <c r="P5" s="48" t="s">
        <v>57</v>
      </c>
      <c r="Q5" s="48" t="s">
        <v>58</v>
      </c>
      <c r="R5" s="48" t="s">
        <v>59</v>
      </c>
      <c r="S5" s="48" t="s">
        <v>60</v>
      </c>
      <c r="T5" s="48" t="s">
        <v>61</v>
      </c>
      <c r="U5" s="48" t="s">
        <v>62</v>
      </c>
      <c r="V5" s="48" t="s">
        <v>63</v>
      </c>
      <c r="W5" s="48" t="s">
        <v>5</v>
      </c>
      <c r="X5" s="48" t="s">
        <v>64</v>
      </c>
      <c r="Y5" s="48" t="s">
        <v>6</v>
      </c>
      <c r="Z5" s="1"/>
      <c r="AA5" s="1"/>
      <c r="AB5" s="1"/>
    </row>
    <row r="6" spans="1:28" ht="17.25" customHeight="1">
      <c r="A6" s="42"/>
      <c r="B6" s="55" t="s">
        <v>65</v>
      </c>
      <c r="C6" s="78"/>
      <c r="D6" s="55" t="s">
        <v>30</v>
      </c>
      <c r="E6" s="78"/>
      <c r="F6" s="55" t="s">
        <v>114</v>
      </c>
      <c r="G6" s="55" t="s">
        <v>111</v>
      </c>
      <c r="H6" s="55" t="s">
        <v>66</v>
      </c>
      <c r="I6" s="81"/>
      <c r="J6" s="78"/>
      <c r="K6" s="55" t="s">
        <v>7</v>
      </c>
      <c r="L6" s="55" t="s">
        <v>109</v>
      </c>
      <c r="M6" s="55" t="s">
        <v>8</v>
      </c>
      <c r="N6" s="84"/>
      <c r="O6" s="48"/>
      <c r="P6" s="48"/>
      <c r="Q6" s="48" t="s">
        <v>67</v>
      </c>
      <c r="R6" s="48" t="s">
        <v>68</v>
      </c>
      <c r="S6" s="48" t="s">
        <v>69</v>
      </c>
      <c r="T6" s="48" t="s">
        <v>70</v>
      </c>
      <c r="U6" s="48" t="s">
        <v>71</v>
      </c>
      <c r="V6" s="48" t="s">
        <v>9</v>
      </c>
      <c r="W6" s="48" t="s">
        <v>10</v>
      </c>
      <c r="X6" s="48" t="s">
        <v>11</v>
      </c>
      <c r="Y6" s="48"/>
      <c r="Z6" s="1"/>
      <c r="AA6" s="1"/>
      <c r="AB6" s="1"/>
    </row>
    <row r="7" spans="1:28" ht="17.25" customHeight="1">
      <c r="A7" s="43" t="s">
        <v>35</v>
      </c>
      <c r="B7" s="44"/>
      <c r="C7" s="79"/>
      <c r="D7" s="44"/>
      <c r="E7" s="79"/>
      <c r="F7" s="56" t="s">
        <v>115</v>
      </c>
      <c r="G7" s="56"/>
      <c r="H7" s="44"/>
      <c r="I7" s="82"/>
      <c r="J7" s="79"/>
      <c r="K7" s="44"/>
      <c r="L7" s="56" t="s">
        <v>110</v>
      </c>
      <c r="M7" s="44"/>
      <c r="N7" s="85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1"/>
      <c r="AA7" s="1"/>
      <c r="AB7" s="1"/>
    </row>
    <row r="8" spans="1:28" ht="19.5" customHeight="1">
      <c r="A8" s="24" t="s">
        <v>86</v>
      </c>
      <c r="B8" s="17"/>
      <c r="C8" s="17"/>
      <c r="D8" s="17"/>
      <c r="E8" s="17"/>
      <c r="F8" s="17"/>
      <c r="G8" s="17"/>
      <c r="H8" s="17"/>
      <c r="I8" s="17"/>
      <c r="J8" s="17"/>
      <c r="K8" s="23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</row>
    <row r="9" spans="1:28" ht="20.25" customHeight="1">
      <c r="A9" s="48" t="s">
        <v>81</v>
      </c>
      <c r="B9" s="21">
        <f>C9+SUM(G9:N9)</f>
        <v>120100</v>
      </c>
      <c r="C9" s="21">
        <f>SUM(D9:F9)</f>
        <v>0</v>
      </c>
      <c r="D9" s="30">
        <v>0</v>
      </c>
      <c r="E9" s="30">
        <v>0</v>
      </c>
      <c r="F9" s="30">
        <v>0</v>
      </c>
      <c r="G9" s="30">
        <v>0</v>
      </c>
      <c r="H9" s="30">
        <v>120100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0">
        <v>0</v>
      </c>
      <c r="P9" s="30">
        <v>120100</v>
      </c>
      <c r="Q9" s="30">
        <v>0</v>
      </c>
      <c r="R9" s="30">
        <v>0</v>
      </c>
      <c r="S9" s="30">
        <v>0</v>
      </c>
      <c r="T9" s="30">
        <v>0</v>
      </c>
      <c r="U9" s="30">
        <v>0</v>
      </c>
      <c r="V9" s="30">
        <v>0</v>
      </c>
      <c r="W9" s="30">
        <v>0</v>
      </c>
      <c r="X9" s="30">
        <v>0</v>
      </c>
      <c r="Y9" s="30">
        <v>0</v>
      </c>
    </row>
    <row r="10" spans="1:28" ht="20.25" customHeight="1">
      <c r="A10" s="49" t="s">
        <v>21</v>
      </c>
      <c r="B10" s="50">
        <f t="shared" ref="B10:Y10" si="0">SUM(B9:B9)</f>
        <v>120100</v>
      </c>
      <c r="C10" s="50">
        <f t="shared" si="0"/>
        <v>0</v>
      </c>
      <c r="D10" s="50">
        <f t="shared" si="0"/>
        <v>0</v>
      </c>
      <c r="E10" s="50">
        <f t="shared" si="0"/>
        <v>0</v>
      </c>
      <c r="F10" s="50">
        <f t="shared" si="0"/>
        <v>0</v>
      </c>
      <c r="G10" s="50">
        <f t="shared" si="0"/>
        <v>0</v>
      </c>
      <c r="H10" s="50">
        <f t="shared" si="0"/>
        <v>120100</v>
      </c>
      <c r="I10" s="50">
        <f t="shared" si="0"/>
        <v>0</v>
      </c>
      <c r="J10" s="50">
        <f t="shared" si="0"/>
        <v>0</v>
      </c>
      <c r="K10" s="50">
        <f t="shared" si="0"/>
        <v>0</v>
      </c>
      <c r="L10" s="50">
        <f t="shared" si="0"/>
        <v>0</v>
      </c>
      <c r="M10" s="50">
        <f t="shared" si="0"/>
        <v>0</v>
      </c>
      <c r="N10" s="50">
        <f t="shared" si="0"/>
        <v>0</v>
      </c>
      <c r="O10" s="50">
        <f t="shared" si="0"/>
        <v>0</v>
      </c>
      <c r="P10" s="50">
        <f t="shared" si="0"/>
        <v>120100</v>
      </c>
      <c r="Q10" s="50">
        <f t="shared" si="0"/>
        <v>0</v>
      </c>
      <c r="R10" s="50">
        <f t="shared" si="0"/>
        <v>0</v>
      </c>
      <c r="S10" s="50">
        <f t="shared" si="0"/>
        <v>0</v>
      </c>
      <c r="T10" s="50">
        <f t="shared" si="0"/>
        <v>0</v>
      </c>
      <c r="U10" s="50">
        <f t="shared" si="0"/>
        <v>0</v>
      </c>
      <c r="V10" s="50">
        <f t="shared" si="0"/>
        <v>0</v>
      </c>
      <c r="W10" s="50">
        <f t="shared" si="0"/>
        <v>0</v>
      </c>
      <c r="X10" s="50">
        <f t="shared" si="0"/>
        <v>0</v>
      </c>
      <c r="Y10" s="50">
        <f t="shared" si="0"/>
        <v>0</v>
      </c>
    </row>
    <row r="11" spans="1:28" ht="19.5" customHeight="1">
      <c r="A11" s="24" t="s">
        <v>87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</row>
    <row r="12" spans="1:28" ht="20.25" customHeight="1">
      <c r="A12" s="48" t="s">
        <v>12</v>
      </c>
      <c r="B12" s="21">
        <f>C12+SUM(G12:N12)</f>
        <v>0</v>
      </c>
      <c r="C12" s="21">
        <f>SUM(D12:F12)</f>
        <v>0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30">
        <v>0</v>
      </c>
      <c r="U12" s="30">
        <v>0</v>
      </c>
      <c r="V12" s="30">
        <v>0</v>
      </c>
      <c r="W12" s="30">
        <v>0</v>
      </c>
      <c r="X12" s="30">
        <v>0</v>
      </c>
      <c r="Y12" s="30">
        <v>0</v>
      </c>
    </row>
    <row r="13" spans="1:28" ht="20.25" customHeight="1">
      <c r="A13" s="48" t="s">
        <v>40</v>
      </c>
      <c r="B13" s="21">
        <f>C13+SUM(G13:N13)</f>
        <v>3143</v>
      </c>
      <c r="C13" s="21">
        <f>SUM(D13:F13)</f>
        <v>3143</v>
      </c>
      <c r="D13" s="21">
        <v>3143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30">
        <v>0</v>
      </c>
      <c r="Q13" s="30">
        <v>3143</v>
      </c>
      <c r="R13" s="30">
        <v>0</v>
      </c>
      <c r="S13" s="30">
        <v>0</v>
      </c>
      <c r="T13" s="30">
        <v>0</v>
      </c>
      <c r="U13" s="30">
        <v>0</v>
      </c>
      <c r="V13" s="30">
        <v>0</v>
      </c>
      <c r="W13" s="30">
        <v>0</v>
      </c>
      <c r="X13" s="30">
        <v>0</v>
      </c>
      <c r="Y13" s="30">
        <v>0</v>
      </c>
    </row>
    <row r="14" spans="1:28" ht="20.25" customHeight="1">
      <c r="A14" s="49" t="s">
        <v>21</v>
      </c>
      <c r="B14" s="20">
        <f>SUM(B12:B13)</f>
        <v>3143</v>
      </c>
      <c r="C14" s="20">
        <f t="shared" ref="C14:Y14" si="1">SUM(C12:C13)</f>
        <v>3143</v>
      </c>
      <c r="D14" s="20">
        <f t="shared" si="1"/>
        <v>3143</v>
      </c>
      <c r="E14" s="20">
        <f t="shared" si="1"/>
        <v>0</v>
      </c>
      <c r="F14" s="20">
        <f t="shared" si="1"/>
        <v>0</v>
      </c>
      <c r="G14" s="20">
        <f t="shared" si="1"/>
        <v>0</v>
      </c>
      <c r="H14" s="20">
        <f t="shared" si="1"/>
        <v>0</v>
      </c>
      <c r="I14" s="20">
        <f t="shared" si="1"/>
        <v>0</v>
      </c>
      <c r="J14" s="20">
        <f t="shared" si="1"/>
        <v>0</v>
      </c>
      <c r="K14" s="20">
        <f t="shared" si="1"/>
        <v>0</v>
      </c>
      <c r="L14" s="20">
        <f t="shared" si="1"/>
        <v>0</v>
      </c>
      <c r="M14" s="20">
        <f t="shared" si="1"/>
        <v>0</v>
      </c>
      <c r="N14" s="20">
        <f t="shared" si="1"/>
        <v>0</v>
      </c>
      <c r="O14" s="20">
        <f t="shared" si="1"/>
        <v>0</v>
      </c>
      <c r="P14" s="20">
        <f t="shared" si="1"/>
        <v>0</v>
      </c>
      <c r="Q14" s="20">
        <f t="shared" si="1"/>
        <v>3143</v>
      </c>
      <c r="R14" s="20">
        <f t="shared" si="1"/>
        <v>0</v>
      </c>
      <c r="S14" s="20">
        <f t="shared" si="1"/>
        <v>0</v>
      </c>
      <c r="T14" s="20">
        <f t="shared" si="1"/>
        <v>0</v>
      </c>
      <c r="U14" s="20">
        <f t="shared" si="1"/>
        <v>0</v>
      </c>
      <c r="V14" s="20">
        <f t="shared" si="1"/>
        <v>0</v>
      </c>
      <c r="W14" s="20">
        <f t="shared" si="1"/>
        <v>0</v>
      </c>
      <c r="X14" s="20">
        <f t="shared" si="1"/>
        <v>0</v>
      </c>
      <c r="Y14" s="20">
        <f t="shared" si="1"/>
        <v>0</v>
      </c>
    </row>
    <row r="15" spans="1:28" ht="18.75" customHeight="1">
      <c r="A15" s="24" t="s">
        <v>28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</row>
    <row r="16" spans="1:28" ht="20.25" customHeight="1">
      <c r="A16" s="48" t="s">
        <v>12</v>
      </c>
      <c r="B16" s="21">
        <f>C16+SUM(G16:N16)</f>
        <v>0</v>
      </c>
      <c r="C16" s="21">
        <f>SUM(D16:F16)</f>
        <v>0</v>
      </c>
      <c r="D16" s="30">
        <v>0</v>
      </c>
      <c r="E16" s="30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0">
        <v>0</v>
      </c>
      <c r="Q16" s="30">
        <v>0</v>
      </c>
      <c r="R16" s="30">
        <v>0</v>
      </c>
      <c r="S16" s="30">
        <v>0</v>
      </c>
      <c r="T16" s="30">
        <v>0</v>
      </c>
      <c r="U16" s="30">
        <v>0</v>
      </c>
      <c r="V16" s="30">
        <v>0</v>
      </c>
      <c r="W16" s="30">
        <v>0</v>
      </c>
      <c r="X16" s="30">
        <v>0</v>
      </c>
      <c r="Y16" s="30">
        <v>0</v>
      </c>
    </row>
    <row r="17" spans="1:28" ht="20.25" customHeight="1">
      <c r="A17" s="48" t="s">
        <v>80</v>
      </c>
      <c r="B17" s="21">
        <f>C17+SUM(G17:N17)</f>
        <v>7913</v>
      </c>
      <c r="C17" s="21">
        <f>SUM(D17:F17)</f>
        <v>0</v>
      </c>
      <c r="D17" s="30">
        <v>0</v>
      </c>
      <c r="E17" s="30">
        <v>0</v>
      </c>
      <c r="F17" s="30">
        <v>0</v>
      </c>
      <c r="G17" s="30">
        <v>7913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7913</v>
      </c>
      <c r="S17" s="30">
        <v>0</v>
      </c>
      <c r="T17" s="30">
        <v>0</v>
      </c>
      <c r="U17" s="30">
        <v>0</v>
      </c>
      <c r="V17" s="30">
        <v>0</v>
      </c>
      <c r="W17" s="30">
        <v>0</v>
      </c>
      <c r="X17" s="30">
        <v>0</v>
      </c>
      <c r="Y17" s="30">
        <v>0</v>
      </c>
    </row>
    <row r="18" spans="1:28" ht="20.25" customHeight="1">
      <c r="A18" s="48" t="s">
        <v>88</v>
      </c>
      <c r="B18" s="21">
        <f>C18+SUM(G18:N18)</f>
        <v>0</v>
      </c>
      <c r="C18" s="21">
        <f>SUM(D18:F18)</f>
        <v>0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</row>
    <row r="19" spans="1:28" ht="20.25" customHeight="1">
      <c r="A19" s="48" t="s">
        <v>82</v>
      </c>
      <c r="B19" s="21">
        <f>C19+SUM(G19:N19)</f>
        <v>0</v>
      </c>
      <c r="C19" s="21">
        <f>SUM(D19:F19)</f>
        <v>0</v>
      </c>
      <c r="D19" s="30">
        <v>0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</row>
    <row r="20" spans="1:28" ht="20.25" customHeight="1" thickBot="1">
      <c r="A20" s="45" t="s">
        <v>21</v>
      </c>
      <c r="B20" s="51">
        <f t="shared" ref="B20:Y20" si="2">SUM(B16:B19)</f>
        <v>7913</v>
      </c>
      <c r="C20" s="51">
        <f t="shared" si="2"/>
        <v>0</v>
      </c>
      <c r="D20" s="51">
        <f t="shared" si="2"/>
        <v>0</v>
      </c>
      <c r="E20" s="51">
        <f t="shared" si="2"/>
        <v>0</v>
      </c>
      <c r="F20" s="51">
        <f t="shared" si="2"/>
        <v>0</v>
      </c>
      <c r="G20" s="51">
        <f t="shared" si="2"/>
        <v>7913</v>
      </c>
      <c r="H20" s="51">
        <f t="shared" si="2"/>
        <v>0</v>
      </c>
      <c r="I20" s="51">
        <f t="shared" si="2"/>
        <v>0</v>
      </c>
      <c r="J20" s="51">
        <f t="shared" si="2"/>
        <v>0</v>
      </c>
      <c r="K20" s="51">
        <f t="shared" si="2"/>
        <v>0</v>
      </c>
      <c r="L20" s="51">
        <f t="shared" si="2"/>
        <v>0</v>
      </c>
      <c r="M20" s="51">
        <f t="shared" si="2"/>
        <v>0</v>
      </c>
      <c r="N20" s="51">
        <f t="shared" si="2"/>
        <v>0</v>
      </c>
      <c r="O20" s="51">
        <f t="shared" si="2"/>
        <v>0</v>
      </c>
      <c r="P20" s="51">
        <f t="shared" si="2"/>
        <v>0</v>
      </c>
      <c r="Q20" s="51">
        <f t="shared" si="2"/>
        <v>0</v>
      </c>
      <c r="R20" s="51">
        <f t="shared" si="2"/>
        <v>7913</v>
      </c>
      <c r="S20" s="51">
        <f t="shared" si="2"/>
        <v>0</v>
      </c>
      <c r="T20" s="51">
        <f t="shared" si="2"/>
        <v>0</v>
      </c>
      <c r="U20" s="51">
        <f t="shared" si="2"/>
        <v>0</v>
      </c>
      <c r="V20" s="51">
        <f t="shared" si="2"/>
        <v>0</v>
      </c>
      <c r="W20" s="51">
        <f t="shared" si="2"/>
        <v>0</v>
      </c>
      <c r="X20" s="51">
        <f t="shared" si="2"/>
        <v>0</v>
      </c>
      <c r="Y20" s="51">
        <f t="shared" si="2"/>
        <v>0</v>
      </c>
    </row>
    <row r="21" spans="1:28" ht="19.5" customHeight="1">
      <c r="A21" s="24" t="s">
        <v>89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</row>
    <row r="22" spans="1:28" s="16" customFormat="1" ht="20.25" customHeight="1">
      <c r="A22" s="49" t="s">
        <v>25</v>
      </c>
      <c r="B22" s="20">
        <f>SUM(法非適用_簡水・下水!B10,法非適用_簡水・下水!B19,法非適用_簡水・下水!B21,法非適用_簡水・下水!B23,B10,B14,B20)</f>
        <v>8156505</v>
      </c>
      <c r="C22" s="20">
        <f>SUM(法非適用_簡水・下水!C10,法非適用_簡水・下水!C19,法非適用_簡水・下水!C21,法非適用_簡水・下水!C23,C10,C14,C20)</f>
        <v>2581325</v>
      </c>
      <c r="D22" s="20">
        <f>SUM(法非適用_簡水・下水!D10,法非適用_簡水・下水!D19,法非適用_簡水・下水!D21,法非適用_簡水・下水!D23,D10,D14,D20)</f>
        <v>2581325</v>
      </c>
      <c r="E22" s="20">
        <f>SUM(法非適用_簡水・下水!E10,法非適用_簡水・下水!E19,法非適用_簡水・下水!E21,法非適用_簡水・下水!E23,E10,E14,E20)</f>
        <v>0</v>
      </c>
      <c r="F22" s="20">
        <f>SUM(法非適用_簡水・下水!F10,法非適用_簡水・下水!F19,法非適用_簡水・下水!F21,法非適用_簡水・下水!F23,F10,F14,F20)</f>
        <v>0</v>
      </c>
      <c r="G22" s="20">
        <f>SUM(法非適用_簡水・下水!G10,法非適用_簡水・下水!G19,法非適用_簡水・下水!G21,法非適用_簡水・下水!G23,G10,G14,G20)</f>
        <v>1124233</v>
      </c>
      <c r="H22" s="20">
        <f>SUM(法非適用_簡水・下水!H10,法非適用_簡水・下水!H19,法非適用_簡水・下水!H21,法非適用_簡水・下水!H23,H10,H14,H20)</f>
        <v>1829338</v>
      </c>
      <c r="I22" s="20">
        <f>SUM(法非適用_簡水・下水!I10,法非適用_簡水・下水!I19,法非適用_簡水・下水!I21,法非適用_簡水・下水!I23,I10,I14,I20)</f>
        <v>2621609</v>
      </c>
      <c r="J22" s="20">
        <f>SUM(法非適用_簡水・下水!J10,法非適用_簡水・下水!J19,法非適用_簡水・下水!J21,法非適用_簡水・下水!J23,J10,J14,J20)</f>
        <v>0</v>
      </c>
      <c r="K22" s="20">
        <f>SUM(法非適用_簡水・下水!K10,法非適用_簡水・下水!K19,法非適用_簡水・下水!K21,法非適用_簡水・下水!K23,K10,K14,K20)</f>
        <v>0</v>
      </c>
      <c r="L22" s="20">
        <f>SUM(法非適用_簡水・下水!L10,法非適用_簡水・下水!L19,法非適用_簡水・下水!L21,法非適用_簡水・下水!L23,L10,L14,L20)</f>
        <v>0</v>
      </c>
      <c r="M22" s="20">
        <f>SUM(法非適用_簡水・下水!M10,法非適用_簡水・下水!M19,法非適用_簡水・下水!M21,法非適用_簡水・下水!M23,M10,M14,M20)</f>
        <v>0</v>
      </c>
      <c r="N22" s="20">
        <f>SUM(法非適用_簡水・下水!N10,法非適用_簡水・下水!N19,法非適用_簡水・下水!N21,法非適用_簡水・下水!N23,N10,N14,N20)</f>
        <v>0</v>
      </c>
      <c r="O22" s="20">
        <f>SUM(法非適用_簡水・下水!O10,法非適用_簡水・下水!O19,法非適用_簡水・下水!O21,法非適用_簡水・下水!O23,O10,O14,O20)</f>
        <v>0</v>
      </c>
      <c r="P22" s="20">
        <f>SUM(法非適用_簡水・下水!P10,法非適用_簡水・下水!P19,法非適用_簡水・下水!P21,法非適用_簡水・下水!P23,P10,P14,P20)</f>
        <v>4473720</v>
      </c>
      <c r="Q22" s="20">
        <f>SUM(法非適用_簡水・下水!Q10,法非適用_簡水・下水!Q19,法非適用_簡水・下水!Q21,法非適用_簡水・下水!Q23,Q10,Q14,Q20)</f>
        <v>918801</v>
      </c>
      <c r="R22" s="20">
        <f>SUM(法非適用_簡水・下水!R10,法非適用_簡水・下水!R19,法非適用_簡水・下水!R21,法非適用_簡水・下水!R23,R10,R14,R20)</f>
        <v>2050750</v>
      </c>
      <c r="S22" s="20">
        <f>SUM(法非適用_簡水・下水!S10,法非適用_簡水・下水!S19,法非適用_簡水・下水!S21,法非適用_簡水・下水!S23,S10,S14,S20)</f>
        <v>410371</v>
      </c>
      <c r="T22" s="20">
        <f>SUM(法非適用_簡水・下水!T10,法非適用_簡水・下水!T19,法非適用_簡水・下水!T21,法非適用_簡水・下水!T23,T10,T14,T20)</f>
        <v>302863</v>
      </c>
      <c r="U22" s="20">
        <f>SUM(法非適用_簡水・下水!U10,法非適用_簡水・下水!U19,法非適用_簡水・下水!U21,法非適用_簡水・下水!U23,U10,U14,U20)</f>
        <v>0</v>
      </c>
      <c r="V22" s="20">
        <f>SUM(法非適用_簡水・下水!V10,法非適用_簡水・下水!V19,法非適用_簡水・下水!V21,法非適用_簡水・下水!V23,V10,V14,V20)</f>
        <v>0</v>
      </c>
      <c r="W22" s="20">
        <f>SUM(法非適用_簡水・下水!W10,法非適用_簡水・下水!W19,法非適用_簡水・下水!W21,法非適用_簡水・下水!W23,W10,W14,W20)</f>
        <v>0</v>
      </c>
      <c r="X22" s="20">
        <f>SUM(法非適用_簡水・下水!X10,法非適用_簡水・下水!X19,法非適用_簡水・下水!X21,法非適用_簡水・下水!X23,X10,X14,X20)</f>
        <v>0</v>
      </c>
      <c r="Y22" s="20">
        <f>SUM(法非適用_簡水・下水!Y10,法非適用_簡水・下水!Y19,法非適用_簡水・下水!Y21,法非適用_簡水・下水!Y23,Y10,Y14,Y20)</f>
        <v>0</v>
      </c>
      <c r="Z22" s="27"/>
      <c r="AA22" s="27"/>
      <c r="AB22" s="27"/>
    </row>
    <row r="23" spans="1:28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</row>
    <row r="24" spans="1:28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</row>
    <row r="25" spans="1:28"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</row>
    <row r="26" spans="1:28" s="25" customFormat="1" ht="12">
      <c r="B26" s="31"/>
      <c r="C26" s="31"/>
      <c r="D26" s="31"/>
      <c r="E26" s="31"/>
      <c r="F26" s="31"/>
      <c r="G26" s="31"/>
      <c r="H26" s="31"/>
      <c r="I26" s="31"/>
      <c r="J26" s="31"/>
      <c r="K26" s="36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28"/>
      <c r="AA26" s="28"/>
      <c r="AB26" s="28"/>
    </row>
    <row r="27" spans="1:28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</row>
    <row r="28" spans="1:28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</row>
    <row r="29" spans="1:28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</row>
    <row r="30" spans="1:28">
      <c r="B30" s="15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</row>
    <row r="31" spans="1:28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</row>
    <row r="32" spans="1:28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</row>
    <row r="33" spans="1:2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</row>
    <row r="34" spans="1:25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</row>
    <row r="35" spans="1:25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</row>
    <row r="36" spans="1:25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</row>
    <row r="37" spans="1:25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</row>
    <row r="38" spans="1:25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</row>
    <row r="39" spans="1:25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</row>
    <row r="40" spans="1:25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</row>
    <row r="41" spans="1:25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</row>
    <row r="42" spans="1:25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</row>
    <row r="43" spans="1:25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</row>
    <row r="44" spans="1:25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</row>
    <row r="45" spans="1:25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</row>
    <row r="46" spans="1:25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</row>
    <row r="47" spans="1:25">
      <c r="A47" s="38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</row>
    <row r="48" spans="1:25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</row>
    <row r="49" spans="2:25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</row>
    <row r="50" spans="2:25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</row>
    <row r="51" spans="2:25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</row>
    <row r="52" spans="2:25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</row>
    <row r="53" spans="2:25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</row>
    <row r="54" spans="2:25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</row>
    <row r="55" spans="2:25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</row>
    <row r="56" spans="2:25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</row>
    <row r="57" spans="2: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</row>
    <row r="58" spans="2: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</row>
    <row r="59" spans="2: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</row>
    <row r="60" spans="2: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</row>
    <row r="61" spans="2: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</row>
    <row r="62" spans="2: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</row>
    <row r="63" spans="2: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</row>
    <row r="64" spans="2: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</row>
    <row r="65" spans="2: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</row>
    <row r="66" spans="2:25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</row>
    <row r="67" spans="2:25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</row>
    <row r="68" spans="2:25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</row>
    <row r="69" spans="2:25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</row>
    <row r="70" spans="2:25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</row>
    <row r="71" spans="2:25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</row>
    <row r="72" spans="2:25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</row>
    <row r="73" spans="2:25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</row>
    <row r="74" spans="2:25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</row>
    <row r="75" spans="2:25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</row>
    <row r="76" spans="2:25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</row>
    <row r="77" spans="2:25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</row>
    <row r="78" spans="2:25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</row>
    <row r="79" spans="2:25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</row>
    <row r="80" spans="2:25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</row>
    <row r="81" spans="2:25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</row>
    <row r="82" spans="2:25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</row>
    <row r="83" spans="2:25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</row>
    <row r="84" spans="2:25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</row>
    <row r="85" spans="2:25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</row>
    <row r="86" spans="2:25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</row>
    <row r="87" spans="2:25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</row>
    <row r="88" spans="2:25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</row>
    <row r="89" spans="2:25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</row>
    <row r="90" spans="2:25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</row>
    <row r="91" spans="2:25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</row>
    <row r="92" spans="2:25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</row>
  </sheetData>
  <mergeCells count="8">
    <mergeCell ref="C3:N3"/>
    <mergeCell ref="O3:Y3"/>
    <mergeCell ref="C4:C7"/>
    <mergeCell ref="D4:F4"/>
    <mergeCell ref="I4:I7"/>
    <mergeCell ref="J4:J7"/>
    <mergeCell ref="N4:N7"/>
    <mergeCell ref="E5:E7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7</vt:i4>
      </vt:variant>
    </vt:vector>
  </HeadingPairs>
  <TitlesOfParts>
    <vt:vector size="12" baseType="lpstr">
      <vt:lpstr>法適用_上水道</vt:lpstr>
      <vt:lpstr>法適用_下水</vt:lpstr>
      <vt:lpstr>法適用_その他</vt:lpstr>
      <vt:lpstr>法非適用_簡水・下水</vt:lpstr>
      <vt:lpstr>法非適用_その他</vt:lpstr>
      <vt:lpstr>法適用_その他!Print_Area</vt:lpstr>
      <vt:lpstr>法適用_下水!Print_Area</vt:lpstr>
      <vt:lpstr>法適用_上水道!Print_Area</vt:lpstr>
      <vt:lpstr>法非適用_その他!Print_Area</vt:lpstr>
      <vt:lpstr>法非適用_簡水・下水!Print_Area</vt:lpstr>
      <vt:lpstr>法適用_下水!Print_Titles</vt:lpstr>
      <vt:lpstr>法非適用_簡水・下水!Print_Titles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　道子</dc:creator>
  <cp:lastModifiedBy>松川　卓哉</cp:lastModifiedBy>
  <cp:lastPrinted>2022-10-25T06:43:08Z</cp:lastPrinted>
  <dcterms:created xsi:type="dcterms:W3CDTF">1997-12-10T03:06:31Z</dcterms:created>
  <dcterms:modified xsi:type="dcterms:W3CDTF">2024-03-14T04:59:39Z</dcterms:modified>
</cp:coreProperties>
</file>