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NA00$\財務係共有\06　経営比較分析\R4年度決算\04_HP掲載\"/>
    </mc:Choice>
  </mc:AlternateContent>
  <xr:revisionPtr revIDLastSave="0" documentId="13_ncr:1_{BB1DCFFF-C465-437B-9548-5A72C438F576}" xr6:coauthVersionLast="47" xr6:coauthVersionMax="47" xr10:uidLastSave="{00000000-0000-0000-0000-000000000000}"/>
  <workbookProtection workbookAlgorithmName="SHA-512" workbookHashValue="JBlhBinrYlung6vMmw6m9o5LWLq3YtPs6HwR7ugMptl8ZYqgygqPERiYzpbwS2bAfOMVXGUq53NXmuiIZAy4aQ==" workbookSaltValue="+nD46Aj39Ajtnn2Nhmm90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E85" i="4"/>
  <c r="BB10" i="4"/>
  <c r="AT10" i="4"/>
  <c r="AL10" i="4"/>
  <c r="B10" i="4"/>
  <c r="BB8" i="4"/>
  <c r="AT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<sst xmlns="http://schemas.openxmlformats.org/spreadsheetml/2006/main" count="228" uniqueCount="115">
  <si>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</si>
  <si>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</si>
  <si>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</si>
  <si>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</si>
  <si>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</si>
  <si>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</si>
  <si>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</si>
  <si>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</si>
  <si>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</si>
  <si>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</si>
  <si>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</si>
  <si>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</si>
  <si>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</si>
  <si>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</si>
  <si>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</si>
  <si>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</si>
  <si>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</si>
  <si>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</si>
  <si>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</si>
  <si>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</si>
  <si>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</si>
  <si>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</si>
  <si>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</si>
  <si>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</si>
  <si>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</si>
  <si>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</si>
  <si>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</si>
  <si>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</si>
  <si>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</si>
  <si>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</si>
  <si>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</si>
  <si>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</si>
  <si>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</si>
  <si>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</si>
  <si>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</si>
  <si>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</si>
  <si>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</si>
  <si>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</si>
  <si>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</si>
  <si>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</si>
  <si>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</si>
  <si>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</si>
  <si>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</si>
  <si>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</si>
  <si>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</si>
  <si>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</si>
  <si>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</si>
  <si>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</si>
  <si>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</si>
  <si>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</si>
  <si>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</si>
  <si>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</si>
  <si>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</si>
  <si>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</si>
  <si>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</si>
  <si>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</si>
  <si>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</si>
  <si>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</si>
  <si>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</si>
  <si>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</si>
  <si>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</si>
  <si>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</si>
  <si>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</si>
  <si>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</si>
  <si>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</si>
  <si>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</si>
  <si>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</si>
  <si>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</si>
  <si>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</si>
  <si>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</si>
  <si>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</si>
  <si>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</si>
  <si>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</si>
  <si>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</si>
  <si>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</si>
  <si>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</si>
  <si>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</si>
  <si>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</si>
  <si>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</si>
  <si>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</si>
  <si>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</si>
  <si>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</si>
  <si>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</si>
  <si>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</si>
  <si>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</si>
  <si>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</si>
  <si>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</si>
  <si>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</si>
  <si>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</si>
  <si>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</si>
  <si>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</si>
  <si>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</si>
  <si>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</si>
  <si>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</si>
  <si>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</si>
  <si>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</si>
  <si>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</si>
  <si>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</si>
  <si>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</si>
  <si>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</si>
  <si>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</si>
  <si>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</si>
  <si>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</si>
  <si>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</si>
  <si>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</si>
  <si>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</si>
  <si>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</si>
  <si>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</si>
  <si>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</si>
  <si>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</si>
  <si>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</si>
  <si>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</si>
  <si>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県の水道用水供給事業は、各指標が示すとおり、概ね健全で効率的な経営が保たれています。しかしながら、近年の水道事業を取り巻く環境は大きく変化しつつあり、人口減少や節水技術の普及による水需要の減少、水源水質の変化、自然災害の激甚化、昨今のエネルギー価格をはじめとする物価の高騰、さらには老朽化の進む管路や施設の更新工事の増加など、様々な課題に対応していく必要があります。
　このため、40年間にわたる施設整備計画を定めた「滋賀県企業庁アセットマネジメント計画(平成28年度～令和37年度)」と「滋賀県企業庁経営戦略」（令和３年度～令和12年度）に基づき、３つの基本目標「安全」「強靭」「持続」の達成に向け、安全な水の安定供給と健全経営の維持に向け取り組んでまいります。</t>
    <phoneticPr fontId="4"/>
  </si>
  <si>
    <t>　各指標とも、類似団体の平均と同水準もしくは平均を上回っており、概ね健全で効率的な経営を維持しています。
　水１ｍ3あたりの経費である⑥「給水原価」は、動力費等費用の増加や水量の減少により、前年度より増加しています。このため、①「経常収支比率」や⑤「料金回収率」が前年度よりは減少しているものの、引き続き100％を上回り、健全な経営を維持しています。
　⑦「施設利用率」や⑧「有収率」は横ばいで推移しており、今後、施設規模の適正化等により、一層効率的な経営を進めていく必要があります。
　④「企業債残高対給水収益比率」については、令和４年度は浄水場の耐震化や管路の更新等のために新たな借入を行ったため、増加しました。今後も、管路更新や施設の更新等に多額の費用が見込まれることから、投資と財源のバランスをとっていく必要があります。
　短期的な支払能力を示す③「流動比率」は前年度より減少したものの、依然として類似団体の平均値より高い水準です。</t>
    <phoneticPr fontId="4"/>
  </si>
  <si>
    <t>　施設や設備の更新を計画的に進めているものの、給水開始から40年以上が経過しており①「有形固定資産減価償却率」は増加傾向にあります。引き続き、アセットマネジメント計画に基づく、管路の更新や施設・設備の更新に取り組んでいます。
　②法定耐用年数を超えた管路延長の割合を示す「管路経年化率」については、63.45％と、類似団体の平均を上回っていますが、老朽度調査に基づき地盤条件別に更新基準年数を設定することで、計画的な管路の更新に取り組んでいます。
　③「管路更新率」については、令和４年度は1.53％と全国平均を大幅に上回っていま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管路更新には、多額の費用と時間が必要となるので、ダウンサイジングなど費用の削減にも取り組み、更新工事の推進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</si>
</sst>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0.74</c:v>
                </c:pt>
                <c:pt idx="1">
                  <c:v>1.59</c:v>
                </c:pt>
                <c:pt idx="2">
                  <c:v>1.27</c:v>
                </c:pt>
                <c:pt idx="3">
                  <c:v>1.31</c:v>
                </c:pt>
                <c:pt idx="4">
                  <c:v>1.53</c:v>
                </c:pt>
              </c:numCache>
            </c:numRef>
          </c:val>
          <c:extLst>
            <c:ext xmlns:c16="http://schemas.microsoft.com/office/drawing/2014/chart" uri="{C3380CC4-5D6E-409C-BE32-E72D297353CC}">
              <c16:uniqueId val="{00000000-CE50-4872-81D4-0C727BD182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CE50-4872-81D4-0C727BD182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70.239999999999995</c:v>
                </c:pt>
                <c:pt idx="1">
                  <c:v>68.53</c:v>
                </c:pt>
                <c:pt idx="2">
                  <c:v>67.14</c:v>
                </c:pt>
                <c:pt idx="3">
                  <c:v>67.06</c:v>
                </c:pt>
                <c:pt idx="4">
                  <c:v>65.75</c:v>
                </c:pt>
              </c:numCache>
            </c:numRef>
          </c:val>
          <c:extLst>
            <c:ext xmlns:c16="http://schemas.microsoft.com/office/drawing/2014/chart" uri="{C3380CC4-5D6E-409C-BE32-E72D297353CC}">
              <c16:uniqueId val="{00000000-BA3E-43E4-A99B-39E9257133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BA3E-43E4-A99B-39E9257133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98.35</c:v>
                </c:pt>
                <c:pt idx="1">
                  <c:v>99.41</c:v>
                </c:pt>
                <c:pt idx="2">
                  <c:v>99.57</c:v>
                </c:pt>
                <c:pt idx="3">
                  <c:v>99.42</c:v>
                </c:pt>
                <c:pt idx="4">
                  <c:v>99.44</c:v>
                </c:pt>
              </c:numCache>
            </c:numRef>
          </c:val>
          <c:extLst>
            <c:ext xmlns:c16="http://schemas.microsoft.com/office/drawing/2014/chart" uri="{C3380CC4-5D6E-409C-BE32-E72D297353CC}">
              <c16:uniqueId val="{00000000-77EA-4BAF-91DD-269E10A58D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77EA-4BAF-91DD-269E10A58D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122.44</c:v>
                </c:pt>
                <c:pt idx="1">
                  <c:v>120.62</c:v>
                </c:pt>
                <c:pt idx="2">
                  <c:v>120.22</c:v>
                </c:pt>
                <c:pt idx="3">
                  <c:v>114.87</c:v>
                </c:pt>
                <c:pt idx="4">
                  <c:v>108.12</c:v>
                </c:pt>
              </c:numCache>
            </c:numRef>
          </c:val>
          <c:extLst>
            <c:ext xmlns:c16="http://schemas.microsoft.com/office/drawing/2014/chart" uri="{C3380CC4-5D6E-409C-BE32-E72D297353CC}">
              <c16:uniqueId val="{00000000-1816-4E8A-9177-548B52846A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1816-4E8A-9177-548B52846A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55.01</c:v>
                </c:pt>
                <c:pt idx="1">
                  <c:v>57.24</c:v>
                </c:pt>
                <c:pt idx="2">
                  <c:v>58.64</c:v>
                </c:pt>
                <c:pt idx="3">
                  <c:v>59.42</c:v>
                </c:pt>
                <c:pt idx="4">
                  <c:v>61.69</c:v>
                </c:pt>
              </c:numCache>
            </c:numRef>
          </c:val>
          <c:extLst>
            <c:ext xmlns:c16="http://schemas.microsoft.com/office/drawing/2014/chart" uri="{C3380CC4-5D6E-409C-BE32-E72D297353CC}">
              <c16:uniqueId val="{00000000-92CE-4A52-984B-4884E463DC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2CE-4A52-984B-4884E463DC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45.46</c:v>
                </c:pt>
                <c:pt idx="1">
                  <c:v>54.65</c:v>
                </c:pt>
                <c:pt idx="2">
                  <c:v>58.19</c:v>
                </c:pt>
                <c:pt idx="3">
                  <c:v>61.6</c:v>
                </c:pt>
                <c:pt idx="4">
                  <c:v>63.45</c:v>
                </c:pt>
              </c:numCache>
            </c:numRef>
          </c:val>
          <c:extLst>
            <c:ext xmlns:c16="http://schemas.microsoft.com/office/drawing/2014/chart" uri="{C3380CC4-5D6E-409C-BE32-E72D297353CC}">
              <c16:uniqueId val="{00000000-C973-4D32-B20A-309CCB509A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973-4D32-B20A-309CCB509A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F-4F77-BE99-67F5B10625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E5F-4F77-BE99-67F5B10625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624.49</c:v>
                </c:pt>
                <c:pt idx="1">
                  <c:v>815.64</c:v>
                </c:pt>
                <c:pt idx="2">
                  <c:v>671.12</c:v>
                </c:pt>
                <c:pt idx="3">
                  <c:v>577.11</c:v>
                </c:pt>
                <c:pt idx="4">
                  <c:v>435.43</c:v>
                </c:pt>
              </c:numCache>
            </c:numRef>
          </c:val>
          <c:extLst>
            <c:ext xmlns:c16="http://schemas.microsoft.com/office/drawing/2014/chart" uri="{C3380CC4-5D6E-409C-BE32-E72D297353CC}">
              <c16:uniqueId val="{00000000-AC7F-4615-9127-86574A9AC1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AC7F-4615-9127-86574A9AC1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199.21</c:v>
                </c:pt>
                <c:pt idx="1">
                  <c:v>183.1</c:v>
                </c:pt>
                <c:pt idx="2">
                  <c:v>170.32</c:v>
                </c:pt>
                <c:pt idx="3">
                  <c:v>205.11</c:v>
                </c:pt>
                <c:pt idx="4">
                  <c:v>230.91</c:v>
                </c:pt>
              </c:numCache>
            </c:numRef>
          </c:val>
          <c:extLst>
            <c:ext xmlns:c16="http://schemas.microsoft.com/office/drawing/2014/chart" uri="{C3380CC4-5D6E-409C-BE32-E72D297353CC}">
              <c16:uniqueId val="{00000000-0783-40CD-B0AC-FD0623EB21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783-40CD-B0AC-FD0623EB21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122.96</c:v>
                </c:pt>
                <c:pt idx="1">
                  <c:v>121.43</c:v>
                </c:pt>
                <c:pt idx="2">
                  <c:v>121</c:v>
                </c:pt>
                <c:pt idx="3">
                  <c:v>114.94</c:v>
                </c:pt>
                <c:pt idx="4">
                  <c:v>108.39</c:v>
                </c:pt>
              </c:numCache>
            </c:numRef>
          </c:val>
          <c:extLst>
            <c:ext xmlns:c16="http://schemas.microsoft.com/office/drawing/2014/chart" uri="{C3380CC4-5D6E-409C-BE32-E72D297353CC}">
              <c16:uniqueId val="{00000000-5596-4472-816A-02E196A447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5596-4472-816A-02E196A447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72.2</c:v>
                </c:pt>
                <c:pt idx="1">
                  <c:v>73.67</c:v>
                </c:pt>
                <c:pt idx="2">
                  <c:v>74.22</c:v>
                </c:pt>
                <c:pt idx="3">
                  <c:v>74.540000000000006</c:v>
                </c:pt>
                <c:pt idx="4">
                  <c:v>80.459999999999994</c:v>
                </c:pt>
              </c:numCache>
            </c:numRef>
          </c:val>
          <c:extLst>
            <c:ext xmlns:c16="http://schemas.microsoft.com/office/drawing/2014/chart" uri="{C3380CC4-5D6E-409C-BE32-E72D297353CC}">
              <c16:uniqueId val="{00000000-05C1-4751-88CF-EB522CAB5B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5C1-4751-88CF-EB522CAB5B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3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1413989</v>
      </c>
      <c r="AM8" s="45"/>
      <c r="AN8" s="45"/>
      <c r="AO8" s="45"/>
      <c r="AP8" s="45"/>
      <c r="AQ8" s="45"/>
      <c r="AR8" s="45"/>
      <c r="AS8" s="45"/>
      <c r="AT8" s="46">
        <f>データ!$S$6</f>
        <v>4017.38</v>
      </c>
      <c r="AU8" s="47"/>
      <c r="AV8" s="47"/>
      <c r="AW8" s="47"/>
      <c r="AX8" s="47"/>
      <c r="AY8" s="47"/>
      <c r="AZ8" s="47"/>
      <c r="BA8" s="47"/>
      <c r="BB8" s="48">
        <f>データ!$T$6</f>
        <v>351.97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78.62</v>
      </c>
      <c r="J10" s="47"/>
      <c r="K10" s="47"/>
      <c r="L10" s="47"/>
      <c r="M10" s="47"/>
      <c r="N10" s="47"/>
      <c r="O10" s="75"/>
      <c r="P10" s="48">
        <f>データ!$P$6</f>
        <v>97.83</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699474</v>
      </c>
      <c r="AM10" s="45"/>
      <c r="AN10" s="45"/>
      <c r="AO10" s="45"/>
      <c r="AP10" s="45"/>
      <c r="AQ10" s="45"/>
      <c r="AR10" s="45"/>
      <c r="AS10" s="45"/>
      <c r="AT10" s="46">
        <f>データ!$V$6</f>
        <v>1536.38</v>
      </c>
      <c r="AU10" s="47"/>
      <c r="AV10" s="47"/>
      <c r="AW10" s="47"/>
      <c r="AX10" s="47"/>
      <c r="AY10" s="47"/>
      <c r="AZ10" s="47"/>
      <c r="BA10" s="47"/>
      <c r="BB10" s="48">
        <f>データ!$W$6</f>
        <v>455.27</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114</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112</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34Cyzj7zvVuudJ4w0Jw4PtMYEGM/+/DegQyb37XFcEbKnEwlVSql3rF/6s1rEk6GXSFi0F05/ov0DB+sxuIYsg==" saltValue="tSfVJXLoepsh2pZRAXJC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250007</v>
      </c>
      <c r="D6" s="20">
        <f t="shared" si="3"/>
        <v>46</v>
      </c>
      <c r="E6" s="20">
        <f t="shared" si="3"/>
        <v>1</v>
      </c>
      <c r="F6" s="20">
        <f t="shared" si="3"/>
        <v>0</v>
      </c>
      <c r="G6" s="20">
        <f t="shared" si="3"/>
        <v>2</v>
      </c>
      <c r="H6" s="20" t="str">
        <f t="shared" si="3"/>
        <v>滋賀県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78.62</v>
      </c>
      <c r="P6" s="21">
        <f t="shared" si="3"/>
        <v>97.83</v>
      </c>
      <c r="Q6" s="21">
        <f t="shared" si="3"/>
        <v>0</v>
      </c>
      <c r="R6" s="21">
        <f t="shared" si="3"/>
        <v>1413989</v>
      </c>
      <c r="S6" s="21">
        <f t="shared" si="3"/>
        <v>4017.38</v>
      </c>
      <c r="T6" s="21">
        <f t="shared" si="3"/>
        <v>351.97</v>
      </c>
      <c r="U6" s="21">
        <f t="shared" si="3"/>
        <v>699474</v>
      </c>
      <c r="V6" s="21">
        <f t="shared" si="3"/>
        <v>1536.38</v>
      </c>
      <c r="W6" s="21">
        <f t="shared" si="3"/>
        <v>455.27</v>
      </c>
      <c r="X6" s="22">
        <f>IF(X7="",NA(),X7)</f>
        <v>122.44</v>
      </c>
      <c r="Y6" s="22">
        <f t="shared" ref="Y6:AG6" si="4">IF(Y7="",NA(),Y7)</f>
        <v>120.62</v>
      </c>
      <c r="Z6" s="22">
        <f t="shared" si="4"/>
        <v>120.22</v>
      </c>
      <c r="AA6" s="22">
        <f t="shared" si="4"/>
        <v>114.87</v>
      </c>
      <c r="AB6" s="22">
        <f t="shared" si="4"/>
        <v>108.12</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624.49</v>
      </c>
      <c r="AU6" s="22">
        <f t="shared" ref="AU6:BC6" si="6">IF(AU7="",NA(),AU7)</f>
        <v>815.64</v>
      </c>
      <c r="AV6" s="22">
        <f t="shared" si="6"/>
        <v>671.12</v>
      </c>
      <c r="AW6" s="22">
        <f t="shared" si="6"/>
        <v>577.11</v>
      </c>
      <c r="AX6" s="22">
        <f t="shared" si="6"/>
        <v>435.43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199.21</v>
      </c>
      <c r="BF6" s="22">
        <f t="shared" ref="BF6:BN6" si="7">IF(BF7="",NA(),BF7)</f>
        <v>183.1</v>
      </c>
      <c r="BG6" s="22">
        <f t="shared" si="7"/>
        <v>170.32</v>
      </c>
      <c r="BH6" s="22">
        <f t="shared" si="7"/>
        <v>205.11</v>
      </c>
      <c r="BI6" s="22">
        <f t="shared" si="7"/>
        <v>230.91</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122.96</v>
      </c>
      <c r="BQ6" s="22">
        <f t="shared" ref="BQ6:BY6" si="8">IF(BQ7="",NA(),BQ7)</f>
        <v>121.43</v>
      </c>
      <c r="BR6" s="22">
        <f t="shared" si="8"/>
        <v>121</v>
      </c>
      <c r="BS6" s="22">
        <f t="shared" si="8"/>
        <v>114.94</v>
      </c>
      <c r="BT6" s="22">
        <f t="shared" si="8"/>
        <v>108.39</v>
      </c>
      <c r="BU6" s="22">
        <f t="shared" si="8"/>
        <v>112.83</v>
      </c>
      <c r="BV6" s="22">
        <f t="shared" si="8"/>
        <v>112.84</v>
      </c>
      <c r="BW6" s="22">
        <f t="shared" si="8"/>
        <v>110.77</v>
      </c>
      <c r="BX6" s="22">
        <f t="shared" si="8"/>
        <v>112.35</v>
      </c>
      <c r="BY6" s="22">
        <f t="shared" si="8"/>
        <v>106.47</v>
      </c>
      <c r="BZ6" s="21" t="str">
        <f>IF(BZ7="","",IF(BZ7="-","【-】","【"&amp;SUBSTITUTE(TEXT(BZ7,"#,##0.00"),"-","△")&amp;"】"))</f>
        <v>【106.47】</v>
      </c>
      <c r="CA6" s="22">
        <f>IF(CA7="",NA(),CA7)</f>
        <v>72.2</v>
      </c>
      <c r="CB6" s="22">
        <f t="shared" ref="CB6:CJ6" si="9">IF(CB7="",NA(),CB7)</f>
        <v>73.67</v>
      </c>
      <c r="CC6" s="22">
        <f t="shared" si="9"/>
        <v>74.22</v>
      </c>
      <c r="CD6" s="22">
        <f t="shared" si="9"/>
        <v>74.540000000000006</v>
      </c>
      <c r="CE6" s="22">
        <f t="shared" si="9"/>
        <v>80.459999999999994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70.239999999999995</v>
      </c>
      <c r="CM6" s="22">
        <f t="shared" ref="CM6:CU6" si="10">IF(CM7="",NA(),CM7)</f>
        <v>68.53</v>
      </c>
      <c r="CN6" s="22">
        <f t="shared" si="10"/>
        <v>67.14</v>
      </c>
      <c r="CO6" s="22">
        <f t="shared" si="10"/>
        <v>67.06</v>
      </c>
      <c r="CP6" s="22">
        <f t="shared" si="10"/>
        <v>65.75</v>
      </c>
      <c r="CQ6" s="22">
        <f t="shared" si="10"/>
        <v>61.77</v>
      </c>
      <c r="CR6" s="22">
        <f t="shared" si="10"/>
        <v>61.69</v>
      </c>
      <c r="CS6" s="22">
        <f t="shared" si="10"/>
        <v>62.26</v>
      </c>
      <c r="CT6" s="22">
        <f t="shared" si="10"/>
        <v>62.22</v>
      </c>
      <c r="CU6" s="22">
        <f t="shared" si="10"/>
        <v>61.45</v>
      </c>
      <c r="CV6" s="21" t="str">
        <f>IF(CV7="","",IF(CV7="-","【-】","【"&amp;SUBSTITUTE(TEXT(CV7,"#,##0.00"),"-","△")&amp;"】"))</f>
        <v>【61.45】</v>
      </c>
      <c r="CW6" s="22">
        <f>IF(CW7="",NA(),CW7)</f>
        <v>98.35</v>
      </c>
      <c r="CX6" s="22">
        <f t="shared" ref="CX6:DF6" si="11">IF(CX7="",NA(),CX7)</f>
        <v>99.41</v>
      </c>
      <c r="CY6" s="22">
        <f t="shared" si="11"/>
        <v>99.57</v>
      </c>
      <c r="CZ6" s="22">
        <f t="shared" si="11"/>
        <v>99.42</v>
      </c>
      <c r="DA6" s="22">
        <f t="shared" si="11"/>
        <v>99.44</v>
      </c>
      <c r="DB6" s="22">
        <f t="shared" si="11"/>
        <v>100.08</v>
      </c>
      <c r="DC6" s="22">
        <f t="shared" si="11"/>
        <v>100</v>
      </c>
      <c r="DD6" s="22">
        <f t="shared" si="11"/>
        <v>100.16</v>
      </c>
      <c r="DE6" s="22">
        <f t="shared" si="11"/>
        <v>100.28</v>
      </c>
      <c r="DF6" s="22">
        <f t="shared" si="11"/>
        <v>100.29</v>
      </c>
      <c r="DG6" s="21" t="str">
        <f>IF(DG7="","",IF(DG7="-","【-】","【"&amp;SUBSTITUTE(TEXT(DG7,"#,##0.00"),"-","△")&amp;"】"))</f>
        <v>【100.29】</v>
      </c>
      <c r="DH6" s="22">
        <f>IF(DH7="",NA(),DH7)</f>
        <v>55.01</v>
      </c>
      <c r="DI6" s="22">
        <f t="shared" ref="DI6:DQ6" si="12">IF(DI7="",NA(),DI7)</f>
        <v>57.24</v>
      </c>
      <c r="DJ6" s="22">
        <f t="shared" si="12"/>
        <v>58.64</v>
      </c>
      <c r="DK6" s="22">
        <f t="shared" si="12"/>
        <v>59.42</v>
      </c>
      <c r="DL6" s="22">
        <f t="shared" si="12"/>
        <v>61.69</v>
      </c>
      <c r="DM6" s="22">
        <f t="shared" si="12"/>
        <v>55.77</v>
      </c>
      <c r="DN6" s="22">
        <f t="shared" si="12"/>
        <v>56.48</v>
      </c>
      <c r="DO6" s="22">
        <f t="shared" si="12"/>
        <v>57.5</v>
      </c>
      <c r="DP6" s="22">
        <f t="shared" si="12"/>
        <v>58.52</v>
      </c>
      <c r="DQ6" s="22">
        <f t="shared" si="12"/>
        <v>59.51</v>
      </c>
      <c r="DR6" s="21" t="str">
        <f>IF(DR7="","",IF(DR7="-","【-】","【"&amp;SUBSTITUTE(TEXT(DR7,"#,##0.00"),"-","△")&amp;"】"))</f>
        <v>【59.51】</v>
      </c>
      <c r="DS6" s="22">
        <f>IF(DS7="",NA(),DS7)</f>
        <v>45.46</v>
      </c>
      <c r="DT6" s="22">
        <f t="shared" ref="DT6:EB6" si="13">IF(DT7="",NA(),DT7)</f>
        <v>54.65</v>
      </c>
      <c r="DU6" s="22">
        <f t="shared" si="13"/>
        <v>58.19</v>
      </c>
      <c r="DV6" s="22">
        <f t="shared" si="13"/>
        <v>61.6</v>
      </c>
      <c r="DW6" s="22">
        <f t="shared" si="13"/>
        <v>63.45</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0.74</v>
      </c>
      <c r="EE6" s="22">
        <f t="shared" ref="EE6:EM6" si="14">IF(EE7="",NA(),EE7)</f>
        <v>1.59</v>
      </c>
      <c r="EF6" s="22">
        <f t="shared" si="14"/>
        <v>1.27</v>
      </c>
      <c r="EG6" s="22">
        <f t="shared" si="14"/>
        <v>1.31</v>
      </c>
      <c r="EH6" s="22">
        <f t="shared" si="14"/>
        <v>1.53</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250007</v>
      </c>
      <c r="D7" s="24">
        <v>46</v>
      </c>
      <c r="E7" s="24">
        <v>1</v>
      </c>
      <c r="F7" s="24">
        <v>0</v>
      </c>
      <c r="G7" s="24">
        <v>2</v>
      </c>
      <c r="H7" s="24" t="s">
        <v>93</v>
      </c>
      <c r="I7" s="24" t="s">
        <v>94</v>
      </c>
      <c r="J7" s="24" t="s">
        <v>95</v>
      </c>
      <c r="K7" s="24" t="s">
        <v>96</v>
      </c>
      <c r="L7" s="24" t="s">
        <v>97</v>
      </c>
      <c r="M7" s="24" t="s">
        <v>98</v>
      </c>
      <c r="N7" s="25" t="s">
        <v>99</v>
      </c>
      <c r="O7" s="25">
        <v>78.62</v>
      </c>
      <c r="P7" s="25">
        <v>97.83</v>
      </c>
      <c r="Q7" s="25">
        <v>0</v>
      </c>
      <c r="R7" s="25">
        <v>1413989</v>
      </c>
      <c r="S7" s="25">
        <v>4017.38</v>
      </c>
      <c r="T7" s="25">
        <v>351.97</v>
      </c>
      <c r="U7" s="25">
        <v>699474</v>
      </c>
      <c r="V7" s="25">
        <v>1536.38</v>
      </c>
      <c r="W7" s="25">
        <v>455.27</v>
      </c>
      <c r="X7" s="25">
        <v>122.44</v>
      </c>
      <c r="Y7" s="25">
        <v>120.62</v>
      </c>
      <c r="Z7" s="25">
        <v>120.22</v>
      </c>
      <c r="AA7" s="25">
        <v>114.87</v>
      </c>
      <c r="AB7" s="25">
        <v>108.12</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624.49</v>
      </c>
      <c r="AU7" s="25">
        <v>815.64</v>
      </c>
      <c r="AV7" s="25">
        <v>671.12</v>
      </c>
      <c r="AW7" s="25">
        <v>577.11</v>
      </c>
      <c r="AX7" s="25">
        <v>435.43</v>
      </c>
      <c r="AY7" s="25">
        <v>258.49</v>
      </c>
      <c r="AZ7" s="25">
        <v>271.10000000000002</v>
      </c>
      <c r="BA7" s="25">
        <v>284.45</v>
      </c>
      <c r="BB7" s="25">
        <v>309.23</v>
      </c>
      <c r="BC7" s="25">
        <v>313.43</v>
      </c>
      <c r="BD7" s="25">
        <v>313.43</v>
      </c>
      <c r="BE7" s="25">
        <v>199.21</v>
      </c>
      <c r="BF7" s="25">
        <v>183.1</v>
      </c>
      <c r="BG7" s="25">
        <v>170.32</v>
      </c>
      <c r="BH7" s="25">
        <v>205.11</v>
      </c>
      <c r="BI7" s="25">
        <v>230.91</v>
      </c>
      <c r="BJ7" s="25">
        <v>290.31</v>
      </c>
      <c r="BK7" s="25">
        <v>272.95999999999998</v>
      </c>
      <c r="BL7" s="25">
        <v>260.95999999999998</v>
      </c>
      <c r="BM7" s="25">
        <v>240.07</v>
      </c>
      <c r="BN7" s="25">
        <v>224.81</v>
      </c>
      <c r="BO7" s="25">
        <v>224.81</v>
      </c>
      <c r="BP7" s="25">
        <v>122.96</v>
      </c>
      <c r="BQ7" s="25">
        <v>121.43</v>
      </c>
      <c r="BR7" s="25">
        <v>121</v>
      </c>
      <c r="BS7" s="25">
        <v>114.94</v>
      </c>
      <c r="BT7" s="25">
        <v>108.39</v>
      </c>
      <c r="BU7" s="25">
        <v>112.83</v>
      </c>
      <c r="BV7" s="25">
        <v>112.84</v>
      </c>
      <c r="BW7" s="25">
        <v>110.77</v>
      </c>
      <c r="BX7" s="25">
        <v>112.35</v>
      </c>
      <c r="BY7" s="25">
        <v>106.47</v>
      </c>
      <c r="BZ7" s="25">
        <v>106.47</v>
      </c>
      <c r="CA7" s="25">
        <v>72.2</v>
      </c>
      <c r="CB7" s="25">
        <v>73.67</v>
      </c>
      <c r="CC7" s="25">
        <v>74.22</v>
      </c>
      <c r="CD7" s="25">
        <v>74.540000000000006</v>
      </c>
      <c r="CE7" s="25">
        <v>80.459999999999994</v>
      </c>
      <c r="CF7" s="25">
        <v>73.86</v>
      </c>
      <c r="CG7" s="25">
        <v>73.849999999999994</v>
      </c>
      <c r="CH7" s="25">
        <v>73.180000000000007</v>
      </c>
      <c r="CI7" s="25">
        <v>73.05</v>
      </c>
      <c r="CJ7" s="25">
        <v>77.53</v>
      </c>
      <c r="CK7" s="25">
        <v>77.53</v>
      </c>
      <c r="CL7" s="25">
        <v>70.239999999999995</v>
      </c>
      <c r="CM7" s="25">
        <v>68.53</v>
      </c>
      <c r="CN7" s="25">
        <v>67.14</v>
      </c>
      <c r="CO7" s="25">
        <v>67.06</v>
      </c>
      <c r="CP7" s="25">
        <v>65.75</v>
      </c>
      <c r="CQ7" s="25">
        <v>61.77</v>
      </c>
      <c r="CR7" s="25">
        <v>61.69</v>
      </c>
      <c r="CS7" s="25">
        <v>62.26</v>
      </c>
      <c r="CT7" s="25">
        <v>62.22</v>
      </c>
      <c r="CU7" s="25">
        <v>61.45</v>
      </c>
      <c r="CV7" s="25">
        <v>61.45</v>
      </c>
      <c r="CW7" s="25">
        <v>98.35</v>
      </c>
      <c r="CX7" s="25">
        <v>99.41</v>
      </c>
      <c r="CY7" s="25">
        <v>99.57</v>
      </c>
      <c r="CZ7" s="25">
        <v>99.42</v>
      </c>
      <c r="DA7" s="25">
        <v>99.44</v>
      </c>
      <c r="DB7" s="25">
        <v>100.08</v>
      </c>
      <c r="DC7" s="25">
        <v>100</v>
      </c>
      <c r="DD7" s="25">
        <v>100.16</v>
      </c>
      <c r="DE7" s="25">
        <v>100.28</v>
      </c>
      <c r="DF7" s="25">
        <v>100.29</v>
      </c>
      <c r="DG7" s="25">
        <v>100.29</v>
      </c>
      <c r="DH7" s="25">
        <v>55.01</v>
      </c>
      <c r="DI7" s="25">
        <v>57.24</v>
      </c>
      <c r="DJ7" s="25">
        <v>58.64</v>
      </c>
      <c r="DK7" s="25">
        <v>59.42</v>
      </c>
      <c r="DL7" s="25">
        <v>61.69</v>
      </c>
      <c r="DM7" s="25">
        <v>55.77</v>
      </c>
      <c r="DN7" s="25">
        <v>56.48</v>
      </c>
      <c r="DO7" s="25">
        <v>57.5</v>
      </c>
      <c r="DP7" s="25">
        <v>58.52</v>
      </c>
      <c r="DQ7" s="25">
        <v>59.51</v>
      </c>
      <c r="DR7" s="25">
        <v>59.51</v>
      </c>
      <c r="DS7" s="25">
        <v>45.46</v>
      </c>
      <c r="DT7" s="25">
        <v>54.65</v>
      </c>
      <c r="DU7" s="25">
        <v>58.19</v>
      </c>
      <c r="DV7" s="25">
        <v>61.6</v>
      </c>
      <c r="DW7" s="25">
        <v>63.45</v>
      </c>
      <c r="DX7" s="25">
        <v>25.84</v>
      </c>
      <c r="DY7" s="25">
        <v>27.61</v>
      </c>
      <c r="DZ7" s="25">
        <v>30.3</v>
      </c>
      <c r="EA7" s="25">
        <v>31.74</v>
      </c>
      <c r="EB7" s="25">
        <v>32.380000000000003</v>
      </c>
      <c r="EC7" s="25">
        <v>32.380000000000003</v>
      </c>
      <c r="ED7" s="25">
        <v>0.74</v>
      </c>
      <c r="EE7" s="25">
        <v>1.59</v>
      </c>
      <c r="EF7" s="25">
        <v>1.27</v>
      </c>
      <c r="EG7" s="25">
        <v>1.31</v>
      </c>
      <c r="EH7" s="25">
        <v>1.53</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吉岡　徳智</cp:lastModifiedBy>
  <cp:lastPrinted>2024-03-12T05:41:56Z</cp:lastPrinted>
  <dcterms:created xsi:type="dcterms:W3CDTF">2023-12-05T00:56:25Z</dcterms:created>
  <dcterms:modified xsi:type="dcterms:W3CDTF">2024-03-12T05:43:19Z</dcterms:modified>
  <cp:category/>
</cp:coreProperties>
</file>