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erver3\F1030\★財政係\2023(令和5)年度\090調査・照会・通知（係全般）\籠原\R6.2.7〆公営企業に係る経営比較分析表（令和４年度決算）の分析等について\"/>
    </mc:Choice>
  </mc:AlternateContent>
  <xr:revisionPtr revIDLastSave="0" documentId="13_ncr:1_{E5687C4B-873B-4D94-B489-121FF29E2F74}" xr6:coauthVersionLast="47" xr6:coauthVersionMax="47" xr10:uidLastSave="{00000000-0000-0000-0000-000000000000}"/>
  <workbookProtection workbookAlgorithmName="SHA-512" workbookHashValue="YgVLIT7TbUD3PAzANHQqkpfAxQgbnCK777mSW7i8ckO9bUTBoqzI8stTnccCa3QR32DfHGn5yR6OOoXW3j12VA==" workbookSaltValue="lO7wAYfdCIQZuxG/E6+UbA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<sst xmlns="http://schemas.openxmlformats.org/spreadsheetml/2006/main" count="236" uniqueCount="120">
  <si>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</si>
  <si>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</si>
  <si>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</si>
  <si>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</si>
  <si>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</si>
  <si>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</si>
  <si>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</si>
  <si>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</si>
  <si>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</si>
  <si>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</si>
  <si>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</si>
  <si>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</si>
  <si>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</si>
  <si>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</si>
  <si>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</si>
  <si>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</si>
  <si>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</si>
  <si>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</si>
  <si>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</si>
  <si>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</si>
  <si>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</si>
  <si>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</si>
  <si>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</si>
  <si>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</si>
  <si>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</si>
  <si>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</si>
  <si>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</si>
  <si>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</si>
  <si>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</si>
  <si>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</si>
  <si>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</si>
  <si>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</si>
  <si>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</si>
  <si>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</si>
  <si>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</si>
  <si>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</si>
  <si>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</si>
  <si>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</si>
  <si>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</si>
  <si>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</si>
  <si>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</si>
  <si>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</si>
  <si>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</si>
  <si>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</si>
  <si>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</si>
  <si>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</si>
  <si>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</si>
  <si>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</si>
  <si>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</si>
  <si>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</si>
  <si>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</si>
  <si>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</si>
  <si>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</si>
  <si>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</si>
  <si>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</si>
  <si>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</si>
  <si>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</si>
  <si>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</si>
  <si>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</si>
  <si>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</si>
  <si>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</si>
  <si>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</si>
  <si>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</si>
  <si>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</si>
  <si>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</si>
  <si>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</si>
  <si>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</si>
  <si>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</si>
  <si>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</si>
  <si>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</si>
  <si>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</si>
  <si>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</si>
  <si>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</si>
  <si>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</si>
  <si>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</si>
  <si>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</si>
  <si>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</si>
  <si>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</si>
  <si>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</si>
  <si>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</si>
  <si>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</si>
  <si>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</si>
  <si>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</si>
  <si>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</si>
  <si>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</si>
  <si>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</si>
  <si>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</si>
  <si>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</si>
  <si>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</si>
  <si>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</si>
  <si>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</si>
  <si>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</si>
  <si>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</si>
  <si>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</si>
  <si>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</si>
  <si>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</si>
  <si>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</si>
  <si>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</si>
  <si>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栗東市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</si>
  <si>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</si>
  <si>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</si>
  <si>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</si>
  <si>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</si>
  <si>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</si>
  <si>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</si>
  <si>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</si>
  <si>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</si>
  <si>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</si>
  <si>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</si>
  <si>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</si>
  <si>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</si>
  <si>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</si>
  <si>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</si>
  <si>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</si>
  <si>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</si>
  <si>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</si>
  <si>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</si>
  <si>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本市農業集落排水事業については、観音寺地区・浅柄野地区の２地区で事業を進めています。①収益的収支比率は１００％前後で推移しており、単年度収支は赤字となっております。
　また、⑤経費回収率、⑥汚水処理原価、⑦施設利用率については、使用料を公共下水道と同一料金で設定していることや、市街化調整区域での事業で受益者についても、少数に限定されていることから、類似団体平均値と大きく差があり、使用料以外の収入で経費を賄っている状態であると考えられます。
　⑧水洗化率については、全国平均を上回っており、受益者の理解と協力により、高い水洗化率となっております。</t>
    <phoneticPr fontId="4"/>
  </si>
  <si>
    <t>　当処理区域の２地区は、市街化を抑制すべき市街化調整区域であるため、使用者数の増減は少なく推移し、浅柄野地区においては、公共下水道への接続を令和６年４月１日に予定しており、合理的な事業運営を図ります。</t>
    <rPh sb="79" eb="81">
      <t>ヨテイ</t>
    </rPh>
    <phoneticPr fontId="4"/>
  </si>
  <si>
    <t>　本事業の供用開始は観音寺地区が平成１３年から、浅柄野地区では平成１０年からであり、管渠更新の必要な時期に達しておりません。今後、老朽化の状況に合わせて計画を策定し、更新整備を進めます。
　また、浅柄野地区においては、公共下水道への接続を令和６年４月１日に予定しております。</t>
    <rPh sb="98" eb="103">
      <t>アサガラノチク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</si>
</sst>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D-4B97-87C0-D81A4619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D-4B97-87C0-D81A4619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17.760000000000002</c:v>
                </c:pt>
                <c:pt idx="1">
                  <c:v>17.11</c:v>
                </c:pt>
                <c:pt idx="2">
                  <c:v>16.45</c:v>
                </c:pt>
                <c:pt idx="3">
                  <c:v>14.47</c:v>
                </c:pt>
                <c:pt idx="4">
                  <c:v>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F-49B5-9D82-3831777D9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F-49B5-9D82-3831777D9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97.8</c:v>
                </c:pt>
                <c:pt idx="1">
                  <c:v>97.77</c:v>
                </c:pt>
                <c:pt idx="2">
                  <c:v>97.74</c:v>
                </c:pt>
                <c:pt idx="3">
                  <c:v>98.27</c:v>
                </c:pt>
                <c:pt idx="4">
                  <c:v>98.13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D-4DBA-BDBD-7EEDBF07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D-4DBA-BDBD-7EEDBF07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94.54</c:v>
                </c:pt>
                <c:pt idx="1">
                  <c:v>102.83</c:v>
                </c:pt>
                <c:pt idx="2">
                  <c:v>101.59</c:v>
                </c:pt>
                <c:pt idx="3">
                  <c:v>99.41</c:v>
                </c:pt>
                <c:pt idx="4">
                  <c:v>96.51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3-4B59-ACCA-F4624D2D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3-4B59-ACCA-F4624D2D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0-4C69-BFAD-FDE51F85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0-4C69-BFAD-FDE51F85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B-44E8-B709-EB6DEFB28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B-44E8-B709-EB6DEFB28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1-47CE-8F36-34C4FDC5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1-47CE-8F36-34C4FDC5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F-400F-8A2B-C8852EF0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F-400F-8A2B-C8852EF0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75.67</c:v>
                </c:pt>
                <c:pt idx="1">
                  <c:v>68.34</c:v>
                </c:pt>
                <c:pt idx="2">
                  <c:v>63.02</c:v>
                </c:pt>
                <c:pt idx="3">
                  <c:v>58.38</c:v>
                </c:pt>
                <c:pt idx="4">
                  <c:v>47.06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8-4FB6-80C1-44342D2A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8-4FB6-80C1-44342D2A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14.86</c:v>
                </c:pt>
                <c:pt idx="1">
                  <c:v>17.059999999999999</c:v>
                </c:pt>
                <c:pt idx="2">
                  <c:v>16.11</c:v>
                </c:pt>
                <c:pt idx="3">
                  <c:v>16.420000000000002</c:v>
                </c:pt>
                <c:pt idx="4">
                  <c:v>12.91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1-4D40-9118-BD4C5DA1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D40-9118-BD4C5DA1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942.05</c:v>
                </c:pt>
                <c:pt idx="1">
                  <c:v>823.45</c:v>
                </c:pt>
                <c:pt idx="2">
                  <c:v>836.17</c:v>
                </c:pt>
                <c:pt idx="3">
                  <c:v>851.63</c:v>
                </c:pt>
                <c:pt idx="4">
                  <c:v>1074.56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A-431D-A245-D6EC18CCF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A-431D-A245-D6EC18CCF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S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滋賀県　栗東市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農業集落排水</v>
      </c>
      <c r="Q8" s="40"/>
      <c r="R8" s="40"/>
      <c r="S8" s="40"/>
      <c r="T8" s="40"/>
      <c r="U8" s="40"/>
      <c r="V8" s="40"/>
      <c r="W8" s="40" t="str">
        <f>データ!L6</f>
        <v>F2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70578</v>
      </c>
      <c r="AM8" s="42"/>
      <c r="AN8" s="42"/>
      <c r="AO8" s="42"/>
      <c r="AP8" s="42"/>
      <c r="AQ8" s="42"/>
      <c r="AR8" s="42"/>
      <c r="AS8" s="42"/>
      <c r="AT8" s="35">
        <f>データ!T6</f>
        <v>52.69</v>
      </c>
      <c r="AU8" s="35"/>
      <c r="AV8" s="35"/>
      <c r="AW8" s="35"/>
      <c r="AX8" s="35"/>
      <c r="AY8" s="35"/>
      <c r="AZ8" s="35"/>
      <c r="BA8" s="35"/>
      <c r="BB8" s="35">
        <f>データ!U6</f>
        <v>1339.5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0.23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2510</v>
      </c>
      <c r="AE10" s="42"/>
      <c r="AF10" s="42"/>
      <c r="AG10" s="42"/>
      <c r="AH10" s="42"/>
      <c r="AI10" s="42"/>
      <c r="AJ10" s="42"/>
      <c r="AK10" s="2"/>
      <c r="AL10" s="42">
        <f>データ!V6</f>
        <v>160</v>
      </c>
      <c r="AM10" s="42"/>
      <c r="AN10" s="42"/>
      <c r="AO10" s="42"/>
      <c r="AP10" s="42"/>
      <c r="AQ10" s="42"/>
      <c r="AR10" s="42"/>
      <c r="AS10" s="42"/>
      <c r="AT10" s="35">
        <f>データ!W6</f>
        <v>0.26</v>
      </c>
      <c r="AU10" s="35"/>
      <c r="AV10" s="35"/>
      <c r="AW10" s="35"/>
      <c r="AX10" s="35"/>
      <c r="AY10" s="35"/>
      <c r="AZ10" s="35"/>
      <c r="BA10" s="35"/>
      <c r="BB10" s="35">
        <f>データ!X6</f>
        <v>615.38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117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119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jtSut3qU/ZSP9R4lxAFigmlMc/k8G1ETa8FnerZ6ErKgob9Z1u1d8hv9zfYy29jTo3sKaRdClhQJFBBfcsoatQ==" saltValue="Tn1y+UhMjdrMUEABs6NUZ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252085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滋賀県　栗東市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0.23</v>
      </c>
      <c r="Q6" s="20">
        <f t="shared" si="3"/>
        <v>100</v>
      </c>
      <c r="R6" s="20">
        <f t="shared" si="3"/>
        <v>2510</v>
      </c>
      <c r="S6" s="20">
        <f t="shared" si="3"/>
        <v>70578</v>
      </c>
      <c r="T6" s="20">
        <f t="shared" si="3"/>
        <v>52.69</v>
      </c>
      <c r="U6" s="20">
        <f t="shared" si="3"/>
        <v>1339.5</v>
      </c>
      <c r="V6" s="20">
        <f t="shared" si="3"/>
        <v>160</v>
      </c>
      <c r="W6" s="20">
        <f t="shared" si="3"/>
        <v>0.26</v>
      </c>
      <c r="X6" s="20">
        <f t="shared" si="3"/>
        <v>615.38</v>
      </c>
      <c r="Y6" s="21">
        <f>IF(Y7="",NA(),Y7)</f>
        <v>94.54</v>
      </c>
      <c r="Z6" s="21">
        <f t="shared" ref="Z6:AH6" si="4">IF(Z7="",NA(),Z7)</f>
        <v>102.83</v>
      </c>
      <c r="AA6" s="21">
        <f t="shared" si="4"/>
        <v>101.59</v>
      </c>
      <c r="AB6" s="21">
        <f t="shared" si="4"/>
        <v>99.41</v>
      </c>
      <c r="AC6" s="21">
        <f t="shared" si="4"/>
        <v>96.51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75.67</v>
      </c>
      <c r="BG6" s="21">
        <f t="shared" ref="BG6:BO6" si="7">IF(BG7="",NA(),BG7)</f>
        <v>68.34</v>
      </c>
      <c r="BH6" s="21">
        <f t="shared" si="7"/>
        <v>63.02</v>
      </c>
      <c r="BI6" s="21">
        <f t="shared" si="7"/>
        <v>58.38</v>
      </c>
      <c r="BJ6" s="21">
        <f t="shared" si="7"/>
        <v>47.06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14.86</v>
      </c>
      <c r="BR6" s="21">
        <f t="shared" ref="BR6:BZ6" si="8">IF(BR7="",NA(),BR7)</f>
        <v>17.059999999999999</v>
      </c>
      <c r="BS6" s="21">
        <f t="shared" si="8"/>
        <v>16.11</v>
      </c>
      <c r="BT6" s="21">
        <f t="shared" si="8"/>
        <v>16.420000000000002</v>
      </c>
      <c r="BU6" s="21">
        <f t="shared" si="8"/>
        <v>12.91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942.05</v>
      </c>
      <c r="CC6" s="21">
        <f t="shared" ref="CC6:CK6" si="9">IF(CC7="",NA(),CC7)</f>
        <v>823.45</v>
      </c>
      <c r="CD6" s="21">
        <f t="shared" si="9"/>
        <v>836.17</v>
      </c>
      <c r="CE6" s="21">
        <f t="shared" si="9"/>
        <v>851.63</v>
      </c>
      <c r="CF6" s="21">
        <f t="shared" si="9"/>
        <v>1074.56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17.760000000000002</v>
      </c>
      <c r="CN6" s="21">
        <f t="shared" ref="CN6:CV6" si="10">IF(CN7="",NA(),CN7)</f>
        <v>17.11</v>
      </c>
      <c r="CO6" s="21">
        <f t="shared" si="10"/>
        <v>16.45</v>
      </c>
      <c r="CP6" s="21">
        <f t="shared" si="10"/>
        <v>14.47</v>
      </c>
      <c r="CQ6" s="21">
        <f t="shared" si="10"/>
        <v>15.13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97.8</v>
      </c>
      <c r="CY6" s="21">
        <f t="shared" ref="CY6:DG6" si="11">IF(CY7="",NA(),CY7)</f>
        <v>97.77</v>
      </c>
      <c r="CZ6" s="21">
        <f t="shared" si="11"/>
        <v>97.74</v>
      </c>
      <c r="DA6" s="21">
        <f t="shared" si="11"/>
        <v>98.27</v>
      </c>
      <c r="DB6" s="21">
        <f t="shared" si="11"/>
        <v>98.13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252085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0.23</v>
      </c>
      <c r="Q7" s="24">
        <v>100</v>
      </c>
      <c r="R7" s="24">
        <v>2510</v>
      </c>
      <c r="S7" s="24">
        <v>70578</v>
      </c>
      <c r="T7" s="24">
        <v>52.69</v>
      </c>
      <c r="U7" s="24">
        <v>1339.5</v>
      </c>
      <c r="V7" s="24">
        <v>160</v>
      </c>
      <c r="W7" s="24">
        <v>0.26</v>
      </c>
      <c r="X7" s="24">
        <v>615.38</v>
      </c>
      <c r="Y7" s="24">
        <v>94.54</v>
      </c>
      <c r="Z7" s="24">
        <v>102.83</v>
      </c>
      <c r="AA7" s="24">
        <v>101.59</v>
      </c>
      <c r="AB7" s="24">
        <v>99.41</v>
      </c>
      <c r="AC7" s="24">
        <v>96.51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75.67</v>
      </c>
      <c r="BG7" s="24">
        <v>68.34</v>
      </c>
      <c r="BH7" s="24">
        <v>63.02</v>
      </c>
      <c r="BI7" s="24">
        <v>58.38</v>
      </c>
      <c r="BJ7" s="24">
        <v>47.06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14.86</v>
      </c>
      <c r="BR7" s="24">
        <v>17.059999999999999</v>
      </c>
      <c r="BS7" s="24">
        <v>16.11</v>
      </c>
      <c r="BT7" s="24">
        <v>16.420000000000002</v>
      </c>
      <c r="BU7" s="24">
        <v>12.91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942.05</v>
      </c>
      <c r="CC7" s="24">
        <v>823.45</v>
      </c>
      <c r="CD7" s="24">
        <v>836.17</v>
      </c>
      <c r="CE7" s="24">
        <v>851.63</v>
      </c>
      <c r="CF7" s="24">
        <v>1074.56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17.760000000000002</v>
      </c>
      <c r="CN7" s="24">
        <v>17.11</v>
      </c>
      <c r="CO7" s="24">
        <v>16.45</v>
      </c>
      <c r="CP7" s="24">
        <v>14.47</v>
      </c>
      <c r="CQ7" s="24">
        <v>15.13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97.8</v>
      </c>
      <c r="CY7" s="24">
        <v>97.77</v>
      </c>
      <c r="CZ7" s="24">
        <v>97.74</v>
      </c>
      <c r="DA7" s="24">
        <v>98.27</v>
      </c>
      <c r="DB7" s="24">
        <v>98.13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籠原　汐美</cp:lastModifiedBy>
  <cp:lastPrinted>2024-02-06T02:38:06Z</cp:lastPrinted>
  <dcterms:created xsi:type="dcterms:W3CDTF">2023-12-12T02:54:47Z</dcterms:created>
  <dcterms:modified xsi:type="dcterms:W3CDTF">2024-02-06T02:38:07Z</dcterms:modified>
  <cp:category/>
</cp:coreProperties>
</file>