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1030\★財政係\2023(令和5)年度\090調査・照会・通知（係全般）\籠原\その他\R6.2.7〆公営企業に係る経営比較分析表（令和４年度決算）の分析等について\R6.2.20〆再提出\"/>
    </mc:Choice>
  </mc:AlternateContent>
  <xr:revisionPtr revIDLastSave="0" documentId="8_{CB2A6CB0-1BF4-40A6-B759-2A0EE0EFCCC2}" xr6:coauthVersionLast="47" xr6:coauthVersionMax="47" xr10:uidLastSave="{00000000-0000-0000-0000-000000000000}"/>
  <workbookProtection workbookAlgorithmName="SHA-512" workbookHashValue="/6wSmotyU8B1hv8RiQKKfoWcMjuQqkItec0XD2zBv8S3uUiYAJp+SQ4O3LTDVy5pO2/a5IemUB+kkYOY+cKyyA==" workbookSaltValue="OCI7oXLE57NXaKpz8yq0oA==" workbookSpinCount="100000" lockStructure="1"/>
  <bookViews>
    <workbookView xWindow="15" yWindow="735" windowWidth="28785" windowHeight="1486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<sst xmlns="http://schemas.openxmlformats.org/spreadsheetml/2006/main" count="228" uniqueCount="113">
  <si>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</si>
  <si>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</si>
  <si>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</si>
  <si>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</si>
  <si>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</si>
  <si>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</si>
  <si>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</si>
  <si>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</si>
  <si>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</si>
  <si>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</si>
  <si>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</si>
  <si>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</si>
  <si>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</si>
  <si>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</si>
  <si>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</si>
  <si>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</si>
  <si>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</si>
  <si>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</si>
  <si>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</si>
  <si>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</si>
  <si>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</si>
  <si>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</si>
  <si>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</si>
  <si>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</si>
  <si>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</si>
  <si>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</si>
  <si>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</si>
  <si>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</si>
  <si>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</si>
  <si>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</si>
  <si>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</si>
  <si>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</si>
  <si>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</si>
  <si>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</si>
  <si>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</si>
  <si>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</si>
  <si>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</si>
  <si>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</si>
  <si>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</si>
  <si>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</si>
  <si>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</si>
  <si>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</si>
  <si>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</si>
  <si>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</si>
  <si>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</si>
  <si>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</si>
  <si>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</si>
  <si>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</si>
  <si>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</si>
  <si>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</si>
  <si>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</si>
  <si>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</si>
  <si>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</si>
  <si>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</si>
  <si>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</si>
  <si>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</si>
  <si>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</si>
  <si>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</si>
  <si>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</si>
  <si>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</si>
  <si>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</si>
  <si>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</si>
  <si>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</si>
  <si>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</si>
  <si>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</si>
  <si>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</si>
  <si>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</si>
  <si>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</si>
  <si>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</si>
  <si>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</si>
  <si>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</si>
  <si>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</si>
  <si>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</si>
  <si>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</si>
  <si>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</si>
  <si>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</si>
  <si>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</si>
  <si>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</si>
  <si>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</si>
  <si>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</si>
  <si>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</si>
  <si>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</si>
  <si>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</si>
  <si>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</si>
  <si>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</si>
  <si>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</si>
  <si>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</si>
  <si>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</si>
  <si>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</si>
  <si>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</si>
  <si>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</si>
  <si>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</si>
  <si>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</si>
  <si>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</si>
  <si>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</si>
  <si>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</si>
  <si>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</si>
  <si>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</si>
  <si>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</si>
  <si>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</si>
  <si>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</si>
  <si>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</si>
  <si>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</si>
  <si>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</si>
  <si>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</si>
  <si>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</si>
  <si>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</si>
  <si>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</si>
  <si>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</si>
  <si>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</si>
  <si>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昨年度に比べて増加しているが、類似団体に比べると下回っている。今後も継続して老朽化対策に取り組む必要がある。②管路経年化率は昨年度に比べて上回ったものの、類似団体値に比べると下回っている。③管路更新率は、類似団体平均値を下回っている。口径の大きい基幹管路等の更新を優先して行っているため、管路総延長に対する更新延長の割合は比較的低くなる傾向にある。引き続き計画的な更新を実施していく必要がある。</t>
    <rPh sb="1" eb="3">
      <t>ユウケイ</t>
    </rPh>
    <rPh sb="3" eb="5">
      <t>コテイ</t>
    </rPh>
    <rPh sb="5" eb="7">
      <t>シサン</t>
    </rPh>
    <rPh sb="7" eb="9">
      <t>ゲンカ</t>
    </rPh>
    <rPh sb="9" eb="11">
      <t>ショウキャク</t>
    </rPh>
    <rPh sb="11" eb="12">
      <t>リツ</t>
    </rPh>
    <rPh sb="14" eb="17">
      <t>サクネンド</t>
    </rPh>
    <rPh sb="18" eb="19">
      <t>クラ</t>
    </rPh>
    <rPh sb="21" eb="23">
      <t>ゾウカ</t>
    </rPh>
    <rPh sb="45" eb="47">
      <t>コンゴ</t>
    </rPh>
    <rPh sb="48" eb="50">
      <t>ケイゾク</t>
    </rPh>
    <rPh sb="52" eb="55">
      <t>ロウキュウカ</t>
    </rPh>
    <rPh sb="55" eb="57">
      <t>タイサク</t>
    </rPh>
    <rPh sb="58" eb="59">
      <t>ト</t>
    </rPh>
    <rPh sb="60" eb="61">
      <t>ク</t>
    </rPh>
    <rPh sb="62" eb="64">
      <t>ヒツヨウ</t>
    </rPh>
    <rPh sb="69" eb="71">
      <t>カンロ</t>
    </rPh>
    <rPh sb="71" eb="73">
      <t>ケイネン</t>
    </rPh>
    <rPh sb="73" eb="74">
      <t>カ</t>
    </rPh>
    <rPh sb="74" eb="75">
      <t>リツ</t>
    </rPh>
    <rPh sb="76" eb="79">
      <t>サクネンド</t>
    </rPh>
    <rPh sb="80" eb="81">
      <t>クラ</t>
    </rPh>
    <rPh sb="83" eb="85">
      <t>ウワマワ</t>
    </rPh>
    <rPh sb="91" eb="93">
      <t>ルイジ</t>
    </rPh>
    <rPh sb="93" eb="95">
      <t>ダンタイ</t>
    </rPh>
    <rPh sb="95" eb="96">
      <t>アタイ</t>
    </rPh>
    <rPh sb="97" eb="98">
      <t>クラ</t>
    </rPh>
    <rPh sb="101" eb="103">
      <t>シタマワ</t>
    </rPh>
    <rPh sb="109" eb="111">
      <t>カンロ</t>
    </rPh>
    <rPh sb="111" eb="113">
      <t>コウシン</t>
    </rPh>
    <rPh sb="113" eb="114">
      <t>リツ</t>
    </rPh>
    <rPh sb="116" eb="118">
      <t>ルイジ</t>
    </rPh>
    <rPh sb="118" eb="120">
      <t>ダンタイ</t>
    </rPh>
    <rPh sb="120" eb="123">
      <t>ヘイキンチ</t>
    </rPh>
    <rPh sb="124" eb="126">
      <t>シタマワ</t>
    </rPh>
    <rPh sb="131" eb="133">
      <t>コウケイ</t>
    </rPh>
    <rPh sb="134" eb="135">
      <t>オオ</t>
    </rPh>
    <rPh sb="137" eb="139">
      <t>キカン</t>
    </rPh>
    <rPh sb="139" eb="141">
      <t>カンロ</t>
    </rPh>
    <rPh sb="141" eb="142">
      <t>トウ</t>
    </rPh>
    <rPh sb="143" eb="145">
      <t>コウシン</t>
    </rPh>
    <rPh sb="146" eb="148">
      <t>ユウセン</t>
    </rPh>
    <rPh sb="150" eb="151">
      <t>オコナ</t>
    </rPh>
    <rPh sb="158" eb="160">
      <t>カンロ</t>
    </rPh>
    <rPh sb="160" eb="163">
      <t>ソウエンチョウ</t>
    </rPh>
    <rPh sb="164" eb="165">
      <t>タイ</t>
    </rPh>
    <rPh sb="167" eb="169">
      <t>コウシン</t>
    </rPh>
    <rPh sb="169" eb="171">
      <t>エンチョウ</t>
    </rPh>
    <rPh sb="172" eb="174">
      <t>ワリアイ</t>
    </rPh>
    <rPh sb="175" eb="178">
      <t>ヒカクテキ</t>
    </rPh>
    <rPh sb="178" eb="179">
      <t>ヒク</t>
    </rPh>
    <rPh sb="182" eb="184">
      <t>ケイコウ</t>
    </rPh>
    <rPh sb="188" eb="189">
      <t>ヒ</t>
    </rPh>
    <rPh sb="190" eb="191">
      <t>ツヅ</t>
    </rPh>
    <rPh sb="192" eb="195">
      <t>ケイカクテキ</t>
    </rPh>
    <rPh sb="196" eb="198">
      <t>コウシン</t>
    </rPh>
    <rPh sb="199" eb="201">
      <t>ジッシ</t>
    </rPh>
    <rPh sb="205" eb="207">
      <t>ヒツヨウ</t>
    </rPh>
    <phoneticPr fontId="4"/>
  </si>
  <si>
    <t>給水件数はいまだ増加傾向にあるものの、給水収益は減少し、電力高騰による動力費の増加や水源地改良事業の完了に伴う減価償却費の増加等により、経常経費は増加傾向にある。令和6年4月検針分から料金の値上げを予定しているが、今後、水需要の減少、老朽管更新・修繕等対策資金の負担増が予想され、持続可能な事業運営のため経営の健全性の維持に取り組んでいく必要がある。</t>
    <rPh sb="0" eb="2">
      <t>キュウスイ</t>
    </rPh>
    <rPh sb="2" eb="4">
      <t>ケンスウ</t>
    </rPh>
    <rPh sb="8" eb="10">
      <t>ゾウカ</t>
    </rPh>
    <rPh sb="10" eb="12">
      <t>ケイコウ</t>
    </rPh>
    <rPh sb="19" eb="21">
      <t>キュウスイ</t>
    </rPh>
    <rPh sb="21" eb="23">
      <t>シュウエキ</t>
    </rPh>
    <rPh sb="24" eb="26">
      <t>ゲンショウ</t>
    </rPh>
    <rPh sb="28" eb="30">
      <t>デンリョク</t>
    </rPh>
    <rPh sb="30" eb="32">
      <t>コウトウ</t>
    </rPh>
    <rPh sb="35" eb="37">
      <t>ドウリョク</t>
    </rPh>
    <rPh sb="37" eb="38">
      <t>ヒ</t>
    </rPh>
    <rPh sb="39" eb="41">
      <t>ゾウカ</t>
    </rPh>
    <rPh sb="42" eb="45">
      <t>スイゲンチ</t>
    </rPh>
    <rPh sb="45" eb="47">
      <t>カイリョウ</t>
    </rPh>
    <rPh sb="47" eb="49">
      <t>ジギョウ</t>
    </rPh>
    <rPh sb="50" eb="52">
      <t>カンリョウ</t>
    </rPh>
    <rPh sb="53" eb="54">
      <t>トモナ</t>
    </rPh>
    <rPh sb="55" eb="57">
      <t>ゲンカ</t>
    </rPh>
    <rPh sb="57" eb="59">
      <t>ショウキャク</t>
    </rPh>
    <rPh sb="59" eb="60">
      <t>ヒ</t>
    </rPh>
    <rPh sb="61" eb="63">
      <t>ゾウカ</t>
    </rPh>
    <rPh sb="63" eb="64">
      <t>トウ</t>
    </rPh>
    <rPh sb="68" eb="70">
      <t>ケイジョウ</t>
    </rPh>
    <rPh sb="70" eb="72">
      <t>ケイヒ</t>
    </rPh>
    <rPh sb="73" eb="75">
      <t>ゾウカ</t>
    </rPh>
    <rPh sb="75" eb="77">
      <t>ケイコウ</t>
    </rPh>
    <rPh sb="81" eb="83">
      <t>レイワ</t>
    </rPh>
    <rPh sb="84" eb="85">
      <t>ネン</t>
    </rPh>
    <rPh sb="86" eb="87">
      <t>ガツ</t>
    </rPh>
    <rPh sb="87" eb="90">
      <t>ケンシンブン</t>
    </rPh>
    <rPh sb="92" eb="94">
      <t>リョウキン</t>
    </rPh>
    <rPh sb="95" eb="97">
      <t>ネア</t>
    </rPh>
    <rPh sb="99" eb="101">
      <t>ヨテイ</t>
    </rPh>
    <rPh sb="107" eb="109">
      <t>コンゴ</t>
    </rPh>
    <rPh sb="114" eb="116">
      <t>ゲンショウ</t>
    </rPh>
    <rPh sb="117" eb="119">
      <t>ロウキュウ</t>
    </rPh>
    <rPh sb="119" eb="120">
      <t>カン</t>
    </rPh>
    <rPh sb="140" eb="142">
      <t>ジゾク</t>
    </rPh>
    <rPh sb="142" eb="144">
      <t>カノウ</t>
    </rPh>
    <rPh sb="145" eb="147">
      <t>ジギョウ</t>
    </rPh>
    <rPh sb="147" eb="149">
      <t>ウンエイ</t>
    </rPh>
    <rPh sb="152" eb="154">
      <t>ケイエイ</t>
    </rPh>
    <rPh sb="155" eb="158">
      <t>ケンゼンセイ</t>
    </rPh>
    <rPh sb="159" eb="161">
      <t>イジ</t>
    </rPh>
    <rPh sb="162" eb="163">
      <t>ト</t>
    </rPh>
    <rPh sb="164" eb="165">
      <t>ク</t>
    </rPh>
    <rPh sb="169" eb="171">
      <t>ヒツヨウ</t>
    </rPh>
    <phoneticPr fontId="4"/>
  </si>
  <si>
    <t>① 経営収支比率は100％を超えているが、前年に比べると6.13ポイント減少した。減少した主な要因は、新型コロナウイルス感染症の巣ごもり需要の縮小による給水収益の減少と、令和3年度に耐震工事が完了した水源地の減価償却費の増など経常費用の増加によるものである。引き続き本指標が100％以上維持できるよう令和6年4月に料金改定を予定している。②累積欠損比率は0％である。③流動比率は100％を超えており、短期的な債務に対する支払能力を備えている。④企業債残高対給水収益比率は、昨年度は給水収益の増加により減少したものの、今年度は再び増加に転じている。これは、施設更新や送配水管更新などに伴い、償還を上回る借入が続いていることが要因となっている。令和6年4月の料金改定により改善を見込むが、今後も更新工事が予定されており、流動比率や給水収益の動向を勘案しつつ適正な借り入れ水準を維持する必要がある。⑤料金回収率は100％を下回っているが、これは①で述べた理由により、給水原価が高くなったことによる。⑥給水原価は電力高騰による動力費の増加や減価償却費の増加、有収水量の減少により前年度より高くなっているが、類似団体平均を下回っており効率的に事業運営ができている。⑦施設利用率は類似団体平均値を上回っており、効率的な施設利用ができている。⑧有収率は類似団体を上回っているが前年度を下回っている。引き続きアセットマネジメント及び水道事業整備計画に基づく計画的な老朽管更新を行う必要がある。</t>
    <rPh sb="2" eb="4">
      <t>ケイエイ</t>
    </rPh>
    <rPh sb="4" eb="6">
      <t>シュウシ</t>
    </rPh>
    <rPh sb="6" eb="8">
      <t>ヒリツ</t>
    </rPh>
    <rPh sb="14" eb="15">
      <t>コ</t>
    </rPh>
    <rPh sb="21" eb="23">
      <t>ゼンネン</t>
    </rPh>
    <rPh sb="24" eb="25">
      <t>クラ</t>
    </rPh>
    <rPh sb="36" eb="38">
      <t>ゲンショウ</t>
    </rPh>
    <rPh sb="41" eb="43">
      <t>ゲンショウ</t>
    </rPh>
    <rPh sb="45" eb="46">
      <t>オモ</t>
    </rPh>
    <rPh sb="47" eb="49">
      <t>ヨウイン</t>
    </rPh>
    <rPh sb="51" eb="53">
      <t>シンガタ</t>
    </rPh>
    <rPh sb="60" eb="63">
      <t>カンセンショウ</t>
    </rPh>
    <rPh sb="64" eb="65">
      <t>ス</t>
    </rPh>
    <rPh sb="68" eb="70">
      <t>ジュヨウ</t>
    </rPh>
    <rPh sb="71" eb="73">
      <t>シュクショウ</t>
    </rPh>
    <rPh sb="76" eb="78">
      <t>キュウスイ</t>
    </rPh>
    <rPh sb="78" eb="80">
      <t>シュウエキ</t>
    </rPh>
    <rPh sb="81" eb="83">
      <t>ゲンショウ</t>
    </rPh>
    <rPh sb="85" eb="87">
      <t>レイワ</t>
    </rPh>
    <rPh sb="88" eb="90">
      <t>ネンド</t>
    </rPh>
    <rPh sb="91" eb="93">
      <t>タイシン</t>
    </rPh>
    <rPh sb="93" eb="95">
      <t>コウジ</t>
    </rPh>
    <rPh sb="96" eb="98">
      <t>カンリョウ</t>
    </rPh>
    <rPh sb="100" eb="103">
      <t>スイゲンチ</t>
    </rPh>
    <rPh sb="104" eb="106">
      <t>ゲンカ</t>
    </rPh>
    <rPh sb="106" eb="108">
      <t>ショウキャク</t>
    </rPh>
    <rPh sb="108" eb="109">
      <t>ヒ</t>
    </rPh>
    <rPh sb="110" eb="111">
      <t>ゾウ</t>
    </rPh>
    <rPh sb="113" eb="115">
      <t>ケイジョウ</t>
    </rPh>
    <rPh sb="115" eb="117">
      <t>ヒヨウ</t>
    </rPh>
    <rPh sb="118" eb="120">
      <t>ゾウカ</t>
    </rPh>
    <rPh sb="129" eb="130">
      <t>ヒ</t>
    </rPh>
    <rPh sb="131" eb="132">
      <t>ツヅ</t>
    </rPh>
    <rPh sb="133" eb="134">
      <t>ホン</t>
    </rPh>
    <rPh sb="134" eb="136">
      <t>シヒョウ</t>
    </rPh>
    <rPh sb="150" eb="152">
      <t>レイワ</t>
    </rPh>
    <rPh sb="153" eb="154">
      <t>ネン</t>
    </rPh>
    <rPh sb="155" eb="156">
      <t>ガツ</t>
    </rPh>
    <rPh sb="157" eb="159">
      <t>リョウキン</t>
    </rPh>
    <rPh sb="159" eb="161">
      <t>カイテイ</t>
    </rPh>
    <rPh sb="162" eb="164">
      <t>ヨテイ</t>
    </rPh>
    <rPh sb="170" eb="172">
      <t>ルイセキ</t>
    </rPh>
    <rPh sb="172" eb="174">
      <t>ケッソン</t>
    </rPh>
    <rPh sb="174" eb="176">
      <t>ヒリツ</t>
    </rPh>
    <rPh sb="184" eb="186">
      <t>リュウドウ</t>
    </rPh>
    <rPh sb="186" eb="188">
      <t>ヒリツ</t>
    </rPh>
    <rPh sb="194" eb="195">
      <t>コ</t>
    </rPh>
    <rPh sb="200" eb="203">
      <t>タンキテキ</t>
    </rPh>
    <rPh sb="204" eb="206">
      <t>サイム</t>
    </rPh>
    <rPh sb="207" eb="208">
      <t>タイ</t>
    </rPh>
    <rPh sb="210" eb="212">
      <t>シハライ</t>
    </rPh>
    <rPh sb="212" eb="214">
      <t>ノウリョク</t>
    </rPh>
    <rPh sb="215" eb="216">
      <t>ソナ</t>
    </rPh>
    <rPh sb="222" eb="224">
      <t>キギョウ</t>
    </rPh>
    <rPh sb="224" eb="225">
      <t>サイ</t>
    </rPh>
    <rPh sb="225" eb="227">
      <t>ザンダカ</t>
    </rPh>
    <rPh sb="227" eb="228">
      <t>タイ</t>
    </rPh>
    <rPh sb="228" eb="230">
      <t>キュウスイ</t>
    </rPh>
    <rPh sb="230" eb="232">
      <t>シュウエキ</t>
    </rPh>
    <rPh sb="232" eb="234">
      <t>ヒリツ</t>
    </rPh>
    <rPh sb="236" eb="239">
      <t>サクネンド</t>
    </rPh>
    <rPh sb="240" eb="242">
      <t>キュウスイ</t>
    </rPh>
    <rPh sb="242" eb="244">
      <t>シュウエキ</t>
    </rPh>
    <rPh sb="245" eb="247">
      <t>ゾウカ</t>
    </rPh>
    <rPh sb="250" eb="252">
      <t>ゲンショウ</t>
    </rPh>
    <rPh sb="258" eb="261">
      <t>コンネンド</t>
    </rPh>
    <rPh sb="262" eb="263">
      <t>フタタ</t>
    </rPh>
    <rPh sb="264" eb="266">
      <t>ゾウカ</t>
    </rPh>
    <rPh sb="267" eb="268">
      <t>テン</t>
    </rPh>
    <rPh sb="277" eb="279">
      <t>シセツ</t>
    </rPh>
    <rPh sb="279" eb="281">
      <t>コウシン</t>
    </rPh>
    <rPh sb="320" eb="322">
      <t>レイワ</t>
    </rPh>
    <rPh sb="323" eb="324">
      <t>ネン</t>
    </rPh>
    <rPh sb="325" eb="326">
      <t>ガツ</t>
    </rPh>
    <rPh sb="327" eb="329">
      <t>リョウキン</t>
    </rPh>
    <rPh sb="329" eb="331">
      <t>カイテイ</t>
    </rPh>
    <rPh sb="334" eb="336">
      <t>カイゼン</t>
    </rPh>
    <rPh sb="337" eb="339">
      <t>ミコ</t>
    </rPh>
    <rPh sb="342" eb="344">
      <t>コンゴ</t>
    </rPh>
    <rPh sb="345" eb="347">
      <t>コウシン</t>
    </rPh>
    <rPh sb="347" eb="349">
      <t>コウジ</t>
    </rPh>
    <rPh sb="350" eb="352">
      <t>ヨテイ</t>
    </rPh>
    <rPh sb="475" eb="477">
      <t>ユウシュウ</t>
    </rPh>
    <rPh sb="477" eb="479">
      <t>スイリョウ</t>
    </rPh>
    <rPh sb="480" eb="482">
      <t>ゲンショウ</t>
    </rPh>
    <rPh sb="485" eb="488">
      <t>ゼンネンド</t>
    </rPh>
    <rPh sb="592" eb="593">
      <t>ヒ</t>
    </rPh>
    <rPh sb="594" eb="595">
      <t>ツヅ</t>
    </rPh>
    <rPh sb="606" eb="607">
      <t>オヨ</t>
    </rPh>
    <rPh sb="608" eb="610">
      <t>スイドウ</t>
    </rPh>
    <rPh sb="610" eb="612">
      <t>ジギョウ</t>
    </rPh>
    <rPh sb="612" eb="614">
      <t>セイビ</t>
    </rPh>
    <rPh sb="614" eb="616">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</si>
</sst>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0.98</c:v>
                </c:pt>
                <c:pt idx="1">
                  <c:v>0.56000000000000005</c:v>
                </c:pt>
                <c:pt idx="2">
                  <c:v>0.47</c:v>
                </c:pt>
                <c:pt idx="3">
                  <c:v>0.59</c:v>
                </c:pt>
                <c:pt idx="4">
                  <c:v>0.28999999999999998</c:v>
                </c:pt>
              </c:numCache>
            </c:numRef>
          </c:val>
          <c:extLst>
            <c:ext xmlns:c16="http://schemas.microsoft.com/office/drawing/2014/chart" uri="{C3380CC4-5D6E-409C-BE32-E72D297353CC}">
              <c16:uniqueId val="{00000000-F4B1-4B98-90A6-2F0D882C5C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F4B1-4B98-90A6-2F0D882C5C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76.290000000000006</c:v>
                </c:pt>
                <c:pt idx="1">
                  <c:v>76.81</c:v>
                </c:pt>
                <c:pt idx="2">
                  <c:v>78.34</c:v>
                </c:pt>
                <c:pt idx="3">
                  <c:v>80.680000000000007</c:v>
                </c:pt>
                <c:pt idx="4">
                  <c:v>80.400000000000006</c:v>
                </c:pt>
              </c:numCache>
            </c:numRef>
          </c:val>
          <c:extLst>
            <c:ext xmlns:c16="http://schemas.microsoft.com/office/drawing/2014/chart" uri="{C3380CC4-5D6E-409C-BE32-E72D297353CC}">
              <c16:uniqueId val="{00000000-F992-46C5-B383-829F24EF79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992-46C5-B383-829F24EF79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92.25</c:v>
                </c:pt>
                <c:pt idx="1">
                  <c:v>90.71</c:v>
                </c:pt>
                <c:pt idx="2">
                  <c:v>91.13</c:v>
                </c:pt>
                <c:pt idx="3">
                  <c:v>91.37</c:v>
                </c:pt>
                <c:pt idx="4">
                  <c:v>90.85</c:v>
                </c:pt>
              </c:numCache>
            </c:numRef>
          </c:val>
          <c:extLst>
            <c:ext xmlns:c16="http://schemas.microsoft.com/office/drawing/2014/chart" uri="{C3380CC4-5D6E-409C-BE32-E72D297353CC}">
              <c16:uniqueId val="{00000000-9F61-469C-83D3-044553DD2D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F61-469C-83D3-044553DD2D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104.74</c:v>
                </c:pt>
                <c:pt idx="1">
                  <c:v>105.2</c:v>
                </c:pt>
                <c:pt idx="2">
                  <c:v>100.74</c:v>
                </c:pt>
                <c:pt idx="3">
                  <c:v>107.33</c:v>
                </c:pt>
                <c:pt idx="4">
                  <c:v>101.2</c:v>
                </c:pt>
              </c:numCache>
            </c:numRef>
          </c:val>
          <c:extLst>
            <c:ext xmlns:c16="http://schemas.microsoft.com/office/drawing/2014/chart" uri="{C3380CC4-5D6E-409C-BE32-E72D297353CC}">
              <c16:uniqueId val="{00000000-BA0D-4CA3-8871-F3BCB8B6C7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BA0D-4CA3-8871-F3BCB8B6C7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45.73</c:v>
                </c:pt>
                <c:pt idx="1">
                  <c:v>46.32</c:v>
                </c:pt>
                <c:pt idx="2">
                  <c:v>47.56</c:v>
                </c:pt>
                <c:pt idx="3">
                  <c:v>46.83</c:v>
                </c:pt>
                <c:pt idx="4">
                  <c:v>48.37</c:v>
                </c:pt>
              </c:numCache>
            </c:numRef>
          </c:val>
          <c:extLst>
            <c:ext xmlns:c16="http://schemas.microsoft.com/office/drawing/2014/chart" uri="{C3380CC4-5D6E-409C-BE32-E72D297353CC}">
              <c16:uniqueId val="{00000000-EFA6-4799-A6B6-3E8B427D47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EFA6-4799-A6B6-3E8B427D47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15.13</c:v>
                </c:pt>
                <c:pt idx="1">
                  <c:v>14.46</c:v>
                </c:pt>
                <c:pt idx="2">
                  <c:v>14.16</c:v>
                </c:pt>
                <c:pt idx="3">
                  <c:v>15.14</c:v>
                </c:pt>
                <c:pt idx="4">
                  <c:v>16.010000000000002</c:v>
                </c:pt>
              </c:numCache>
            </c:numRef>
          </c:val>
          <c:extLst>
            <c:ext xmlns:c16="http://schemas.microsoft.com/office/drawing/2014/chart" uri="{C3380CC4-5D6E-409C-BE32-E72D297353CC}">
              <c16:uniqueId val="{00000000-C145-466E-B9D6-BE9BC3B323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C145-466E-B9D6-BE9BC3B323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A-44F7-B0C9-EC64F16111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82FA-44F7-B0C9-EC64F16111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407.14</c:v>
                </c:pt>
                <c:pt idx="1">
                  <c:v>285.2</c:v>
                </c:pt>
                <c:pt idx="2">
                  <c:v>299.44</c:v>
                </c:pt>
                <c:pt idx="3">
                  <c:v>330.65</c:v>
                </c:pt>
                <c:pt idx="4">
                  <c:v>300.27999999999997</c:v>
                </c:pt>
              </c:numCache>
            </c:numRef>
          </c:val>
          <c:extLst>
            <c:ext xmlns:c16="http://schemas.microsoft.com/office/drawing/2014/chart" uri="{C3380CC4-5D6E-409C-BE32-E72D297353CC}">
              <c16:uniqueId val="{00000000-EF7D-433F-BF5C-C98316146F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F7D-433F-BF5C-C98316146F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308.05</c:v>
                </c:pt>
                <c:pt idx="1">
                  <c:v>324.89</c:v>
                </c:pt>
                <c:pt idx="2">
                  <c:v>334.84</c:v>
                </c:pt>
                <c:pt idx="3">
                  <c:v>316.81</c:v>
                </c:pt>
                <c:pt idx="4">
                  <c:v>337.35</c:v>
                </c:pt>
              </c:numCache>
            </c:numRef>
          </c:val>
          <c:extLst>
            <c:ext xmlns:c16="http://schemas.microsoft.com/office/drawing/2014/chart" uri="{C3380CC4-5D6E-409C-BE32-E72D297353CC}">
              <c16:uniqueId val="{00000000-5B06-41A1-8C7B-E8281E723D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B06-41A1-8C7B-E8281E723D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102.62</c:v>
                </c:pt>
                <c:pt idx="1">
                  <c:v>103.14</c:v>
                </c:pt>
                <c:pt idx="2">
                  <c:v>98.31</c:v>
                </c:pt>
                <c:pt idx="3">
                  <c:v>106.01</c:v>
                </c:pt>
                <c:pt idx="4">
                  <c:v>97.32</c:v>
                </c:pt>
              </c:numCache>
            </c:numRef>
          </c:val>
          <c:extLst>
            <c:ext xmlns:c16="http://schemas.microsoft.com/office/drawing/2014/chart" uri="{C3380CC4-5D6E-409C-BE32-E72D297353CC}">
              <c16:uniqueId val="{00000000-7BF1-4F6E-B82D-FC37E7BF86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BF1-4F6E-B82D-FC37E7BF86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130.18</c:v>
                </c:pt>
                <c:pt idx="1">
                  <c:v>128.85</c:v>
                </c:pt>
                <c:pt idx="2">
                  <c:v>126.9</c:v>
                </c:pt>
                <c:pt idx="3">
                  <c:v>124.99</c:v>
                </c:pt>
                <c:pt idx="4">
                  <c:v>136.16</c:v>
                </c:pt>
              </c:numCache>
            </c:numRef>
          </c:val>
          <c:extLst>
            <c:ext xmlns:c16="http://schemas.microsoft.com/office/drawing/2014/chart" uri="{C3380CC4-5D6E-409C-BE32-E72D297353CC}">
              <c16:uniqueId val="{00000000-467E-4226-B69A-7DAE7C9802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67E-4226-B69A-7DAE7C9802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滋賀県　栗東市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70578</v>
      </c>
      <c r="AM8" s="45"/>
      <c r="AN8" s="45"/>
      <c r="AO8" s="45"/>
      <c r="AP8" s="45"/>
      <c r="AQ8" s="45"/>
      <c r="AR8" s="45"/>
      <c r="AS8" s="45"/>
      <c r="AT8" s="46">
        <f>データ!$S$6</f>
        <v>52.69</v>
      </c>
      <c r="AU8" s="47"/>
      <c r="AV8" s="47"/>
      <c r="AW8" s="47"/>
      <c r="AX8" s="47"/>
      <c r="AY8" s="47"/>
      <c r="AZ8" s="47"/>
      <c r="BA8" s="47"/>
      <c r="BB8" s="48">
        <f>データ!$T$6</f>
        <v>1339.5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66.17</v>
      </c>
      <c r="J10" s="47"/>
      <c r="K10" s="47"/>
      <c r="L10" s="47"/>
      <c r="M10" s="47"/>
      <c r="N10" s="47"/>
      <c r="O10" s="81"/>
      <c r="P10" s="48">
        <f>データ!$P$6</f>
        <v>99.98</v>
      </c>
      <c r="Q10" s="48"/>
      <c r="R10" s="48"/>
      <c r="S10" s="48"/>
      <c r="T10" s="48"/>
      <c r="U10" s="48"/>
      <c r="V10" s="48"/>
      <c r="W10" s="45">
        <f>データ!$Q$6</f>
        <v>2464</v>
      </c>
      <c r="X10" s="45"/>
      <c r="Y10" s="45"/>
      <c r="Z10" s="45"/>
      <c r="AA10" s="45"/>
      <c r="AB10" s="45"/>
      <c r="AC10" s="45"/>
      <c r="AD10" s="2"/>
      <c r="AE10" s="2"/>
      <c r="AF10" s="2"/>
      <c r="AG10" s="2"/>
      <c r="AH10" s="2"/>
      <c r="AI10" s="2"/>
      <c r="AJ10" s="2"/>
      <c r="AK10" s="2"/>
      <c r="AL10" s="45">
        <f>データ!$U$6</f>
        <v>70425</v>
      </c>
      <c r="AM10" s="45"/>
      <c r="AN10" s="45"/>
      <c r="AO10" s="45"/>
      <c r="AP10" s="45"/>
      <c r="AQ10" s="45"/>
      <c r="AR10" s="45"/>
      <c r="AS10" s="45"/>
      <c r="AT10" s="46">
        <f>データ!$V$6</f>
        <v>34.049999999999997</v>
      </c>
      <c r="AU10" s="47"/>
      <c r="AV10" s="47"/>
      <c r="AW10" s="47"/>
      <c r="AX10" s="47"/>
      <c r="AY10" s="47"/>
      <c r="AZ10" s="47"/>
      <c r="BA10" s="47"/>
      <c r="BB10" s="48">
        <f>データ!$W$6</f>
        <v>2068.2800000000002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d2APNaUURDICZ+CO7NJIkTdCm13n+dBBpy+acdq/FNVoaqqeM3q3ZA+z8GQ3rwyrVquAoCfnksg7sEplE55oA==" saltValue="M22WzmebdyLbm/HZRJPS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2022</v>
      </c>
      <c r="C6" s="20">
        <f t="shared" ref="C6:W6" si="3">C7</f>
        <v>252085</v>
      </c>
      <c r="D6" s="20">
        <f t="shared" si="3"/>
        <v>46</v>
      </c>
      <c r="E6" s="20">
        <f t="shared" si="3"/>
        <v>1</v>
      </c>
      <c r="F6" s="20">
        <f t="shared" si="3"/>
        <v>0</v>
      </c>
      <c r="G6" s="20">
        <f t="shared" si="3"/>
        <v>1</v>
      </c>
      <c r="H6" s="20" t="str">
        <f t="shared" si="3"/>
        <v>滋賀県　栗東市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66.17</v>
      </c>
      <c r="P6" s="21">
        <f t="shared" si="3"/>
        <v>99.98</v>
      </c>
      <c r="Q6" s="21">
        <f t="shared" si="3"/>
        <v>2464</v>
      </c>
      <c r="R6" s="21">
        <f t="shared" si="3"/>
        <v>70578</v>
      </c>
      <c r="S6" s="21">
        <f t="shared" si="3"/>
        <v>52.69</v>
      </c>
      <c r="T6" s="21">
        <f t="shared" si="3"/>
        <v>1339.5</v>
      </c>
      <c r="U6" s="21">
        <f t="shared" si="3"/>
        <v>70425</v>
      </c>
      <c r="V6" s="21">
        <f t="shared" si="3"/>
        <v>34.049999999999997</v>
      </c>
      <c r="W6" s="21">
        <f t="shared" si="3"/>
        <v>2068.2800000000002</v>
      </c>
      <c r="X6" s="22">
        <f>IF(X7="",NA(),X7)</f>
        <v>104.74</v>
      </c>
      <c r="Y6" s="22">
        <f t="shared" ref="Y6:AG6" si="4">IF(Y7="",NA(),Y7)</f>
        <v>105.2</v>
      </c>
      <c r="Z6" s="22">
        <f t="shared" si="4"/>
        <v>100.74</v>
      </c>
      <c r="AA6" s="22">
        <f t="shared" si="4"/>
        <v>107.33</v>
      </c>
      <c r="AB6" s="22">
        <f t="shared" si="4"/>
        <v>101.2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407.14</v>
      </c>
      <c r="AU6" s="22">
        <f t="shared" ref="AU6:BC6" si="6">IF(AU7="",NA(),AU7)</f>
        <v>285.2</v>
      </c>
      <c r="AV6" s="22">
        <f t="shared" si="6"/>
        <v>299.44</v>
      </c>
      <c r="AW6" s="22">
        <f t="shared" si="6"/>
        <v>330.65</v>
      </c>
      <c r="AX6" s="22">
        <f t="shared" si="6"/>
        <v>300.27999999999997</v>
      </c>
      <c r="AY6" s="22">
        <f t="shared" si="6"/>
        <v>349.83</v>
      </c>
      <c r="AZ6" s="22">
        <f t="shared" si="6"/>
        <v>360.86</v>
      </c>
      <c r="BA6" s="22">
        <f t="shared" si="6"/>
        <v>350.79</v>
      </c>
      <c r="BB6" s="22">
        <f t="shared" si="6"/>
        <v>354.57</v>
      </c>
      <c r="BC6" s="22">
        <f t="shared" si="6"/>
        <v>357.74</v>
      </c>
      <c r="BD6" s="21" t="str">
        <f>IF(BD7="","",IF(BD7="-","【-】","【"&amp;SUBSTITUTE(TEXT(BD7,"#,##0.00"),"-","△")&amp;"】"))</f>
        <v>【252.29】</v>
      </c>
      <c r="BE6" s="22">
        <f>IF(BE7="",NA(),BE7)</f>
        <v>308.05</v>
      </c>
      <c r="BF6" s="22">
        <f t="shared" ref="BF6:BN6" si="7">IF(BF7="",NA(),BF7)</f>
        <v>324.89</v>
      </c>
      <c r="BG6" s="22">
        <f t="shared" si="7"/>
        <v>334.84</v>
      </c>
      <c r="BH6" s="22">
        <f t="shared" si="7"/>
        <v>316.81</v>
      </c>
      <c r="BI6" s="22">
        <f t="shared" si="7"/>
        <v>337.35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102.62</v>
      </c>
      <c r="BQ6" s="22">
        <f t="shared" ref="BQ6:BY6" si="8">IF(BQ7="",NA(),BQ7)</f>
        <v>103.14</v>
      </c>
      <c r="BR6" s="22">
        <f t="shared" si="8"/>
        <v>98.31</v>
      </c>
      <c r="BS6" s="22">
        <f t="shared" si="8"/>
        <v>106.01</v>
      </c>
      <c r="BT6" s="22">
        <f t="shared" si="8"/>
        <v>97.32</v>
      </c>
      <c r="BU6" s="22">
        <f t="shared" si="8"/>
        <v>103.54</v>
      </c>
      <c r="BV6" s="22">
        <f t="shared" si="8"/>
        <v>103.32</v>
      </c>
      <c r="BW6" s="22">
        <f t="shared" si="8"/>
        <v>100.85</v>
      </c>
      <c r="BX6" s="22">
        <f t="shared" si="8"/>
        <v>103.79</v>
      </c>
      <c r="BY6" s="22">
        <f t="shared" si="8"/>
        <v>98.3</v>
      </c>
      <c r="BZ6" s="21" t="str">
        <f>IF(BZ7="","",IF(BZ7="-","【-】","【"&amp;SUBSTITUTE(TEXT(BZ7,"#,##0.00"),"-","△")&amp;"】"))</f>
        <v>【97.47】</v>
      </c>
      <c r="CA6" s="22">
        <f>IF(CA7="",NA(),CA7)</f>
        <v>130.18</v>
      </c>
      <c r="CB6" s="22">
        <f t="shared" ref="CB6:CJ6" si="9">IF(CB7="",NA(),CB7)</f>
        <v>128.85</v>
      </c>
      <c r="CC6" s="22">
        <f t="shared" si="9"/>
        <v>126.9</v>
      </c>
      <c r="CD6" s="22">
        <f t="shared" si="9"/>
        <v>124.99</v>
      </c>
      <c r="CE6" s="22">
        <f t="shared" si="9"/>
        <v>136.16</v>
      </c>
      <c r="CF6" s="22">
        <f t="shared" si="9"/>
        <v>167.46</v>
      </c>
      <c r="CG6" s="22">
        <f t="shared" si="9"/>
        <v>168.56</v>
      </c>
      <c r="CH6" s="22">
        <f t="shared" si="9"/>
        <v>167.1</v>
      </c>
      <c r="CI6" s="22">
        <f t="shared" si="9"/>
        <v>167.86</v>
      </c>
      <c r="CJ6" s="22">
        <f t="shared" si="9"/>
        <v>173.68</v>
      </c>
      <c r="CK6" s="21" t="str">
        <f>IF(CK7="","",IF(CK7="-","【-】","【"&amp;SUBSTITUTE(TEXT(CK7,"#,##0.00"),"-","△")&amp;"】"))</f>
        <v>【174.75】</v>
      </c>
      <c r="CL6" s="22">
        <f>IF(CL7="",NA(),CL7)</f>
        <v>76.290000000000006</v>
      </c>
      <c r="CM6" s="22">
        <f t="shared" ref="CM6:CU6" si="10">IF(CM7="",NA(),CM7)</f>
        <v>76.81</v>
      </c>
      <c r="CN6" s="22">
        <f t="shared" si="10"/>
        <v>78.34</v>
      </c>
      <c r="CO6" s="22">
        <f t="shared" si="10"/>
        <v>80.680000000000007</v>
      </c>
      <c r="CP6" s="22">
        <f t="shared" si="10"/>
        <v>80.400000000000006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92.25</v>
      </c>
      <c r="CX6" s="22">
        <f t="shared" ref="CX6:DF6" si="11">IF(CX7="",NA(),CX7)</f>
        <v>90.71</v>
      </c>
      <c r="CY6" s="22">
        <f t="shared" si="11"/>
        <v>91.13</v>
      </c>
      <c r="CZ6" s="22">
        <f t="shared" si="11"/>
        <v>91.37</v>
      </c>
      <c r="DA6" s="22">
        <f t="shared" si="11"/>
        <v>90.85</v>
      </c>
      <c r="DB6" s="22">
        <f t="shared" si="11"/>
        <v>87.41</v>
      </c>
      <c r="DC6" s="22">
        <f t="shared" si="11"/>
        <v>87.08</v>
      </c>
      <c r="DD6" s="22">
        <f t="shared" si="11"/>
        <v>87.26</v>
      </c>
      <c r="DE6" s="22">
        <f t="shared" si="11"/>
        <v>87.57</v>
      </c>
      <c r="DF6" s="22">
        <f t="shared" si="11"/>
        <v>87.26</v>
      </c>
      <c r="DG6" s="21" t="str">
        <f>IF(DG7="","",IF(DG7="-","【-】","【"&amp;SUBSTITUTE(TEXT(DG7,"#,##0.00"),"-","△")&amp;"】"))</f>
        <v>【89.76】</v>
      </c>
      <c r="DH6" s="22">
        <f>IF(DH7="",NA(),DH7)</f>
        <v>45.73</v>
      </c>
      <c r="DI6" s="22">
        <f t="shared" ref="DI6:DQ6" si="12">IF(DI7="",NA(),DI7)</f>
        <v>46.32</v>
      </c>
      <c r="DJ6" s="22">
        <f t="shared" si="12"/>
        <v>47.56</v>
      </c>
      <c r="DK6" s="22">
        <f t="shared" si="12"/>
        <v>46.83</v>
      </c>
      <c r="DL6" s="22">
        <f t="shared" si="12"/>
        <v>48.37</v>
      </c>
      <c r="DM6" s="22">
        <f t="shared" si="12"/>
        <v>47.62</v>
      </c>
      <c r="DN6" s="22">
        <f t="shared" si="12"/>
        <v>48.55</v>
      </c>
      <c r="DO6" s="22">
        <f t="shared" si="12"/>
        <v>49.2</v>
      </c>
      <c r="DP6" s="22">
        <f t="shared" si="12"/>
        <v>50.01</v>
      </c>
      <c r="DQ6" s="22">
        <f t="shared" si="12"/>
        <v>50.99</v>
      </c>
      <c r="DR6" s="21" t="str">
        <f>IF(DR7="","",IF(DR7="-","【-】","【"&amp;SUBSTITUTE(TEXT(DR7,"#,##0.00"),"-","△")&amp;"】"))</f>
        <v>【51.51】</v>
      </c>
      <c r="DS6" s="22">
        <f>IF(DS7="",NA(),DS7)</f>
        <v>15.13</v>
      </c>
      <c r="DT6" s="22">
        <f t="shared" ref="DT6:EB6" si="13">IF(DT7="",NA(),DT7)</f>
        <v>14.46</v>
      </c>
      <c r="DU6" s="22">
        <f t="shared" si="13"/>
        <v>14.16</v>
      </c>
      <c r="DV6" s="22">
        <f t="shared" si="13"/>
        <v>15.14</v>
      </c>
      <c r="DW6" s="22">
        <f t="shared" si="13"/>
        <v>16.010000000000002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0.98</v>
      </c>
      <c r="EE6" s="22">
        <f t="shared" ref="EE6:EM6" si="14">IF(EE7="",NA(),EE7)</f>
        <v>0.56000000000000005</v>
      </c>
      <c r="EF6" s="22">
        <f t="shared" si="14"/>
        <v>0.47</v>
      </c>
      <c r="EG6" s="22">
        <f t="shared" si="14"/>
        <v>0.59</v>
      </c>
      <c r="EH6" s="22">
        <f t="shared" si="14"/>
        <v>0.28999999999999998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c r="A7" s="15"/>
      <c r="B7" s="24">
        <v>2022</v>
      </c>
      <c r="C7" s="24">
        <v>252085</v>
      </c>
      <c r="D7" s="24">
        <v>46</v>
      </c>
      <c r="E7" s="24">
        <v>1</v>
      </c>
      <c r="F7" s="24">
        <v>0</v>
      </c>
      <c r="G7" s="24">
        <v>1</v>
      </c>
      <c r="H7" s="24" t="s">
        <v>92</v>
      </c>
      <c r="I7" s="24" t="s">
        <v>93</v>
      </c>
      <c r="J7" s="24" t="s">
        <v>94</v>
      </c>
      <c r="K7" s="24" t="s">
        <v>95</v>
      </c>
      <c r="L7" s="24" t="s">
        <v>96</v>
      </c>
      <c r="M7" s="24" t="s">
        <v>97</v>
      </c>
      <c r="N7" s="25" t="s">
        <v>98</v>
      </c>
      <c r="O7" s="25">
        <v>66.17</v>
      </c>
      <c r="P7" s="25">
        <v>99.98</v>
      </c>
      <c r="Q7" s="25">
        <v>2464</v>
      </c>
      <c r="R7" s="25">
        <v>70578</v>
      </c>
      <c r="S7" s="25">
        <v>52.69</v>
      </c>
      <c r="T7" s="25">
        <v>1339.5</v>
      </c>
      <c r="U7" s="25">
        <v>70425</v>
      </c>
      <c r="V7" s="25">
        <v>34.049999999999997</v>
      </c>
      <c r="W7" s="25">
        <v>2068.2800000000002</v>
      </c>
      <c r="X7" s="25">
        <v>104.74</v>
      </c>
      <c r="Y7" s="25">
        <v>105.2</v>
      </c>
      <c r="Z7" s="25">
        <v>100.74</v>
      </c>
      <c r="AA7" s="25">
        <v>107.33</v>
      </c>
      <c r="AB7" s="25">
        <v>101.2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407.14</v>
      </c>
      <c r="AU7" s="25">
        <v>285.2</v>
      </c>
      <c r="AV7" s="25">
        <v>299.44</v>
      </c>
      <c r="AW7" s="25">
        <v>330.65</v>
      </c>
      <c r="AX7" s="25">
        <v>300.27999999999997</v>
      </c>
      <c r="AY7" s="25">
        <v>349.83</v>
      </c>
      <c r="AZ7" s="25">
        <v>360.86</v>
      </c>
      <c r="BA7" s="25">
        <v>350.79</v>
      </c>
      <c r="BB7" s="25">
        <v>354.57</v>
      </c>
      <c r="BC7" s="25">
        <v>357.74</v>
      </c>
      <c r="BD7" s="25">
        <v>252.29</v>
      </c>
      <c r="BE7" s="25">
        <v>308.05</v>
      </c>
      <c r="BF7" s="25">
        <v>324.89</v>
      </c>
      <c r="BG7" s="25">
        <v>334.84</v>
      </c>
      <c r="BH7" s="25">
        <v>316.81</v>
      </c>
      <c r="BI7" s="25">
        <v>337.35</v>
      </c>
      <c r="BJ7" s="25">
        <v>314.87</v>
      </c>
      <c r="BK7" s="25">
        <v>309.27999999999997</v>
      </c>
      <c r="BL7" s="25">
        <v>322.92</v>
      </c>
      <c r="BM7" s="25">
        <v>303.45999999999998</v>
      </c>
      <c r="BN7" s="25">
        <v>307.27999999999997</v>
      </c>
      <c r="BO7" s="25">
        <v>268.07</v>
      </c>
      <c r="BP7" s="25">
        <v>102.62</v>
      </c>
      <c r="BQ7" s="25">
        <v>103.14</v>
      </c>
      <c r="BR7" s="25">
        <v>98.31</v>
      </c>
      <c r="BS7" s="25">
        <v>106.01</v>
      </c>
      <c r="BT7" s="25">
        <v>97.32</v>
      </c>
      <c r="BU7" s="25">
        <v>103.54</v>
      </c>
      <c r="BV7" s="25">
        <v>103.32</v>
      </c>
      <c r="BW7" s="25">
        <v>100.85</v>
      </c>
      <c r="BX7" s="25">
        <v>103.79</v>
      </c>
      <c r="BY7" s="25">
        <v>98.3</v>
      </c>
      <c r="BZ7" s="25">
        <v>97.47</v>
      </c>
      <c r="CA7" s="25">
        <v>130.18</v>
      </c>
      <c r="CB7" s="25">
        <v>128.85</v>
      </c>
      <c r="CC7" s="25">
        <v>126.9</v>
      </c>
      <c r="CD7" s="25">
        <v>124.99</v>
      </c>
      <c r="CE7" s="25">
        <v>136.16</v>
      </c>
      <c r="CF7" s="25">
        <v>167.46</v>
      </c>
      <c r="CG7" s="25">
        <v>168.56</v>
      </c>
      <c r="CH7" s="25">
        <v>167.1</v>
      </c>
      <c r="CI7" s="25">
        <v>167.86</v>
      </c>
      <c r="CJ7" s="25">
        <v>173.68</v>
      </c>
      <c r="CK7" s="25">
        <v>174.75</v>
      </c>
      <c r="CL7" s="25">
        <v>76.290000000000006</v>
      </c>
      <c r="CM7" s="25">
        <v>76.81</v>
      </c>
      <c r="CN7" s="25">
        <v>78.34</v>
      </c>
      <c r="CO7" s="25">
        <v>80.680000000000007</v>
      </c>
      <c r="CP7" s="25">
        <v>80.400000000000006</v>
      </c>
      <c r="CQ7" s="25">
        <v>59.46</v>
      </c>
      <c r="CR7" s="25">
        <v>59.51</v>
      </c>
      <c r="CS7" s="25">
        <v>59.91</v>
      </c>
      <c r="CT7" s="25">
        <v>59.4</v>
      </c>
      <c r="CU7" s="25">
        <v>59.24</v>
      </c>
      <c r="CV7" s="25">
        <v>59.97</v>
      </c>
      <c r="CW7" s="25">
        <v>92.25</v>
      </c>
      <c r="CX7" s="25">
        <v>90.71</v>
      </c>
      <c r="CY7" s="25">
        <v>91.13</v>
      </c>
      <c r="CZ7" s="25">
        <v>91.37</v>
      </c>
      <c r="DA7" s="25">
        <v>90.85</v>
      </c>
      <c r="DB7" s="25">
        <v>87.41</v>
      </c>
      <c r="DC7" s="25">
        <v>87.08</v>
      </c>
      <c r="DD7" s="25">
        <v>87.26</v>
      </c>
      <c r="DE7" s="25">
        <v>87.57</v>
      </c>
      <c r="DF7" s="25">
        <v>87.26</v>
      </c>
      <c r="DG7" s="25">
        <v>89.76</v>
      </c>
      <c r="DH7" s="25">
        <v>45.73</v>
      </c>
      <c r="DI7" s="25">
        <v>46.32</v>
      </c>
      <c r="DJ7" s="25">
        <v>47.56</v>
      </c>
      <c r="DK7" s="25">
        <v>46.83</v>
      </c>
      <c r="DL7" s="25">
        <v>48.37</v>
      </c>
      <c r="DM7" s="25">
        <v>47.62</v>
      </c>
      <c r="DN7" s="25">
        <v>48.55</v>
      </c>
      <c r="DO7" s="25">
        <v>49.2</v>
      </c>
      <c r="DP7" s="25">
        <v>50.01</v>
      </c>
      <c r="DQ7" s="25">
        <v>50.99</v>
      </c>
      <c r="DR7" s="25">
        <v>51.51</v>
      </c>
      <c r="DS7" s="25">
        <v>15.13</v>
      </c>
      <c r="DT7" s="25">
        <v>14.46</v>
      </c>
      <c r="DU7" s="25">
        <v>14.16</v>
      </c>
      <c r="DV7" s="25">
        <v>15.14</v>
      </c>
      <c r="DW7" s="25">
        <v>16.010000000000002</v>
      </c>
      <c r="DX7" s="25">
        <v>16.27</v>
      </c>
      <c r="DY7" s="25">
        <v>17.11</v>
      </c>
      <c r="DZ7" s="25">
        <v>18.329999999999998</v>
      </c>
      <c r="EA7" s="25">
        <v>20.27</v>
      </c>
      <c r="EB7" s="25">
        <v>21.69</v>
      </c>
      <c r="EC7" s="25">
        <v>23.75</v>
      </c>
      <c r="ED7" s="25">
        <v>0.98</v>
      </c>
      <c r="EE7" s="25">
        <v>0.56000000000000005</v>
      </c>
      <c r="EF7" s="25">
        <v>0.47</v>
      </c>
      <c r="EG7" s="25">
        <v>0.59</v>
      </c>
      <c r="EH7" s="25">
        <v>0.28999999999999998</v>
      </c>
      <c r="EI7" s="25">
        <v>0.63</v>
      </c>
      <c r="EJ7" s="25">
        <v>0.63</v>
      </c>
      <c r="EK7" s="25">
        <v>0.6</v>
      </c>
      <c r="EL7" s="25">
        <v>0.56000000000000005</v>
      </c>
      <c r="EM7" s="25">
        <v>0.6</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籠原　汐美</cp:lastModifiedBy>
  <cp:lastPrinted>2024-01-30T02:29:53Z</cp:lastPrinted>
  <dcterms:created xsi:type="dcterms:W3CDTF">2023-12-05T00:56:30Z</dcterms:created>
  <dcterms:modified xsi:type="dcterms:W3CDTF">2024-02-16T04:48:22Z</dcterms:modified>
  <cp:category/>
</cp:coreProperties>
</file>