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水道事業\"/>
    </mc:Choice>
  </mc:AlternateContent>
  <xr:revisionPtr revIDLastSave="0" documentId="13_ncr:1_{7FBA85C6-F212-4BE2-B8DA-35BB82615E8C}" xr6:coauthVersionLast="47" xr6:coauthVersionMax="47" xr10:uidLastSave="{00000000-0000-0000-0000-000000000000}"/>
  <workbookProtection workbookAlgorithmName="SHA-512" workbookHashValue="SdVkzZnlxQQtDfvy8K/toCaOsFpwEewZzF//sxz7tnMfdG0git9EVYsIBS9tK+i1noeUC+yexoUnhpa+C7SNcw==" workbookSaltValue="wqSycspCsT3QxCNI7ClgN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W10" i="4"/>
  <c r="BB8" i="4"/>
  <c r="AT8" i="4"/>
  <c r="AL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<sst xmlns="http://schemas.openxmlformats.org/spreadsheetml/2006/main" count="228" uniqueCount="114">
  <si>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</si>
  <si>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</si>
  <si>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</si>
  <si>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</si>
  <si>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</si>
  <si>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</si>
  <si>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</si>
  <si>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</si>
  <si>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</si>
  <si>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</si>
  <si>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</si>
  <si>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</si>
  <si>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</si>
  <si>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</si>
  <si>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</si>
  <si>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</si>
  <si>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</si>
  <si>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</si>
  <si>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</si>
  <si>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</si>
  <si>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</si>
  <si>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</si>
  <si>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</si>
  <si>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</si>
  <si>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</si>
  <si>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</si>
  <si>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</si>
  <si>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</si>
  <si>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</si>
  <si>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</si>
  <si>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</si>
  <si>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</si>
  <si>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</si>
  <si>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</si>
  <si>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</si>
  <si>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</si>
  <si>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</si>
  <si>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</si>
  <si>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</si>
  <si>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</si>
  <si>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</si>
  <si>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</si>
  <si>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</si>
  <si>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</si>
  <si>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</si>
  <si>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</si>
  <si>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</si>
  <si>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</si>
  <si>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</si>
  <si>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</si>
  <si>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</si>
  <si>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</si>
  <si>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</si>
  <si>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</si>
  <si>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</si>
  <si>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</si>
  <si>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</si>
  <si>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</si>
  <si>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</si>
  <si>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</si>
  <si>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</si>
  <si>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</si>
  <si>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</si>
  <si>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</si>
  <si>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</si>
  <si>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</si>
  <si>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</si>
  <si>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</si>
  <si>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</si>
  <si>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</si>
  <si>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</si>
  <si>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</si>
  <si>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</si>
  <si>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</si>
  <si>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</si>
  <si>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</si>
  <si>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</si>
  <si>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</si>
  <si>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</si>
  <si>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</si>
  <si>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</si>
  <si>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</si>
  <si>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</si>
  <si>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</si>
  <si>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</si>
  <si>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</si>
  <si>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</si>
  <si>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</si>
  <si>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</si>
  <si>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</si>
  <si>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</si>
  <si>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</si>
  <si>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</si>
  <si>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</si>
  <si>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</si>
  <si>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</si>
  <si>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</si>
  <si>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</si>
  <si>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</si>
  <si>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</si>
  <si>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</si>
  <si>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</si>
  <si>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</si>
  <si>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</si>
  <si>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</si>
  <si>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</si>
  <si>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</si>
  <si>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</si>
  <si>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</si>
  <si>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</si>
  <si>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</si>
  <si>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
　②管路経年化率については、当町の場合、旧簡易水道を統合し県水受水に切り替えた際に、管路を整備していること、また公共下水道事業、農村下水道事業の実施に伴い配水管布設替を行っていることから、耐用年数を経過した管路は存在しません。
　③管路更新率については、下水道工事の際に順次布設替えを行い、現在は交付金事業を活用し更新工事を進めています。今後も、主要幹線配水管の耐震化を計画的に実施していく予定です。
※③管路更新率のH30～R2は「0.00」となっていますが、実際はH30＝0.80％、R1＝0.48％、R2＝1.32です。</t>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</si>
  <si>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
　今後は企業債も活用し、更新の平準化を図りつつ、収支のバランスにも注視していくことで、適正な運営に努めていきます。</t>
    <phoneticPr fontId="4"/>
  </si>
  <si>
    <t>単年度収支を示す「①経常収支比率」については、令和２年度は、コロナ対策として水道料金基本料の減免を行ったことから、マイナス(100％以下)となったが、令和３年度以降は回復しています。
　「②累積欠損比率」はありません。
　「③流動比率」については、今後の更新に向けて現金預金を蓄える時期であることから高い率を維持しています。債務の支払能力についても短期的な問題は生じていません。
　企業債残高の規模を表す「④企業債残高対給水収益比率」については、新たな起債を発行しましたが、類似団体より低い水準を保つことができています。今後は管路等の更新継続することから、企業債残高の規模が増加し、企業債残高対給水収益比率が上昇する可能性があります。これには、令和５年度から統合した簡易水道施設が増えることにより、今後の修繕・更新に伴い新たな企業債の必要があることの影響等も含まれます。また、建設改良費や企業債残高の増加だけでなく、給水収益の減少や受水費の改定によっても流動比率が低下していくことが考えられます。
　料金水準の適切性を表す「⑤料金回収率」については、令和２年度は、コロナ対策として水道料金基本料の減免を行ったことから、大きくマイナス(100％以下)となっています。
　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類似団体と比較して低い数値となっていますが、災害時の水量確保や、末端まで水を供給するための流量が確保できる管路口径等を考慮すると、概ね適正規模であると判断できます。
　「⑧有収率」については、前年度より改善しており、類似団体と比較して高い数値を示していることから、概ね適正に管理できていると判断できます。</t>
    <rPh sb="80" eb="82">
      <t>イコウ</t>
    </rPh>
    <rPh sb="375" eb="377">
      <t>エイキョウ</t>
    </rPh>
    <rPh sb="377" eb="378">
      <t>トウ</t>
    </rPh>
    <rPh sb="379" eb="380">
      <t>フク</t>
    </rPh>
    <rPh sb="865" eb="86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</si>
</sst>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0.82</c:v>
                </c:pt>
                <c:pt idx="4" formatCode="#,##0.00;&quot;△&quot;#,##0.00;&quot;-&quot;">
                  <c:v>0.66</c:v>
                </c:pt>
              </c:numCache>
            </c:numRef>
          </c:val>
          <c:extLst>
            <c:ext xmlns:c16="http://schemas.microsoft.com/office/drawing/2014/chart" uri="{C3380CC4-5D6E-409C-BE32-E72D297353CC}">
              <c16:uniqueId val="{00000000-3443-4F7A-A857-7B60118E2D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3443-4F7A-A857-7B60118E2D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51.63</c:v>
                </c:pt>
                <c:pt idx="1">
                  <c:v>51.95</c:v>
                </c:pt>
                <c:pt idx="2">
                  <c:v>53.36</c:v>
                </c:pt>
                <c:pt idx="3">
                  <c:v>53.23</c:v>
                </c:pt>
                <c:pt idx="4">
                  <c:v>52.5</c:v>
                </c:pt>
              </c:numCache>
            </c:numRef>
          </c:val>
          <c:extLst>
            <c:ext xmlns:c16="http://schemas.microsoft.com/office/drawing/2014/chart" uri="{C3380CC4-5D6E-409C-BE32-E72D297353CC}">
              <c16:uniqueId val="{00000000-D9EF-4BEA-BBA4-470EE99626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9EF-4BEA-BBA4-470EE99626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85.25</c:v>
                </c:pt>
                <c:pt idx="1">
                  <c:v>84.49</c:v>
                </c:pt>
                <c:pt idx="2">
                  <c:v>84.65</c:v>
                </c:pt>
                <c:pt idx="3">
                  <c:v>82.86</c:v>
                </c:pt>
                <c:pt idx="4">
                  <c:v>83.43</c:v>
                </c:pt>
              </c:numCache>
            </c:numRef>
          </c:val>
          <c:extLst>
            <c:ext xmlns:c16="http://schemas.microsoft.com/office/drawing/2014/chart" uri="{C3380CC4-5D6E-409C-BE32-E72D297353CC}">
              <c16:uniqueId val="{00000000-AE6E-400B-A4F3-E4BCD98AD6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E6E-400B-A4F3-E4BCD98AD6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c:v>
                </c:pt>
                <c:pt idx="1">
                  <c:v>115.15</c:v>
                </c:pt>
                <c:pt idx="2">
                  <c:v>97.88</c:v>
                </c:pt>
                <c:pt idx="3">
                  <c:v>118.58</c:v>
                </c:pt>
                <c:pt idx="4">
                  <c:v>117.13</c:v>
                </c:pt>
              </c:numCache>
            </c:numRef>
          </c:val>
          <c:extLst>
            <c:ext xmlns:c16="http://schemas.microsoft.com/office/drawing/2014/chart" uri="{C3380CC4-5D6E-409C-BE32-E72D297353CC}">
              <c16:uniqueId val="{00000000-5EEB-4D2D-973A-4C918BAB12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5EEB-4D2D-973A-4C918BAB12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58.84</c:v>
                </c:pt>
                <c:pt idx="1">
                  <c:v>60.19</c:v>
                </c:pt>
                <c:pt idx="2">
                  <c:v>59.83</c:v>
                </c:pt>
                <c:pt idx="3">
                  <c:v>59.82</c:v>
                </c:pt>
                <c:pt idx="4">
                  <c:v>59.9</c:v>
                </c:pt>
              </c:numCache>
            </c:numRef>
          </c:val>
          <c:extLst>
            <c:ext xmlns:c16="http://schemas.microsoft.com/office/drawing/2014/chart" uri="{C3380CC4-5D6E-409C-BE32-E72D297353CC}">
              <c16:uniqueId val="{00000000-BA1B-4115-B644-2D6A517A61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A1B-4115-B644-2D6A517A61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07-4652-A1B2-AE213B57B0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607-4652-A1B2-AE213B57B0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2-4579-85FB-D72853DE04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C12-4579-85FB-D72853DE04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467.32</c:v>
                </c:pt>
                <c:pt idx="1">
                  <c:v>876.18</c:v>
                </c:pt>
                <c:pt idx="2">
                  <c:v>650.54</c:v>
                </c:pt>
                <c:pt idx="3">
                  <c:v>595.85</c:v>
                </c:pt>
                <c:pt idx="4">
                  <c:v>595.35</c:v>
                </c:pt>
              </c:numCache>
            </c:numRef>
          </c:val>
          <c:extLst>
            <c:ext xmlns:c16="http://schemas.microsoft.com/office/drawing/2014/chart" uri="{C3380CC4-5D6E-409C-BE32-E72D297353CC}">
              <c16:uniqueId val="{00000000-A552-433F-A121-CFAC8A0EA3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A552-433F-A121-CFAC8A0EA3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134.1</c:v>
                </c:pt>
                <c:pt idx="1">
                  <c:v>125.12</c:v>
                </c:pt>
                <c:pt idx="2">
                  <c:v>151.27000000000001</c:v>
                </c:pt>
                <c:pt idx="3">
                  <c:v>128.5</c:v>
                </c:pt>
                <c:pt idx="4">
                  <c:v>119.51</c:v>
                </c:pt>
              </c:numCache>
            </c:numRef>
          </c:val>
          <c:extLst>
            <c:ext xmlns:c16="http://schemas.microsoft.com/office/drawing/2014/chart" uri="{C3380CC4-5D6E-409C-BE32-E72D297353CC}">
              <c16:uniqueId val="{00000000-C935-46A2-9000-83455CD324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935-46A2-9000-83455CD324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110.72</c:v>
                </c:pt>
                <c:pt idx="1">
                  <c:v>111.86</c:v>
                </c:pt>
                <c:pt idx="2">
                  <c:v>86.41</c:v>
                </c:pt>
                <c:pt idx="3">
                  <c:v>108.21</c:v>
                </c:pt>
                <c:pt idx="4">
                  <c:v>113.57</c:v>
                </c:pt>
              </c:numCache>
            </c:numRef>
          </c:val>
          <c:extLst>
            <c:ext xmlns:c16="http://schemas.microsoft.com/office/drawing/2014/chart" uri="{C3380CC4-5D6E-409C-BE32-E72D297353CC}">
              <c16:uniqueId val="{00000000-63AE-4EE8-9747-903059812E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63AE-4EE8-9747-903059812E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206.78</c:v>
                </c:pt>
                <c:pt idx="1">
                  <c:v>205.75</c:v>
                </c:pt>
                <c:pt idx="2">
                  <c:v>200.02</c:v>
                </c:pt>
                <c:pt idx="3">
                  <c:v>201.96</c:v>
                </c:pt>
                <c:pt idx="4">
                  <c:v>202.13</c:v>
                </c:pt>
              </c:numCache>
            </c:numRef>
          </c:val>
          <c:extLst>
            <c:ext xmlns:c16="http://schemas.microsoft.com/office/drawing/2014/chart" uri="{C3380CC4-5D6E-409C-BE32-E72D297353CC}">
              <c16:uniqueId val="{00000000-C956-45CC-95B0-AAF4533075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956-45CC-95B0-AAF4533075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日野町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20987</v>
      </c>
      <c r="AM8" s="66"/>
      <c r="AN8" s="66"/>
      <c r="AO8" s="66"/>
      <c r="AP8" s="66"/>
      <c r="AQ8" s="66"/>
      <c r="AR8" s="66"/>
      <c r="AS8" s="66"/>
      <c r="AT8" s="37">
        <f>データ!$S$6</f>
        <v>117.6</v>
      </c>
      <c r="AU8" s="38"/>
      <c r="AV8" s="38"/>
      <c r="AW8" s="38"/>
      <c r="AX8" s="38"/>
      <c r="AY8" s="38"/>
      <c r="AZ8" s="38"/>
      <c r="BA8" s="38"/>
      <c r="BB8" s="55">
        <f>データ!$T$6</f>
        <v>178.46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80.64</v>
      </c>
      <c r="J10" s="38"/>
      <c r="K10" s="38"/>
      <c r="L10" s="38"/>
      <c r="M10" s="38"/>
      <c r="N10" s="38"/>
      <c r="O10" s="65"/>
      <c r="P10" s="55">
        <f>データ!$P$6</f>
        <v>94.88</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19819</v>
      </c>
      <c r="AM10" s="66"/>
      <c r="AN10" s="66"/>
      <c r="AO10" s="66"/>
      <c r="AP10" s="66"/>
      <c r="AQ10" s="66"/>
      <c r="AR10" s="66"/>
      <c r="AS10" s="66"/>
      <c r="AT10" s="37">
        <f>データ!$V$6</f>
        <v>38.700000000000003</v>
      </c>
      <c r="AU10" s="38"/>
      <c r="AV10" s="38"/>
      <c r="AW10" s="38"/>
      <c r="AX10" s="38"/>
      <c r="AY10" s="38"/>
      <c r="AZ10" s="38"/>
      <c r="BA10" s="38"/>
      <c r="BB10" s="55">
        <f>データ!$W$6</f>
        <v>512.12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L/TRwKcggLYYrLdaWwskNNCC59F0SASqZ12gP6rxfbLYRFyhd7R+JT2cRPyQb6ptupdyQX4F3u1wHVkp7ITpA==" saltValue="uDLLqUPgUiwO2ipoJ9Kb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253839</v>
      </c>
      <c r="D6" s="20">
        <f t="shared" si="3"/>
        <v>46</v>
      </c>
      <c r="E6" s="20">
        <f t="shared" si="3"/>
        <v>1</v>
      </c>
      <c r="F6" s="20">
        <f t="shared" si="3"/>
        <v>0</v>
      </c>
      <c r="G6" s="20">
        <f t="shared" si="3"/>
        <v>1</v>
      </c>
      <c r="H6" s="20" t="str">
        <f t="shared" si="3"/>
        <v>滋賀県　日野町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80.64</v>
      </c>
      <c r="P6" s="21">
        <f t="shared" si="3"/>
        <v>94.88</v>
      </c>
      <c r="Q6" s="21">
        <f t="shared" si="3"/>
        <v>4290</v>
      </c>
      <c r="R6" s="21">
        <f t="shared" si="3"/>
        <v>20987</v>
      </c>
      <c r="S6" s="21">
        <f t="shared" si="3"/>
        <v>117.6</v>
      </c>
      <c r="T6" s="21">
        <f t="shared" si="3"/>
        <v>178.46</v>
      </c>
      <c r="U6" s="21">
        <f t="shared" si="3"/>
        <v>19819</v>
      </c>
      <c r="V6" s="21">
        <f t="shared" si="3"/>
        <v>38.700000000000003</v>
      </c>
      <c r="W6" s="21">
        <f t="shared" si="3"/>
        <v>512.12</v>
      </c>
      <c r="X6" s="22">
        <f>IF(X7="",NA(),X7)</f>
        <v>113</v>
      </c>
      <c r="Y6" s="22">
        <f t="shared" ref="Y6:AG6" si="4">IF(Y7="",NA(),Y7)</f>
        <v>115.15</v>
      </c>
      <c r="Z6" s="22">
        <f t="shared" si="4"/>
        <v>97.88</v>
      </c>
      <c r="AA6" s="22">
        <f t="shared" si="4"/>
        <v>118.58</v>
      </c>
      <c r="AB6" s="22">
        <f t="shared" si="4"/>
        <v>117.13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467.32</v>
      </c>
      <c r="AU6" s="22">
        <f t="shared" ref="AU6:BC6" si="6">IF(AU7="",NA(),AU7)</f>
        <v>876.18</v>
      </c>
      <c r="AV6" s="22">
        <f t="shared" si="6"/>
        <v>650.54</v>
      </c>
      <c r="AW6" s="22">
        <f t="shared" si="6"/>
        <v>595.85</v>
      </c>
      <c r="AX6" s="22">
        <f t="shared" si="6"/>
        <v>595.35</v>
      </c>
      <c r="AY6" s="22">
        <f t="shared" si="6"/>
        <v>369.69</v>
      </c>
      <c r="AZ6" s="22">
        <f t="shared" si="6"/>
        <v>379.08</v>
      </c>
      <c r="BA6" s="22">
        <f t="shared" si="6"/>
        <v>367.55</v>
      </c>
      <c r="BB6" s="22">
        <f t="shared" si="6"/>
        <v>378.56</v>
      </c>
      <c r="BC6" s="22">
        <f t="shared" si="6"/>
        <v>364.46</v>
      </c>
      <c r="BD6" s="21" t="str">
        <f>IF(BD7="","",IF(BD7="-","【-】","【"&amp;SUBSTITUTE(TEXT(BD7,"#,##0.00"),"-","△")&amp;"】"))</f>
        <v>【252.29】</v>
      </c>
      <c r="BE6" s="22">
        <f>IF(BE7="",NA(),BE7)</f>
        <v>134.1</v>
      </c>
      <c r="BF6" s="22">
        <f t="shared" ref="BF6:BN6" si="7">IF(BF7="",NA(),BF7)</f>
        <v>125.12</v>
      </c>
      <c r="BG6" s="22">
        <f t="shared" si="7"/>
        <v>151.27000000000001</v>
      </c>
      <c r="BH6" s="22">
        <f t="shared" si="7"/>
        <v>128.5</v>
      </c>
      <c r="BI6" s="22">
        <f t="shared" si="7"/>
        <v>119.51</v>
      </c>
      <c r="BJ6" s="22">
        <f t="shared" si="7"/>
        <v>402.99</v>
      </c>
      <c r="BK6" s="22">
        <f t="shared" si="7"/>
        <v>398.98</v>
      </c>
      <c r="BL6" s="22">
        <f t="shared" si="7"/>
        <v>418.68</v>
      </c>
      <c r="BM6" s="22">
        <f t="shared" si="7"/>
        <v>395.68</v>
      </c>
      <c r="BN6" s="22">
        <f t="shared" si="7"/>
        <v>403.72</v>
      </c>
      <c r="BO6" s="21" t="str">
        <f>IF(BO7="","",IF(BO7="-","【-】","【"&amp;SUBSTITUTE(TEXT(BO7,"#,##0.00"),"-","△")&amp;"】"))</f>
        <v>【268.07】</v>
      </c>
      <c r="BP6" s="22">
        <f>IF(BP7="",NA(),BP7)</f>
        <v>110.72</v>
      </c>
      <c r="BQ6" s="22">
        <f t="shared" ref="BQ6:BY6" si="8">IF(BQ7="",NA(),BQ7)</f>
        <v>111.86</v>
      </c>
      <c r="BR6" s="22">
        <f t="shared" si="8"/>
        <v>86.41</v>
      </c>
      <c r="BS6" s="22">
        <f t="shared" si="8"/>
        <v>108.21</v>
      </c>
      <c r="BT6" s="22">
        <f t="shared" si="8"/>
        <v>113.57</v>
      </c>
      <c r="BU6" s="22">
        <f t="shared" si="8"/>
        <v>98.66</v>
      </c>
      <c r="BV6" s="22">
        <f t="shared" si="8"/>
        <v>98.64</v>
      </c>
      <c r="BW6" s="22">
        <f t="shared" si="8"/>
        <v>94.78</v>
      </c>
      <c r="BX6" s="22">
        <f t="shared" si="8"/>
        <v>97.59</v>
      </c>
      <c r="BY6" s="22">
        <f t="shared" si="8"/>
        <v>92.17</v>
      </c>
      <c r="BZ6" s="21" t="str">
        <f>IF(BZ7="","",IF(BZ7="-","【-】","【"&amp;SUBSTITUTE(TEXT(BZ7,"#,##0.00"),"-","△")&amp;"】"))</f>
        <v>【97.47】</v>
      </c>
      <c r="CA6" s="22">
        <f>IF(CA7="",NA(),CA7)</f>
        <v>206.78</v>
      </c>
      <c r="CB6" s="22">
        <f t="shared" ref="CB6:CJ6" si="9">IF(CB7="",NA(),CB7)</f>
        <v>205.75</v>
      </c>
      <c r="CC6" s="22">
        <f t="shared" si="9"/>
        <v>200.02</v>
      </c>
      <c r="CD6" s="22">
        <f t="shared" si="9"/>
        <v>201.96</v>
      </c>
      <c r="CE6" s="22">
        <f t="shared" si="9"/>
        <v>202.13</v>
      </c>
      <c r="CF6" s="22">
        <f t="shared" si="9"/>
        <v>178.59</v>
      </c>
      <c r="CG6" s="22">
        <f t="shared" si="9"/>
        <v>178.92</v>
      </c>
      <c r="CH6" s="22">
        <f t="shared" si="9"/>
        <v>181.3</v>
      </c>
      <c r="CI6" s="22">
        <f t="shared" si="9"/>
        <v>181.71</v>
      </c>
      <c r="CJ6" s="22">
        <f t="shared" si="9"/>
        <v>188.51</v>
      </c>
      <c r="CK6" s="21" t="str">
        <f>IF(CK7="","",IF(CK7="-","【-】","【"&amp;SUBSTITUTE(TEXT(CK7,"#,##0.00"),"-","△")&amp;"】"))</f>
        <v>【174.75】</v>
      </c>
      <c r="CL6" s="22">
        <f>IF(CL7="",NA(),CL7)</f>
        <v>51.63</v>
      </c>
      <c r="CM6" s="22">
        <f t="shared" ref="CM6:CU6" si="10">IF(CM7="",NA(),CM7)</f>
        <v>51.95</v>
      </c>
      <c r="CN6" s="22">
        <f t="shared" si="10"/>
        <v>53.36</v>
      </c>
      <c r="CO6" s="22">
        <f t="shared" si="10"/>
        <v>53.23</v>
      </c>
      <c r="CP6" s="22">
        <f t="shared" si="10"/>
        <v>52.5</v>
      </c>
      <c r="CQ6" s="22">
        <f t="shared" si="10"/>
        <v>55.03</v>
      </c>
      <c r="CR6" s="22">
        <f t="shared" si="10"/>
        <v>55.14</v>
      </c>
      <c r="CS6" s="22">
        <f t="shared" si="10"/>
        <v>55.89</v>
      </c>
      <c r="CT6" s="22">
        <f t="shared" si="10"/>
        <v>55.72</v>
      </c>
      <c r="CU6" s="22">
        <f t="shared" si="10"/>
        <v>55.31</v>
      </c>
      <c r="CV6" s="21" t="str">
        <f>IF(CV7="","",IF(CV7="-","【-】","【"&amp;SUBSTITUTE(TEXT(CV7,"#,##0.00"),"-","△")&amp;"】"))</f>
        <v>【59.97】</v>
      </c>
      <c r="CW6" s="22">
        <f>IF(CW7="",NA(),CW7)</f>
        <v>85.25</v>
      </c>
      <c r="CX6" s="22">
        <f t="shared" ref="CX6:DF6" si="11">IF(CX7="",NA(),CX7)</f>
        <v>84.49</v>
      </c>
      <c r="CY6" s="22">
        <f t="shared" si="11"/>
        <v>84.65</v>
      </c>
      <c r="CZ6" s="22">
        <f t="shared" si="11"/>
        <v>82.86</v>
      </c>
      <c r="DA6" s="22">
        <f t="shared" si="11"/>
        <v>83.43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58.84</v>
      </c>
      <c r="DI6" s="22">
        <f t="shared" ref="DI6:DQ6" si="12">IF(DI7="",NA(),DI7)</f>
        <v>60.19</v>
      </c>
      <c r="DJ6" s="22">
        <f t="shared" si="12"/>
        <v>59.83</v>
      </c>
      <c r="DK6" s="22">
        <f t="shared" si="12"/>
        <v>59.82</v>
      </c>
      <c r="DL6" s="22">
        <f t="shared" si="12"/>
        <v>59.9</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2">
        <f t="shared" si="14"/>
        <v>0.82</v>
      </c>
      <c r="EH6" s="22">
        <f t="shared" si="14"/>
        <v>0.66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253839</v>
      </c>
      <c r="D7" s="24">
        <v>46</v>
      </c>
      <c r="E7" s="24">
        <v>1</v>
      </c>
      <c r="F7" s="24">
        <v>0</v>
      </c>
      <c r="G7" s="24">
        <v>1</v>
      </c>
      <c r="H7" s="24" t="s">
        <v>93</v>
      </c>
      <c r="I7" s="24" t="s">
        <v>94</v>
      </c>
      <c r="J7" s="24" t="s">
        <v>95</v>
      </c>
      <c r="K7" s="24" t="s">
        <v>96</v>
      </c>
      <c r="L7" s="24" t="s">
        <v>97</v>
      </c>
      <c r="M7" s="24" t="s">
        <v>98</v>
      </c>
      <c r="N7" s="25" t="s">
        <v>99</v>
      </c>
      <c r="O7" s="25">
        <v>80.64</v>
      </c>
      <c r="P7" s="25">
        <v>94.88</v>
      </c>
      <c r="Q7" s="25">
        <v>4290</v>
      </c>
      <c r="R7" s="25">
        <v>20987</v>
      </c>
      <c r="S7" s="25">
        <v>117.6</v>
      </c>
      <c r="T7" s="25">
        <v>178.46</v>
      </c>
      <c r="U7" s="25">
        <v>19819</v>
      </c>
      <c r="V7" s="25">
        <v>38.700000000000003</v>
      </c>
      <c r="W7" s="25">
        <v>512.12</v>
      </c>
      <c r="X7" s="25">
        <v>113</v>
      </c>
      <c r="Y7" s="25">
        <v>115.15</v>
      </c>
      <c r="Z7" s="25">
        <v>97.88</v>
      </c>
      <c r="AA7" s="25">
        <v>118.58</v>
      </c>
      <c r="AB7" s="25">
        <v>117.13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467.32</v>
      </c>
      <c r="AU7" s="25">
        <v>876.18</v>
      </c>
      <c r="AV7" s="25">
        <v>650.54</v>
      </c>
      <c r="AW7" s="25">
        <v>595.85</v>
      </c>
      <c r="AX7" s="25">
        <v>595.35</v>
      </c>
      <c r="AY7" s="25">
        <v>369.69</v>
      </c>
      <c r="AZ7" s="25">
        <v>379.08</v>
      </c>
      <c r="BA7" s="25">
        <v>367.55</v>
      </c>
      <c r="BB7" s="25">
        <v>378.56</v>
      </c>
      <c r="BC7" s="25">
        <v>364.46</v>
      </c>
      <c r="BD7" s="25">
        <v>252.29</v>
      </c>
      <c r="BE7" s="25">
        <v>134.1</v>
      </c>
      <c r="BF7" s="25">
        <v>125.12</v>
      </c>
      <c r="BG7" s="25">
        <v>151.27000000000001</v>
      </c>
      <c r="BH7" s="25">
        <v>128.5</v>
      </c>
      <c r="BI7" s="25">
        <v>119.51</v>
      </c>
      <c r="BJ7" s="25">
        <v>402.99</v>
      </c>
      <c r="BK7" s="25">
        <v>398.98</v>
      </c>
      <c r="BL7" s="25">
        <v>418.68</v>
      </c>
      <c r="BM7" s="25">
        <v>395.68</v>
      </c>
      <c r="BN7" s="25">
        <v>403.72</v>
      </c>
      <c r="BO7" s="25">
        <v>268.07</v>
      </c>
      <c r="BP7" s="25">
        <v>110.72</v>
      </c>
      <c r="BQ7" s="25">
        <v>111.86</v>
      </c>
      <c r="BR7" s="25">
        <v>86.41</v>
      </c>
      <c r="BS7" s="25">
        <v>108.21</v>
      </c>
      <c r="BT7" s="25">
        <v>113.57</v>
      </c>
      <c r="BU7" s="25">
        <v>98.66</v>
      </c>
      <c r="BV7" s="25">
        <v>98.64</v>
      </c>
      <c r="BW7" s="25">
        <v>94.78</v>
      </c>
      <c r="BX7" s="25">
        <v>97.59</v>
      </c>
      <c r="BY7" s="25">
        <v>92.17</v>
      </c>
      <c r="BZ7" s="25">
        <v>97.47</v>
      </c>
      <c r="CA7" s="25">
        <v>206.78</v>
      </c>
      <c r="CB7" s="25">
        <v>205.75</v>
      </c>
      <c r="CC7" s="25">
        <v>200.02</v>
      </c>
      <c r="CD7" s="25">
        <v>201.96</v>
      </c>
      <c r="CE7" s="25">
        <v>202.13</v>
      </c>
      <c r="CF7" s="25">
        <v>178.59</v>
      </c>
      <c r="CG7" s="25">
        <v>178.92</v>
      </c>
      <c r="CH7" s="25">
        <v>181.3</v>
      </c>
      <c r="CI7" s="25">
        <v>181.71</v>
      </c>
      <c r="CJ7" s="25">
        <v>188.51</v>
      </c>
      <c r="CK7" s="25">
        <v>174.75</v>
      </c>
      <c r="CL7" s="25">
        <v>51.63</v>
      </c>
      <c r="CM7" s="25">
        <v>51.95</v>
      </c>
      <c r="CN7" s="25">
        <v>53.36</v>
      </c>
      <c r="CO7" s="25">
        <v>53.23</v>
      </c>
      <c r="CP7" s="25">
        <v>52.5</v>
      </c>
      <c r="CQ7" s="25">
        <v>55.03</v>
      </c>
      <c r="CR7" s="25">
        <v>55.14</v>
      </c>
      <c r="CS7" s="25">
        <v>55.89</v>
      </c>
      <c r="CT7" s="25">
        <v>55.72</v>
      </c>
      <c r="CU7" s="25">
        <v>55.31</v>
      </c>
      <c r="CV7" s="25">
        <v>59.97</v>
      </c>
      <c r="CW7" s="25">
        <v>85.25</v>
      </c>
      <c r="CX7" s="25">
        <v>84.49</v>
      </c>
      <c r="CY7" s="25">
        <v>84.65</v>
      </c>
      <c r="CZ7" s="25">
        <v>82.86</v>
      </c>
      <c r="DA7" s="25">
        <v>83.43</v>
      </c>
      <c r="DB7" s="25">
        <v>81.900000000000006</v>
      </c>
      <c r="DC7" s="25">
        <v>81.39</v>
      </c>
      <c r="DD7" s="25">
        <v>81.27</v>
      </c>
      <c r="DE7" s="25">
        <v>81.260000000000005</v>
      </c>
      <c r="DF7" s="25">
        <v>80.36</v>
      </c>
      <c r="DG7" s="25">
        <v>89.76</v>
      </c>
      <c r="DH7" s="25">
        <v>58.84</v>
      </c>
      <c r="DI7" s="25">
        <v>60.19</v>
      </c>
      <c r="DJ7" s="25">
        <v>59.83</v>
      </c>
      <c r="DK7" s="25">
        <v>59.82</v>
      </c>
      <c r="DL7" s="25">
        <v>59.9</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0</v>
      </c>
      <c r="EE7" s="25">
        <v>0</v>
      </c>
      <c r="EF7" s="25">
        <v>0</v>
      </c>
      <c r="EG7" s="25">
        <v>0.82</v>
      </c>
      <c r="EH7" s="25">
        <v>0.66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八木　宏樹</cp:lastModifiedBy>
  <cp:lastPrinted>2024-02-15T13:07:36Z</cp:lastPrinted>
  <dcterms:created xsi:type="dcterms:W3CDTF">2023-12-05T00:56:35Z</dcterms:created>
  <dcterms:modified xsi:type="dcterms:W3CDTF">2024-02-22T00:16:17Z</dcterms:modified>
  <cp:category/>
</cp:coreProperties>
</file>