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SuidoUser10\Desktop\庶務の仕事\調査報告関係\滋賀県総務部市町振興課\経営比較分析表\"/>
    </mc:Choice>
  </mc:AlternateContent>
  <xr:revisionPtr revIDLastSave="0" documentId="13_ncr:1_{81E08950-13DE-4D2F-9DBA-97BD479536B0}" xr6:coauthVersionLast="47" xr6:coauthVersionMax="47" xr10:uidLastSave="{00000000-0000-0000-0000-000000000000}"/>
  <workbookProtection workbookAlgorithmName="SHA-512" workbookHashValue="e23+wDwxRXmhJPBH7J7Lmbd2tgAuD5I7h36tqAHrMOKV0qNyakQVSH1RK2TNGFC4Dy4Y/naEgMIpPBet3ePkbw==" workbookSaltValue="9Sct3GL7k9K6pn78p89bW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Q6" i="5"/>
  <c r="W10" i="4" s="1"/>
  <c r="P6" i="5"/>
  <c r="P10" i="4" s="1"/>
  <c r="O6" i="5"/>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H85" i="4"/>
  <c r="G85" i="4"/>
  <c r="AT10" i="4"/>
  <c r="I10" i="4"/>
  <c r="BB8" i="4"/>
  <c r="AT8" i="4"/>
  <c r="AL8" i="4"/>
  <c r="W8" i="4"/>
  <c r="P8" i="4"/>
  <c r="I8" i="4"/>
  <c r="B6"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<sst xmlns="http://schemas.openxmlformats.org/spreadsheetml/2006/main" count="231" uniqueCount="113">
  <si>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</si>
  <si>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</si>
  <si>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</si>
  <si>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</si>
  <si>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</si>
  <si>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</si>
  <si>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</si>
  <si>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</si>
  <si>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</si>
  <si>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</si>
  <si>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</si>
  <si>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</si>
  <si>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</si>
  <si>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</si>
  <si>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</si>
  <si>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</si>
  <si>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</si>
  <si>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</si>
  <si>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</si>
  <si>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</si>
  <si>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</si>
  <si>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</si>
  <si>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</si>
  <si>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</si>
  <si>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</si>
  <si>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</si>
  <si>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</si>
  <si>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</si>
  <si>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</si>
  <si>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</si>
  <si>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</si>
  <si>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</si>
  <si>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</si>
  <si>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</si>
  <si>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</si>
  <si>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</si>
  <si>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</si>
  <si>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</si>
  <si>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</si>
  <si>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</si>
  <si>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</si>
  <si>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</si>
  <si>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</si>
  <si>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</si>
  <si>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</si>
  <si>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</si>
  <si>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</si>
  <si>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</si>
  <si>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</si>
  <si>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</si>
  <si>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</si>
  <si>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</si>
  <si>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</si>
  <si>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</si>
  <si>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</si>
  <si>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</si>
  <si>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</si>
  <si>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</si>
  <si>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</si>
  <si>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</si>
  <si>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</si>
  <si>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</si>
  <si>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</si>
  <si>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</si>
  <si>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</si>
  <si>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</si>
  <si>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</si>
  <si>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</si>
  <si>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</si>
  <si>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</si>
  <si>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</si>
  <si>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</si>
  <si>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</si>
  <si>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</si>
  <si>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</si>
  <si>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</si>
  <si>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</si>
  <si>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</si>
  <si>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</si>
  <si>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</si>
  <si>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</si>
  <si>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</si>
  <si>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</si>
  <si>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</si>
  <si>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</si>
  <si>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</si>
  <si>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</si>
  <si>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</si>
  <si>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</si>
  <si>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</si>
  <si>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</si>
  <si>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</si>
  <si>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</si>
  <si>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愛知郡広域行政組合（事業会計分）</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</si>
  <si>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</si>
  <si>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</si>
  <si>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</si>
  <si>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</si>
  <si>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</si>
  <si>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</si>
  <si>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</si>
  <si>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</si>
  <si>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</si>
  <si>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</si>
  <si>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</si>
  <si>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</si>
  <si>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</si>
  <si>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</si>
  <si>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</si>
  <si>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</si>
  <si>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①の有形固定資産減価償却率及び②の管路経年化率は、類似団体平均値よりも低い水準であるものの年々増加傾向であり、今後も老朽化した資産が増加していくことが予測される。
それに対して③の管路更新率は、前年度よりも増加したものの、類似団体平均値よりも低い水準であり老朽化に対して更新工事が追いつかない状態であると言えます。
しかし、老朽化した管路の更新には財政面との関連性があるため、資金計画と更新計画の両方を鑑みて行う必要があります。</t>
    <rPh sb="2" eb="4">
      <t>ユウケイ</t>
    </rPh>
    <rPh sb="4" eb="6">
      <t>コテイ</t>
    </rPh>
    <rPh sb="6" eb="8">
      <t>シサン</t>
    </rPh>
    <rPh sb="8" eb="10">
      <t>ゲンカ</t>
    </rPh>
    <rPh sb="10" eb="12">
      <t>ショウキャク</t>
    </rPh>
    <rPh sb="12" eb="13">
      <t>リツ</t>
    </rPh>
    <rPh sb="13" eb="14">
      <t>オヨ</t>
    </rPh>
    <rPh sb="17" eb="19">
      <t>カンロ</t>
    </rPh>
    <rPh sb="19" eb="22">
      <t>ケイネンカ</t>
    </rPh>
    <rPh sb="22" eb="23">
      <t>リツ</t>
    </rPh>
    <rPh sb="25" eb="27">
      <t>ルイジ</t>
    </rPh>
    <rPh sb="27" eb="29">
      <t>ダンタイ</t>
    </rPh>
    <rPh sb="29" eb="32">
      <t>ヘイキンチ</t>
    </rPh>
    <rPh sb="35" eb="36">
      <t>ヒク</t>
    </rPh>
    <rPh sb="37" eb="39">
      <t>スイジュン</t>
    </rPh>
    <rPh sb="45" eb="47">
      <t>ネンネン</t>
    </rPh>
    <rPh sb="47" eb="49">
      <t>ゾウカ</t>
    </rPh>
    <rPh sb="49" eb="51">
      <t>ケイコウ</t>
    </rPh>
    <rPh sb="55" eb="57">
      <t>コンゴ</t>
    </rPh>
    <rPh sb="58" eb="61">
      <t>ロウキュウカ</t>
    </rPh>
    <rPh sb="63" eb="65">
      <t>シサン</t>
    </rPh>
    <rPh sb="66" eb="68">
      <t>ゾウカ</t>
    </rPh>
    <rPh sb="75" eb="77">
      <t>ヨソク</t>
    </rPh>
    <rPh sb="85" eb="86">
      <t>タイ</t>
    </rPh>
    <rPh sb="90" eb="92">
      <t>カンロ</t>
    </rPh>
    <rPh sb="92" eb="94">
      <t>コウシン</t>
    </rPh>
    <rPh sb="94" eb="95">
      <t>リツ</t>
    </rPh>
    <rPh sb="97" eb="99">
      <t>ゼンネン</t>
    </rPh>
    <rPh sb="99" eb="100">
      <t>ド</t>
    </rPh>
    <rPh sb="103" eb="105">
      <t>ゾウカ</t>
    </rPh>
    <rPh sb="111" eb="113">
      <t>ルイジ</t>
    </rPh>
    <rPh sb="113" eb="115">
      <t>ダンタイ</t>
    </rPh>
    <rPh sb="115" eb="118">
      <t>ヘイキンチ</t>
    </rPh>
    <rPh sb="121" eb="122">
      <t>ヒク</t>
    </rPh>
    <rPh sb="123" eb="125">
      <t>スイジュン</t>
    </rPh>
    <rPh sb="128" eb="131">
      <t>ロウキュウカ</t>
    </rPh>
    <rPh sb="132" eb="133">
      <t>タイ</t>
    </rPh>
    <rPh sb="135" eb="137">
      <t>コウシン</t>
    </rPh>
    <rPh sb="137" eb="139">
      <t>コウジ</t>
    </rPh>
    <rPh sb="140" eb="141">
      <t>オ</t>
    </rPh>
    <rPh sb="146" eb="148">
      <t>ジョウタイ</t>
    </rPh>
    <rPh sb="152" eb="153">
      <t>イ</t>
    </rPh>
    <rPh sb="162" eb="165">
      <t>ロウキュウカ</t>
    </rPh>
    <rPh sb="167" eb="169">
      <t>カンロ</t>
    </rPh>
    <rPh sb="170" eb="172">
      <t>コウシン</t>
    </rPh>
    <rPh sb="174" eb="177">
      <t>ザイセイメン</t>
    </rPh>
    <rPh sb="179" eb="182">
      <t>カンレンセイ</t>
    </rPh>
    <rPh sb="188" eb="190">
      <t>シキン</t>
    </rPh>
    <rPh sb="190" eb="192">
      <t>ケイカク</t>
    </rPh>
    <rPh sb="193" eb="195">
      <t>コウシン</t>
    </rPh>
    <rPh sb="195" eb="197">
      <t>ケイカク</t>
    </rPh>
    <rPh sb="198" eb="200">
      <t>リョウホウ</t>
    </rPh>
    <rPh sb="201" eb="202">
      <t>カンガ</t>
    </rPh>
    <rPh sb="204" eb="205">
      <t>オコナ</t>
    </rPh>
    <rPh sb="206" eb="208">
      <t>ヒツヨウ</t>
    </rPh>
    <phoneticPr fontId="4"/>
  </si>
  <si>
    <t>今後も安定的で健全な経営を行うため、適宜に水道ビジョン及び経営戦略を見直し、現状把握を行いながら目標に向けて事業を運営していく必要があります。
今後の水需要の減少と物価高騰並びに更新需要の増加に対応していくため、施設の長寿命化及び管路更新時の管種・口径の選定を行い、また料金改定の必要性について需要者に対して説明を行い理解が得られるよう努めていきます。</t>
    <rPh sb="0" eb="2">
      <t>コンゴ</t>
    </rPh>
    <rPh sb="3" eb="6">
      <t>アンテイテキ</t>
    </rPh>
    <rPh sb="7" eb="9">
      <t>ケンゼン</t>
    </rPh>
    <rPh sb="10" eb="12">
      <t>ケイエイ</t>
    </rPh>
    <rPh sb="13" eb="14">
      <t>オコナ</t>
    </rPh>
    <rPh sb="18" eb="20">
      <t>テキギ</t>
    </rPh>
    <rPh sb="21" eb="23">
      <t>スイドウ</t>
    </rPh>
    <rPh sb="27" eb="28">
      <t>オヨ</t>
    </rPh>
    <rPh sb="29" eb="31">
      <t>ケイエイ</t>
    </rPh>
    <rPh sb="31" eb="33">
      <t>センリャク</t>
    </rPh>
    <rPh sb="34" eb="36">
      <t>ミナオ</t>
    </rPh>
    <rPh sb="38" eb="40">
      <t>ゲンジョウ</t>
    </rPh>
    <rPh sb="40" eb="42">
      <t>ハアク</t>
    </rPh>
    <rPh sb="43" eb="44">
      <t>オコナ</t>
    </rPh>
    <rPh sb="48" eb="50">
      <t>モクヒョウ</t>
    </rPh>
    <rPh sb="51" eb="52">
      <t>ム</t>
    </rPh>
    <rPh sb="54" eb="56">
      <t>ジギョウ</t>
    </rPh>
    <rPh sb="57" eb="59">
      <t>ウンエイ</t>
    </rPh>
    <rPh sb="63" eb="65">
      <t>ヒツヨウ</t>
    </rPh>
    <rPh sb="72" eb="74">
      <t>コンゴ</t>
    </rPh>
    <rPh sb="75" eb="76">
      <t>ミズ</t>
    </rPh>
    <rPh sb="76" eb="78">
      <t>ジュヨウ</t>
    </rPh>
    <rPh sb="79" eb="81">
      <t>ゲンショウ</t>
    </rPh>
    <rPh sb="82" eb="84">
      <t>ブッカ</t>
    </rPh>
    <rPh sb="84" eb="86">
      <t>コウトウ</t>
    </rPh>
    <rPh sb="86" eb="87">
      <t>ナラ</t>
    </rPh>
    <rPh sb="89" eb="91">
      <t>コウシン</t>
    </rPh>
    <rPh sb="91" eb="93">
      <t>ジュヨウ</t>
    </rPh>
    <rPh sb="94" eb="96">
      <t>ゾウカ</t>
    </rPh>
    <rPh sb="97" eb="99">
      <t>タイオウ</t>
    </rPh>
    <rPh sb="106" eb="108">
      <t>シセツ</t>
    </rPh>
    <rPh sb="109" eb="113">
      <t>チョウジュミョウカ</t>
    </rPh>
    <rPh sb="113" eb="114">
      <t>オヨ</t>
    </rPh>
    <rPh sb="115" eb="117">
      <t>カンロ</t>
    </rPh>
    <rPh sb="117" eb="119">
      <t>コウシン</t>
    </rPh>
    <rPh sb="119" eb="120">
      <t>ジ</t>
    </rPh>
    <rPh sb="121" eb="123">
      <t>カンシュ</t>
    </rPh>
    <rPh sb="124" eb="126">
      <t>コウケイ</t>
    </rPh>
    <rPh sb="127" eb="129">
      <t>センテイ</t>
    </rPh>
    <rPh sb="130" eb="131">
      <t>オコナ</t>
    </rPh>
    <rPh sb="135" eb="137">
      <t>リョウキン</t>
    </rPh>
    <rPh sb="137" eb="139">
      <t>カイテイ</t>
    </rPh>
    <rPh sb="140" eb="142">
      <t>ヒツヨウ</t>
    </rPh>
    <rPh sb="142" eb="143">
      <t>セイ</t>
    </rPh>
    <rPh sb="147" eb="149">
      <t>ジュヨウ</t>
    </rPh>
    <rPh sb="149" eb="150">
      <t>シャ</t>
    </rPh>
    <rPh sb="151" eb="152">
      <t>タイ</t>
    </rPh>
    <rPh sb="154" eb="156">
      <t>セツメイ</t>
    </rPh>
    <rPh sb="157" eb="158">
      <t>オコナ</t>
    </rPh>
    <rPh sb="159" eb="161">
      <t>リカイ</t>
    </rPh>
    <rPh sb="162" eb="163">
      <t>エ</t>
    </rPh>
    <rPh sb="168" eb="169">
      <t>ツト</t>
    </rPh>
    <phoneticPr fontId="4"/>
  </si>
  <si>
    <t>①の経常収支比率から黒字経営を維持しているものの年々人口が減少し続けていること、また節水器具の普及などによる影響で、収益面では主な収入源である給水収益の低下により経常収益が減少となりました。
また、物価高騰による動力費及び燃料費の増加、老朽化した施設及び管路の更新に伴う減価償却費の増加により経常収支比率は前年度と比べて大きく低下しました。
③流動比率については、施設管理の心臓部である中央監視システムの更新に伴い企業債借入額を前年度より増額したことにより一時的に増加したものであり、今後の経営に際しては厳しい状況が続くことに変わりはないものと言える。
④の企業債残高対給水収益比率は、依然類似団体平均値よりも高い水準を示しており、将来世代に過度な負担を与えないよう企業債発行額の適正な管理と料金の適正化に取り組む必要があります。
⑤・⑥の料金回収率・給水原価について、物価高騰の影響もあり、給水原価は前年度より上昇し、料金回収率は100%を下回る結果となったことから料金の適正化に取り組む必要があります。
⑦の施設利用率については、給水人口の減少していくことが予測されることから、施設の有効的な利用について検討していく必要があります。
⑧の有収率について、依然類似団体平均値よりも低い水準であることから漏水調査による早期発見と修繕及び計画的な管路更新を行い有収率向上に取り組む必要があります。</t>
    <rPh sb="2" eb="4">
      <t>ケイジョウ</t>
    </rPh>
    <rPh sb="4" eb="6">
      <t>シュウシ</t>
    </rPh>
    <rPh sb="6" eb="8">
      <t>ヒリツ</t>
    </rPh>
    <rPh sb="10" eb="12">
      <t>クロジ</t>
    </rPh>
    <rPh sb="12" eb="14">
      <t>ケイエイ</t>
    </rPh>
    <rPh sb="15" eb="17">
      <t>イジ</t>
    </rPh>
    <rPh sb="24" eb="26">
      <t>ネンネン</t>
    </rPh>
    <rPh sb="26" eb="28">
      <t>ジンコウ</t>
    </rPh>
    <rPh sb="29" eb="31">
      <t>ゲンショウ</t>
    </rPh>
    <rPh sb="32" eb="33">
      <t>ツヅ</t>
    </rPh>
    <rPh sb="42" eb="44">
      <t>セッスイ</t>
    </rPh>
    <rPh sb="44" eb="46">
      <t>キグ</t>
    </rPh>
    <rPh sb="47" eb="49">
      <t>フキュウ</t>
    </rPh>
    <rPh sb="54" eb="56">
      <t>エイキョウ</t>
    </rPh>
    <rPh sb="58" eb="61">
      <t>シュウエキメン</t>
    </rPh>
    <rPh sb="63" eb="64">
      <t>オモ</t>
    </rPh>
    <rPh sb="65" eb="68">
      <t>シュウニュウゲン</t>
    </rPh>
    <rPh sb="71" eb="73">
      <t>キュウスイ</t>
    </rPh>
    <rPh sb="73" eb="75">
      <t>シュウエキ</t>
    </rPh>
    <rPh sb="76" eb="78">
      <t>テイカ</t>
    </rPh>
    <rPh sb="81" eb="83">
      <t>ケイジョウ</t>
    </rPh>
    <rPh sb="83" eb="85">
      <t>シュウエキ</t>
    </rPh>
    <rPh sb="86" eb="88">
      <t>ゲンショウ</t>
    </rPh>
    <rPh sb="99" eb="101">
      <t>ブッカ</t>
    </rPh>
    <rPh sb="101" eb="103">
      <t>コウトウ</t>
    </rPh>
    <rPh sb="106" eb="108">
      <t>ドウリョク</t>
    </rPh>
    <rPh sb="108" eb="109">
      <t>ヒ</t>
    </rPh>
    <rPh sb="109" eb="110">
      <t>オヨ</t>
    </rPh>
    <rPh sb="111" eb="114">
      <t>ネンリョウヒ</t>
    </rPh>
    <rPh sb="115" eb="117">
      <t>ゾウカ</t>
    </rPh>
    <rPh sb="118" eb="121">
      <t>ロウキュウカ</t>
    </rPh>
    <rPh sb="123" eb="125">
      <t>シセツ</t>
    </rPh>
    <rPh sb="125" eb="126">
      <t>オヨ</t>
    </rPh>
    <rPh sb="127" eb="129">
      <t>カンロ</t>
    </rPh>
    <rPh sb="130" eb="132">
      <t>コウシン</t>
    </rPh>
    <rPh sb="133" eb="134">
      <t>トモナ</t>
    </rPh>
    <rPh sb="135" eb="137">
      <t>ゲンカ</t>
    </rPh>
    <rPh sb="137" eb="139">
      <t>ショウキャク</t>
    </rPh>
    <rPh sb="139" eb="140">
      <t>ヒ</t>
    </rPh>
    <rPh sb="141" eb="143">
      <t>ゾウカ</t>
    </rPh>
    <rPh sb="146" eb="148">
      <t>ケイジョウ</t>
    </rPh>
    <rPh sb="148" eb="150">
      <t>シュウシ</t>
    </rPh>
    <rPh sb="150" eb="152">
      <t>ヒリツ</t>
    </rPh>
    <rPh sb="153" eb="156">
      <t>ゼンネンド</t>
    </rPh>
    <rPh sb="157" eb="158">
      <t>クラ</t>
    </rPh>
    <rPh sb="160" eb="161">
      <t>オオ</t>
    </rPh>
    <rPh sb="163" eb="165">
      <t>テイカ</t>
    </rPh>
    <rPh sb="172" eb="174">
      <t>リュウドウ</t>
    </rPh>
    <rPh sb="174" eb="176">
      <t>ヒリツ</t>
    </rPh>
    <rPh sb="182" eb="184">
      <t>シセツ</t>
    </rPh>
    <rPh sb="184" eb="186">
      <t>カンリ</t>
    </rPh>
    <rPh sb="187" eb="189">
      <t>シンゾウ</t>
    </rPh>
    <rPh sb="189" eb="190">
      <t>ブ</t>
    </rPh>
    <rPh sb="193" eb="195">
      <t>チュウオウ</t>
    </rPh>
    <rPh sb="195" eb="197">
      <t>カンシ</t>
    </rPh>
    <rPh sb="202" eb="204">
      <t>コウシン</t>
    </rPh>
    <rPh sb="205" eb="206">
      <t>トモナ</t>
    </rPh>
    <rPh sb="207" eb="209">
      <t>キギョウ</t>
    </rPh>
    <rPh sb="209" eb="210">
      <t>サイ</t>
    </rPh>
    <rPh sb="210" eb="212">
      <t>カリイレ</t>
    </rPh>
    <rPh sb="212" eb="213">
      <t>ガク</t>
    </rPh>
    <rPh sb="214" eb="217">
      <t>ゼンネンド</t>
    </rPh>
    <rPh sb="219" eb="221">
      <t>ゾウガク</t>
    </rPh>
    <rPh sb="228" eb="231">
      <t>イチジテキ</t>
    </rPh>
    <rPh sb="232" eb="234">
      <t>ゾウカ</t>
    </rPh>
    <rPh sb="242" eb="244">
      <t>コンゴ</t>
    </rPh>
    <rPh sb="245" eb="247">
      <t>ケイエイ</t>
    </rPh>
    <rPh sb="248" eb="249">
      <t>サイ</t>
    </rPh>
    <rPh sb="252" eb="253">
      <t>キビ</t>
    </rPh>
    <rPh sb="255" eb="257">
      <t>ジョウキョウ</t>
    </rPh>
    <rPh sb="258" eb="259">
      <t>ツヅ</t>
    </rPh>
    <rPh sb="263" eb="264">
      <t>カ</t>
    </rPh>
    <rPh sb="272" eb="273">
      <t>イ</t>
    </rPh>
    <rPh sb="279" eb="281">
      <t>キギョウ</t>
    </rPh>
    <rPh sb="281" eb="282">
      <t>サイ</t>
    </rPh>
    <rPh sb="282" eb="284">
      <t>ザンダカ</t>
    </rPh>
    <rPh sb="284" eb="285">
      <t>タイ</t>
    </rPh>
    <rPh sb="285" eb="287">
      <t>キュウスイ</t>
    </rPh>
    <rPh sb="287" eb="289">
      <t>シュウエキ</t>
    </rPh>
    <rPh sb="289" eb="291">
      <t>ヒリツ</t>
    </rPh>
    <rPh sb="293" eb="295">
      <t>イゼン</t>
    </rPh>
    <rPh sb="295" eb="297">
      <t>ルイジ</t>
    </rPh>
    <rPh sb="297" eb="299">
      <t>ダンタイ</t>
    </rPh>
    <rPh sb="299" eb="302">
      <t>ヘイキンチ</t>
    </rPh>
    <rPh sb="305" eb="306">
      <t>タカ</t>
    </rPh>
    <rPh sb="307" eb="309">
      <t>スイジュン</t>
    </rPh>
    <rPh sb="310" eb="311">
      <t>シメ</t>
    </rPh>
    <rPh sb="316" eb="318">
      <t>ショウライ</t>
    </rPh>
    <rPh sb="318" eb="320">
      <t>セダイ</t>
    </rPh>
    <rPh sb="321" eb="323">
      <t>カド</t>
    </rPh>
    <rPh sb="324" eb="326">
      <t>フタン</t>
    </rPh>
    <rPh sb="327" eb="328">
      <t>アタ</t>
    </rPh>
    <rPh sb="333" eb="335">
      <t>キギョウ</t>
    </rPh>
    <rPh sb="335" eb="336">
      <t>サイ</t>
    </rPh>
    <rPh sb="336" eb="338">
      <t>ハッコウ</t>
    </rPh>
    <rPh sb="338" eb="339">
      <t>ガク</t>
    </rPh>
    <rPh sb="340" eb="342">
      <t>テキセイ</t>
    </rPh>
    <rPh sb="343" eb="345">
      <t>カンリ</t>
    </rPh>
    <rPh sb="346" eb="348">
      <t>リョウキン</t>
    </rPh>
    <rPh sb="349" eb="352">
      <t>テキセイカ</t>
    </rPh>
    <rPh sb="353" eb="354">
      <t>ト</t>
    </rPh>
    <rPh sb="355" eb="356">
      <t>ク</t>
    </rPh>
    <rPh sb="357" eb="359">
      <t>ヒツヨウ</t>
    </rPh>
    <rPh sb="370" eb="372">
      <t>リョウキン</t>
    </rPh>
    <rPh sb="372" eb="374">
      <t>カイシュウ</t>
    </rPh>
    <rPh sb="374" eb="375">
      <t>リツ</t>
    </rPh>
    <rPh sb="376" eb="378">
      <t>キュウスイ</t>
    </rPh>
    <rPh sb="378" eb="380">
      <t>ゲンカ</t>
    </rPh>
    <rPh sb="385" eb="387">
      <t>ブッカ</t>
    </rPh>
    <rPh sb="387" eb="389">
      <t>コウトウ</t>
    </rPh>
    <rPh sb="390" eb="392">
      <t>エイキョウ</t>
    </rPh>
    <rPh sb="396" eb="398">
      <t>キュウスイ</t>
    </rPh>
    <rPh sb="398" eb="400">
      <t>ゲンカ</t>
    </rPh>
    <rPh sb="401" eb="404">
      <t>ゼンネンド</t>
    </rPh>
    <rPh sb="406" eb="408">
      <t>ジョウショウ</t>
    </rPh>
    <rPh sb="410" eb="412">
      <t>リョウキン</t>
    </rPh>
    <rPh sb="412" eb="414">
      <t>カイシュウ</t>
    </rPh>
    <rPh sb="414" eb="415">
      <t>リツ</t>
    </rPh>
    <rPh sb="421" eb="423">
      <t>シタマワ</t>
    </rPh>
    <rPh sb="424" eb="426">
      <t>ケッカ</t>
    </rPh>
    <rPh sb="434" eb="436">
      <t>リョウキン</t>
    </rPh>
    <rPh sb="437" eb="440">
      <t>テキセイカ</t>
    </rPh>
    <rPh sb="441" eb="442">
      <t>ト</t>
    </rPh>
    <rPh sb="443" eb="444">
      <t>ク</t>
    </rPh>
    <rPh sb="445" eb="447">
      <t>ヒツヨウ</t>
    </rPh>
    <rPh sb="456" eb="458">
      <t>シセツ</t>
    </rPh>
    <rPh sb="458" eb="461">
      <t>リヨウリツ</t>
    </rPh>
    <rPh sb="467" eb="469">
      <t>キュウスイ</t>
    </rPh>
    <rPh sb="469" eb="471">
      <t>ジンコウ</t>
    </rPh>
    <rPh sb="472" eb="474">
      <t>ゲンショウ</t>
    </rPh>
    <rPh sb="481" eb="483">
      <t>ヨソク</t>
    </rPh>
    <rPh sb="491" eb="493">
      <t>シセツ</t>
    </rPh>
    <rPh sb="494" eb="497">
      <t>ユウコウテキ</t>
    </rPh>
    <rPh sb="498" eb="500">
      <t>リヨウ</t>
    </rPh>
    <rPh sb="504" eb="506">
      <t>ケントウ</t>
    </rPh>
    <rPh sb="510" eb="512">
      <t>ヒツヨウ</t>
    </rPh>
    <rPh sb="521" eb="524">
      <t>ユウシュウリツ</t>
    </rPh>
    <rPh sb="529" eb="531">
      <t>イゼン</t>
    </rPh>
    <rPh sb="531" eb="533">
      <t>ルイジ</t>
    </rPh>
    <rPh sb="533" eb="535">
      <t>ダンタイ</t>
    </rPh>
    <rPh sb="535" eb="538">
      <t>ヘイキンチ</t>
    </rPh>
    <rPh sb="541" eb="542">
      <t>ヒク</t>
    </rPh>
    <rPh sb="543" eb="545">
      <t>スイジュン</t>
    </rPh>
    <rPh sb="552" eb="554">
      <t>ロウスイ</t>
    </rPh>
    <rPh sb="554" eb="556">
      <t>チョウサ</t>
    </rPh>
    <rPh sb="559" eb="561">
      <t>ソウキ</t>
    </rPh>
    <rPh sb="561" eb="563">
      <t>ハッケン</t>
    </rPh>
    <rPh sb="564" eb="566">
      <t>シュウゼン</t>
    </rPh>
    <rPh sb="566" eb="567">
      <t>オヨ</t>
    </rPh>
    <rPh sb="568" eb="571">
      <t>ケイカクテキ</t>
    </rPh>
    <rPh sb="572" eb="574">
      <t>カンロ</t>
    </rPh>
    <rPh sb="574" eb="576">
      <t>コウシン</t>
    </rPh>
    <rPh sb="577" eb="578">
      <t>オコナ</t>
    </rPh>
    <rPh sb="579" eb="582">
      <t>ユウシュウリツ</t>
    </rPh>
    <rPh sb="582" eb="584">
      <t>コウジョウ</t>
    </rPh>
    <rPh sb="585" eb="586">
      <t>ト</t>
    </rPh>
    <rPh sb="587" eb="588">
      <t>ク</t>
    </rPh>
    <rPh sb="589" eb="5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</si>
</sst>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0.45</c:v>
                </c:pt>
                <c:pt idx="1">
                  <c:v>0.35</c:v>
                </c:pt>
                <c:pt idx="2">
                  <c:v>0.78</c:v>
                </c:pt>
                <c:pt idx="3">
                  <c:v>0.08</c:v>
                </c:pt>
                <c:pt idx="4">
                  <c:v>0.22</c:v>
                </c:pt>
              </c:numCache>
            </c:numRef>
          </c:val>
          <c:extLst>
            <c:ext xmlns:c16="http://schemas.microsoft.com/office/drawing/2014/chart" uri="{C3380CC4-5D6E-409C-BE32-E72D297353CC}">
              <c16:uniqueId val="{00000000-4AE4-4A9F-88F4-4C74CDD02FC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4AE4-4A9F-88F4-4C74CDD02FC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74.150000000000006</c:v>
                </c:pt>
                <c:pt idx="1">
                  <c:v>73.45</c:v>
                </c:pt>
                <c:pt idx="2">
                  <c:v>73.819999999999993</c:v>
                </c:pt>
                <c:pt idx="3">
                  <c:v>72.930000000000007</c:v>
                </c:pt>
                <c:pt idx="4">
                  <c:v>72.05</c:v>
                </c:pt>
              </c:numCache>
            </c:numRef>
          </c:val>
          <c:extLst>
            <c:ext xmlns:c16="http://schemas.microsoft.com/office/drawing/2014/chart" uri="{C3380CC4-5D6E-409C-BE32-E72D297353CC}">
              <c16:uniqueId val="{00000000-E2B5-4F58-A33C-03FFAA55233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E2B5-4F58-A33C-03FFAA55233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80.209999999999994</c:v>
                </c:pt>
                <c:pt idx="1">
                  <c:v>80.02</c:v>
                </c:pt>
                <c:pt idx="2">
                  <c:v>81</c:v>
                </c:pt>
                <c:pt idx="3">
                  <c:v>81.92</c:v>
                </c:pt>
                <c:pt idx="4">
                  <c:v>81.45</c:v>
                </c:pt>
              </c:numCache>
            </c:numRef>
          </c:val>
          <c:extLst>
            <c:ext xmlns:c16="http://schemas.microsoft.com/office/drawing/2014/chart" uri="{C3380CC4-5D6E-409C-BE32-E72D297353CC}">
              <c16:uniqueId val="{00000000-F807-4D4D-8C7C-1BB9FA50E0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F807-4D4D-8C7C-1BB9FA50E0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113.65</c:v>
                </c:pt>
                <c:pt idx="1">
                  <c:v>112.75</c:v>
                </c:pt>
                <c:pt idx="2">
                  <c:v>113.12</c:v>
                </c:pt>
                <c:pt idx="3">
                  <c:v>111.41</c:v>
                </c:pt>
                <c:pt idx="4">
                  <c:v>103.72</c:v>
                </c:pt>
              </c:numCache>
            </c:numRef>
          </c:val>
          <c:extLst>
            <c:ext xmlns:c16="http://schemas.microsoft.com/office/drawing/2014/chart" uri="{C3380CC4-5D6E-409C-BE32-E72D297353CC}">
              <c16:uniqueId val="{00000000-C191-49D8-9357-6A1410B4EC8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C191-49D8-9357-6A1410B4EC8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39.799999999999997</c:v>
                </c:pt>
                <c:pt idx="1">
                  <c:v>40.47</c:v>
                </c:pt>
                <c:pt idx="2">
                  <c:v>40.340000000000003</c:v>
                </c:pt>
                <c:pt idx="3">
                  <c:v>42.35</c:v>
                </c:pt>
                <c:pt idx="4">
                  <c:v>43.17</c:v>
                </c:pt>
              </c:numCache>
            </c:numRef>
          </c:val>
          <c:extLst>
            <c:ext xmlns:c16="http://schemas.microsoft.com/office/drawing/2014/chart" uri="{C3380CC4-5D6E-409C-BE32-E72D297353CC}">
              <c16:uniqueId val="{00000000-45BD-4424-AE56-9497676738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45BD-4424-AE56-9497676738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6.85</c:v>
                </c:pt>
                <c:pt idx="1">
                  <c:v>8.5</c:v>
                </c:pt>
                <c:pt idx="2">
                  <c:v>9.0500000000000007</c:v>
                </c:pt>
                <c:pt idx="3">
                  <c:v>9.34</c:v>
                </c:pt>
                <c:pt idx="4">
                  <c:v>13.49</c:v>
                </c:pt>
              </c:numCache>
            </c:numRef>
          </c:val>
          <c:extLst>
            <c:ext xmlns:c16="http://schemas.microsoft.com/office/drawing/2014/chart" uri="{C3380CC4-5D6E-409C-BE32-E72D297353CC}">
              <c16:uniqueId val="{00000000-C4FA-441D-AA10-6E48D0E16EB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C4FA-441D-AA10-6E48D0E16EB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45-43FD-802A-D6F763E9E9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0945-43FD-802A-D6F763E9E9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229.93</c:v>
                </c:pt>
                <c:pt idx="1">
                  <c:v>382.18</c:v>
                </c:pt>
                <c:pt idx="2">
                  <c:v>296.23</c:v>
                </c:pt>
                <c:pt idx="3">
                  <c:v>262.38</c:v>
                </c:pt>
                <c:pt idx="4">
                  <c:v>380.39</c:v>
                </c:pt>
              </c:numCache>
            </c:numRef>
          </c:val>
          <c:extLst>
            <c:ext xmlns:c16="http://schemas.microsoft.com/office/drawing/2014/chart" uri="{C3380CC4-5D6E-409C-BE32-E72D297353CC}">
              <c16:uniqueId val="{00000000-BEA5-46BA-8973-6172534ECE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BEA5-46BA-8973-6172534ECE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476.35</c:v>
                </c:pt>
                <c:pt idx="1">
                  <c:v>481.3</c:v>
                </c:pt>
                <c:pt idx="2">
                  <c:v>475</c:v>
                </c:pt>
                <c:pt idx="3">
                  <c:v>464.69</c:v>
                </c:pt>
                <c:pt idx="4">
                  <c:v>470.75</c:v>
                </c:pt>
              </c:numCache>
            </c:numRef>
          </c:val>
          <c:extLst>
            <c:ext xmlns:c16="http://schemas.microsoft.com/office/drawing/2014/chart" uri="{C3380CC4-5D6E-409C-BE32-E72D297353CC}">
              <c16:uniqueId val="{00000000-BCED-49C1-BC0A-E6D3C0BC79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BCED-49C1-BC0A-E6D3C0BC79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106.55</c:v>
                </c:pt>
                <c:pt idx="1">
                  <c:v>105.89</c:v>
                </c:pt>
                <c:pt idx="2">
                  <c:v>104.77</c:v>
                </c:pt>
                <c:pt idx="3">
                  <c:v>105.67</c:v>
                </c:pt>
                <c:pt idx="4">
                  <c:v>96.48</c:v>
                </c:pt>
              </c:numCache>
            </c:numRef>
          </c:val>
          <c:extLst>
            <c:ext xmlns:c16="http://schemas.microsoft.com/office/drawing/2014/chart" uri="{C3380CC4-5D6E-409C-BE32-E72D297353CC}">
              <c16:uniqueId val="{00000000-10A7-4618-A9BA-1E33FB0224A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10A7-4618-A9BA-1E33FB0224A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112.15</c:v>
                </c:pt>
                <c:pt idx="1">
                  <c:v>112.69</c:v>
                </c:pt>
                <c:pt idx="2">
                  <c:v>114.18</c:v>
                </c:pt>
                <c:pt idx="3">
                  <c:v>113.15</c:v>
                </c:pt>
                <c:pt idx="4">
                  <c:v>124.87</c:v>
                </c:pt>
              </c:numCache>
            </c:numRef>
          </c:val>
          <c:extLst>
            <c:ext xmlns:c16="http://schemas.microsoft.com/office/drawing/2014/chart" uri="{C3380CC4-5D6E-409C-BE32-E72D297353CC}">
              <c16:uniqueId val="{00000000-570B-4119-922A-D6419C82073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570B-4119-922A-D6419C82073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愛知郡広域行政組合（事業会計分）</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61.38</v>
      </c>
      <c r="J10" s="47"/>
      <c r="K10" s="47"/>
      <c r="L10" s="47"/>
      <c r="M10" s="47"/>
      <c r="N10" s="47"/>
      <c r="O10" s="81"/>
      <c r="P10" s="48">
        <f>データ!$P$6</f>
        <v>98.08</v>
      </c>
      <c r="Q10" s="48"/>
      <c r="R10" s="48"/>
      <c r="S10" s="48"/>
      <c r="T10" s="48"/>
      <c r="U10" s="48"/>
      <c r="V10" s="48"/>
      <c r="W10" s="45">
        <f>データ!$Q$6</f>
        <v>2410</v>
      </c>
      <c r="X10" s="45"/>
      <c r="Y10" s="45"/>
      <c r="Z10" s="45"/>
      <c r="AA10" s="45"/>
      <c r="AB10" s="45"/>
      <c r="AC10" s="45"/>
      <c r="AD10" s="2"/>
      <c r="AE10" s="2"/>
      <c r="AF10" s="2"/>
      <c r="AG10" s="2"/>
      <c r="AH10" s="2"/>
      <c r="AI10" s="2"/>
      <c r="AJ10" s="2"/>
      <c r="AK10" s="2"/>
      <c r="AL10" s="45">
        <f>データ!$U$6</f>
        <v>33275</v>
      </c>
      <c r="AM10" s="45"/>
      <c r="AN10" s="45"/>
      <c r="AO10" s="45"/>
      <c r="AP10" s="45"/>
      <c r="AQ10" s="45"/>
      <c r="AR10" s="45"/>
      <c r="AS10" s="45"/>
      <c r="AT10" s="46">
        <f>データ!$V$6</f>
        <v>63</v>
      </c>
      <c r="AU10" s="47"/>
      <c r="AV10" s="47"/>
      <c r="AW10" s="47"/>
      <c r="AX10" s="47"/>
      <c r="AY10" s="47"/>
      <c r="AZ10" s="47"/>
      <c r="BA10" s="47"/>
      <c r="BB10" s="48">
        <f>データ!$W$6</f>
        <v>528.16999999999996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I3MHFAq5XLFzniBJFzS5p3JGagqETqt3WRT33Hxli2Jqs/bAuVf0hFvgBDEd1BtzPZtOxsY81OYm80osPs20Q==" saltValue="bs+C5IlqPiW9DxRItuCPR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258601</v>
      </c>
      <c r="D6" s="20">
        <f t="shared" si="3"/>
        <v>46</v>
      </c>
      <c r="E6" s="20">
        <f t="shared" si="3"/>
        <v>1</v>
      </c>
      <c r="F6" s="20">
        <f t="shared" si="3"/>
        <v>0</v>
      </c>
      <c r="G6" s="20">
        <f t="shared" si="3"/>
        <v>1</v>
      </c>
      <c r="H6" s="20" t="str">
        <f t="shared" si="3"/>
        <v>滋賀県　愛知郡広域行政組合（事業会計分）</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61.38</v>
      </c>
      <c r="P6" s="21">
        <f t="shared" si="3"/>
        <v>98.08</v>
      </c>
      <c r="Q6" s="21">
        <f t="shared" si="3"/>
        <v>2410</v>
      </c>
      <c r="R6" s="21" t="str">
        <f t="shared" si="3"/>
        <v>-</v>
      </c>
      <c r="S6" s="21" t="str">
        <f t="shared" si="3"/>
        <v>-</v>
      </c>
      <c r="T6" s="21" t="str">
        <f t="shared" si="3"/>
        <v>-</v>
      </c>
      <c r="U6" s="21">
        <f t="shared" si="3"/>
        <v>33275</v>
      </c>
      <c r="V6" s="21">
        <f t="shared" si="3"/>
        <v>63</v>
      </c>
      <c r="W6" s="21">
        <f t="shared" si="3"/>
        <v>528.16999999999996</v>
      </c>
      <c r="X6" s="22">
        <f>IF(X7="",NA(),X7)</f>
        <v>113.65</v>
      </c>
      <c r="Y6" s="22">
        <f t="shared" ref="Y6:AG6" si="4">IF(Y7="",NA(),Y7)</f>
        <v>112.75</v>
      </c>
      <c r="Z6" s="22">
        <f t="shared" si="4"/>
        <v>113.12</v>
      </c>
      <c r="AA6" s="22">
        <f t="shared" si="4"/>
        <v>111.41</v>
      </c>
      <c r="AB6" s="22">
        <f t="shared" si="4"/>
        <v>103.72</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229.93</v>
      </c>
      <c r="AU6" s="22">
        <f t="shared" ref="AU6:BC6" si="6">IF(AU7="",NA(),AU7)</f>
        <v>382.18</v>
      </c>
      <c r="AV6" s="22">
        <f t="shared" si="6"/>
        <v>296.23</v>
      </c>
      <c r="AW6" s="22">
        <f t="shared" si="6"/>
        <v>262.38</v>
      </c>
      <c r="AX6" s="22">
        <f t="shared" si="6"/>
        <v>380.39</v>
      </c>
      <c r="AY6" s="22">
        <f t="shared" si="6"/>
        <v>366.03</v>
      </c>
      <c r="AZ6" s="22">
        <f t="shared" si="6"/>
        <v>365.18</v>
      </c>
      <c r="BA6" s="22">
        <f t="shared" si="6"/>
        <v>327.77</v>
      </c>
      <c r="BB6" s="22">
        <f t="shared" si="6"/>
        <v>338.02</v>
      </c>
      <c r="BC6" s="22">
        <f t="shared" si="6"/>
        <v>345.94</v>
      </c>
      <c r="BD6" s="21" t="str">
        <f>IF(BD7="","",IF(BD7="-","【-】","【"&amp;SUBSTITUTE(TEXT(BD7,"#,##0.00"),"-","△")&amp;"】"))</f>
        <v>【252.29】</v>
      </c>
      <c r="BE6" s="22">
        <f>IF(BE7="",NA(),BE7)</f>
        <v>476.35</v>
      </c>
      <c r="BF6" s="22">
        <f t="shared" ref="BF6:BN6" si="7">IF(BF7="",NA(),BF7)</f>
        <v>481.3</v>
      </c>
      <c r="BG6" s="22">
        <f t="shared" si="7"/>
        <v>475</v>
      </c>
      <c r="BH6" s="22">
        <f t="shared" si="7"/>
        <v>464.69</v>
      </c>
      <c r="BI6" s="22">
        <f t="shared" si="7"/>
        <v>470.75</v>
      </c>
      <c r="BJ6" s="22">
        <f t="shared" si="7"/>
        <v>370.12</v>
      </c>
      <c r="BK6" s="22">
        <f t="shared" si="7"/>
        <v>371.65</v>
      </c>
      <c r="BL6" s="22">
        <f t="shared" si="7"/>
        <v>397.1</v>
      </c>
      <c r="BM6" s="22">
        <f t="shared" si="7"/>
        <v>379.91</v>
      </c>
      <c r="BN6" s="22">
        <f t="shared" si="7"/>
        <v>386.61</v>
      </c>
      <c r="BO6" s="21" t="str">
        <f>IF(BO7="","",IF(BO7="-","【-】","【"&amp;SUBSTITUTE(TEXT(BO7,"#,##0.00"),"-","△")&amp;"】"))</f>
        <v>【268.07】</v>
      </c>
      <c r="BP6" s="22">
        <f>IF(BP7="",NA(),BP7)</f>
        <v>106.55</v>
      </c>
      <c r="BQ6" s="22">
        <f t="shared" ref="BQ6:BY6" si="8">IF(BQ7="",NA(),BQ7)</f>
        <v>105.89</v>
      </c>
      <c r="BR6" s="22">
        <f t="shared" si="8"/>
        <v>104.77</v>
      </c>
      <c r="BS6" s="22">
        <f t="shared" si="8"/>
        <v>105.67</v>
      </c>
      <c r="BT6" s="22">
        <f t="shared" si="8"/>
        <v>96.48</v>
      </c>
      <c r="BU6" s="22">
        <f t="shared" si="8"/>
        <v>100.42</v>
      </c>
      <c r="BV6" s="22">
        <f t="shared" si="8"/>
        <v>98.77</v>
      </c>
      <c r="BW6" s="22">
        <f t="shared" si="8"/>
        <v>95.79</v>
      </c>
      <c r="BX6" s="22">
        <f t="shared" si="8"/>
        <v>98.3</v>
      </c>
      <c r="BY6" s="22">
        <f t="shared" si="8"/>
        <v>93.82</v>
      </c>
      <c r="BZ6" s="21" t="str">
        <f>IF(BZ7="","",IF(BZ7="-","【-】","【"&amp;SUBSTITUTE(TEXT(BZ7,"#,##0.00"),"-","△")&amp;"】"))</f>
        <v>【97.47】</v>
      </c>
      <c r="CA6" s="22">
        <f>IF(CA7="",NA(),CA7)</f>
        <v>112.15</v>
      </c>
      <c r="CB6" s="22">
        <f t="shared" ref="CB6:CJ6" si="9">IF(CB7="",NA(),CB7)</f>
        <v>112.69</v>
      </c>
      <c r="CC6" s="22">
        <f t="shared" si="9"/>
        <v>114.18</v>
      </c>
      <c r="CD6" s="22">
        <f t="shared" si="9"/>
        <v>113.15</v>
      </c>
      <c r="CE6" s="22">
        <f t="shared" si="9"/>
        <v>124.87</v>
      </c>
      <c r="CF6" s="22">
        <f t="shared" si="9"/>
        <v>171.67</v>
      </c>
      <c r="CG6" s="22">
        <f t="shared" si="9"/>
        <v>173.67</v>
      </c>
      <c r="CH6" s="22">
        <f t="shared" si="9"/>
        <v>171.13</v>
      </c>
      <c r="CI6" s="22">
        <f t="shared" si="9"/>
        <v>173.7</v>
      </c>
      <c r="CJ6" s="22">
        <f t="shared" si="9"/>
        <v>178.94</v>
      </c>
      <c r="CK6" s="21" t="str">
        <f>IF(CK7="","",IF(CK7="-","【-】","【"&amp;SUBSTITUTE(TEXT(CK7,"#,##0.00"),"-","△")&amp;"】"))</f>
        <v>【174.75】</v>
      </c>
      <c r="CL6" s="22">
        <f>IF(CL7="",NA(),CL7)</f>
        <v>74.150000000000006</v>
      </c>
      <c r="CM6" s="22">
        <f t="shared" ref="CM6:CU6" si="10">IF(CM7="",NA(),CM7)</f>
        <v>73.45</v>
      </c>
      <c r="CN6" s="22">
        <f t="shared" si="10"/>
        <v>73.819999999999993</v>
      </c>
      <c r="CO6" s="22">
        <f t="shared" si="10"/>
        <v>72.930000000000007</v>
      </c>
      <c r="CP6" s="22">
        <f t="shared" si="10"/>
        <v>72.05</v>
      </c>
      <c r="CQ6" s="22">
        <f t="shared" si="10"/>
        <v>59.74</v>
      </c>
      <c r="CR6" s="22">
        <f t="shared" si="10"/>
        <v>59.67</v>
      </c>
      <c r="CS6" s="22">
        <f t="shared" si="10"/>
        <v>60.12</v>
      </c>
      <c r="CT6" s="22">
        <f t="shared" si="10"/>
        <v>60.34</v>
      </c>
      <c r="CU6" s="22">
        <f t="shared" si="10"/>
        <v>59.54</v>
      </c>
      <c r="CV6" s="21" t="str">
        <f>IF(CV7="","",IF(CV7="-","【-】","【"&amp;SUBSTITUTE(TEXT(CV7,"#,##0.00"),"-","△")&amp;"】"))</f>
        <v>【59.97】</v>
      </c>
      <c r="CW6" s="22">
        <f>IF(CW7="",NA(),CW7)</f>
        <v>80.209999999999994</v>
      </c>
      <c r="CX6" s="22">
        <f t="shared" ref="CX6:DF6" si="11">IF(CX7="",NA(),CX7)</f>
        <v>80.02</v>
      </c>
      <c r="CY6" s="22">
        <f t="shared" si="11"/>
        <v>81</v>
      </c>
      <c r="CZ6" s="22">
        <f t="shared" si="11"/>
        <v>81.92</v>
      </c>
      <c r="DA6" s="22">
        <f t="shared" si="11"/>
        <v>81.45</v>
      </c>
      <c r="DB6" s="22">
        <f t="shared" si="11"/>
        <v>84.8</v>
      </c>
      <c r="DC6" s="22">
        <f t="shared" si="11"/>
        <v>84.6</v>
      </c>
      <c r="DD6" s="22">
        <f t="shared" si="11"/>
        <v>84.24</v>
      </c>
      <c r="DE6" s="22">
        <f t="shared" si="11"/>
        <v>84.19</v>
      </c>
      <c r="DF6" s="22">
        <f t="shared" si="11"/>
        <v>83.93</v>
      </c>
      <c r="DG6" s="21" t="str">
        <f>IF(DG7="","",IF(DG7="-","【-】","【"&amp;SUBSTITUTE(TEXT(DG7,"#,##0.00"),"-","△")&amp;"】"))</f>
        <v>【89.76】</v>
      </c>
      <c r="DH6" s="22">
        <f>IF(DH7="",NA(),DH7)</f>
        <v>39.799999999999997</v>
      </c>
      <c r="DI6" s="22">
        <f t="shared" ref="DI6:DQ6" si="12">IF(DI7="",NA(),DI7)</f>
        <v>40.47</v>
      </c>
      <c r="DJ6" s="22">
        <f t="shared" si="12"/>
        <v>40.340000000000003</v>
      </c>
      <c r="DK6" s="22">
        <f t="shared" si="12"/>
        <v>42.35</v>
      </c>
      <c r="DL6" s="22">
        <f t="shared" si="12"/>
        <v>43.17</v>
      </c>
      <c r="DM6" s="22">
        <f t="shared" si="12"/>
        <v>47.66</v>
      </c>
      <c r="DN6" s="22">
        <f t="shared" si="12"/>
        <v>48.17</v>
      </c>
      <c r="DO6" s="22">
        <f t="shared" si="12"/>
        <v>48.83</v>
      </c>
      <c r="DP6" s="22">
        <f t="shared" si="12"/>
        <v>49.96</v>
      </c>
      <c r="DQ6" s="22">
        <f t="shared" si="12"/>
        <v>50.82</v>
      </c>
      <c r="DR6" s="21" t="str">
        <f>IF(DR7="","",IF(DR7="-","【-】","【"&amp;SUBSTITUTE(TEXT(DR7,"#,##0.00"),"-","△")&amp;"】"))</f>
        <v>【51.51】</v>
      </c>
      <c r="DS6" s="22">
        <f>IF(DS7="",NA(),DS7)</f>
        <v>6.85</v>
      </c>
      <c r="DT6" s="22">
        <f t="shared" ref="DT6:EB6" si="13">IF(DT7="",NA(),DT7)</f>
        <v>8.5</v>
      </c>
      <c r="DU6" s="22">
        <f t="shared" si="13"/>
        <v>9.0500000000000007</v>
      </c>
      <c r="DV6" s="22">
        <f t="shared" si="13"/>
        <v>9.34</v>
      </c>
      <c r="DW6" s="22">
        <f t="shared" si="13"/>
        <v>13.49</v>
      </c>
      <c r="DX6" s="22">
        <f t="shared" si="13"/>
        <v>15.1</v>
      </c>
      <c r="DY6" s="22">
        <f t="shared" si="13"/>
        <v>17.12</v>
      </c>
      <c r="DZ6" s="22">
        <f t="shared" si="13"/>
        <v>18.18</v>
      </c>
      <c r="EA6" s="22">
        <f t="shared" si="13"/>
        <v>19.32</v>
      </c>
      <c r="EB6" s="22">
        <f t="shared" si="13"/>
        <v>21.16</v>
      </c>
      <c r="EC6" s="21" t="str">
        <f>IF(EC7="","",IF(EC7="-","【-】","【"&amp;SUBSTITUTE(TEXT(EC7,"#,##0.00"),"-","△")&amp;"】"))</f>
        <v>【23.75】</v>
      </c>
      <c r="ED6" s="22">
        <f>IF(ED7="",NA(),ED7)</f>
        <v>0.45</v>
      </c>
      <c r="EE6" s="22">
        <f t="shared" ref="EE6:EM6" si="14">IF(EE7="",NA(),EE7)</f>
        <v>0.35</v>
      </c>
      <c r="EF6" s="22">
        <f t="shared" si="14"/>
        <v>0.78</v>
      </c>
      <c r="EG6" s="22">
        <f t="shared" si="14"/>
        <v>0.08</v>
      </c>
      <c r="EH6" s="22">
        <f t="shared" si="14"/>
        <v>0.22</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258601</v>
      </c>
      <c r="D7" s="24">
        <v>46</v>
      </c>
      <c r="E7" s="24">
        <v>1</v>
      </c>
      <c r="F7" s="24">
        <v>0</v>
      </c>
      <c r="G7" s="24">
        <v>1</v>
      </c>
      <c r="H7" s="24" t="s">
        <v>93</v>
      </c>
      <c r="I7" s="24" t="s">
        <v>94</v>
      </c>
      <c r="J7" s="24" t="s">
        <v>95</v>
      </c>
      <c r="K7" s="24" t="s">
        <v>96</v>
      </c>
      <c r="L7" s="24" t="s">
        <v>97</v>
      </c>
      <c r="M7" s="24" t="s">
        <v>98</v>
      </c>
      <c r="N7" s="25" t="s">
        <v>99</v>
      </c>
      <c r="O7" s="25">
        <v>61.38</v>
      </c>
      <c r="P7" s="25">
        <v>98.08</v>
      </c>
      <c r="Q7" s="25">
        <v>2410</v>
      </c>
      <c r="R7" s="25" t="s">
        <v>99</v>
      </c>
      <c r="S7" s="25" t="s">
        <v>99</v>
      </c>
      <c r="T7" s="25" t="s">
        <v>99</v>
      </c>
      <c r="U7" s="25">
        <v>33275</v>
      </c>
      <c r="V7" s="25">
        <v>63</v>
      </c>
      <c r="W7" s="25">
        <v>528.16999999999996</v>
      </c>
      <c r="X7" s="25">
        <v>113.65</v>
      </c>
      <c r="Y7" s="25">
        <v>112.75</v>
      </c>
      <c r="Z7" s="25">
        <v>113.12</v>
      </c>
      <c r="AA7" s="25">
        <v>111.41</v>
      </c>
      <c r="AB7" s="25">
        <v>103.72</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229.93</v>
      </c>
      <c r="AU7" s="25">
        <v>382.18</v>
      </c>
      <c r="AV7" s="25">
        <v>296.23</v>
      </c>
      <c r="AW7" s="25">
        <v>262.38</v>
      </c>
      <c r="AX7" s="25">
        <v>380.39</v>
      </c>
      <c r="AY7" s="25">
        <v>366.03</v>
      </c>
      <c r="AZ7" s="25">
        <v>365.18</v>
      </c>
      <c r="BA7" s="25">
        <v>327.77</v>
      </c>
      <c r="BB7" s="25">
        <v>338.02</v>
      </c>
      <c r="BC7" s="25">
        <v>345.94</v>
      </c>
      <c r="BD7" s="25">
        <v>252.29</v>
      </c>
      <c r="BE7" s="25">
        <v>476.35</v>
      </c>
      <c r="BF7" s="25">
        <v>481.3</v>
      </c>
      <c r="BG7" s="25">
        <v>475</v>
      </c>
      <c r="BH7" s="25">
        <v>464.69</v>
      </c>
      <c r="BI7" s="25">
        <v>470.75</v>
      </c>
      <c r="BJ7" s="25">
        <v>370.12</v>
      </c>
      <c r="BK7" s="25">
        <v>371.65</v>
      </c>
      <c r="BL7" s="25">
        <v>397.1</v>
      </c>
      <c r="BM7" s="25">
        <v>379.91</v>
      </c>
      <c r="BN7" s="25">
        <v>386.61</v>
      </c>
      <c r="BO7" s="25">
        <v>268.07</v>
      </c>
      <c r="BP7" s="25">
        <v>106.55</v>
      </c>
      <c r="BQ7" s="25">
        <v>105.89</v>
      </c>
      <c r="BR7" s="25">
        <v>104.77</v>
      </c>
      <c r="BS7" s="25">
        <v>105.67</v>
      </c>
      <c r="BT7" s="25">
        <v>96.48</v>
      </c>
      <c r="BU7" s="25">
        <v>100.42</v>
      </c>
      <c r="BV7" s="25">
        <v>98.77</v>
      </c>
      <c r="BW7" s="25">
        <v>95.79</v>
      </c>
      <c r="BX7" s="25">
        <v>98.3</v>
      </c>
      <c r="BY7" s="25">
        <v>93.82</v>
      </c>
      <c r="BZ7" s="25">
        <v>97.47</v>
      </c>
      <c r="CA7" s="25">
        <v>112.15</v>
      </c>
      <c r="CB7" s="25">
        <v>112.69</v>
      </c>
      <c r="CC7" s="25">
        <v>114.18</v>
      </c>
      <c r="CD7" s="25">
        <v>113.15</v>
      </c>
      <c r="CE7" s="25">
        <v>124.87</v>
      </c>
      <c r="CF7" s="25">
        <v>171.67</v>
      </c>
      <c r="CG7" s="25">
        <v>173.67</v>
      </c>
      <c r="CH7" s="25">
        <v>171.13</v>
      </c>
      <c r="CI7" s="25">
        <v>173.7</v>
      </c>
      <c r="CJ7" s="25">
        <v>178.94</v>
      </c>
      <c r="CK7" s="25">
        <v>174.75</v>
      </c>
      <c r="CL7" s="25">
        <v>74.150000000000006</v>
      </c>
      <c r="CM7" s="25">
        <v>73.45</v>
      </c>
      <c r="CN7" s="25">
        <v>73.819999999999993</v>
      </c>
      <c r="CO7" s="25">
        <v>72.930000000000007</v>
      </c>
      <c r="CP7" s="25">
        <v>72.05</v>
      </c>
      <c r="CQ7" s="25">
        <v>59.74</v>
      </c>
      <c r="CR7" s="25">
        <v>59.67</v>
      </c>
      <c r="CS7" s="25">
        <v>60.12</v>
      </c>
      <c r="CT7" s="25">
        <v>60.34</v>
      </c>
      <c r="CU7" s="25">
        <v>59.54</v>
      </c>
      <c r="CV7" s="25">
        <v>59.97</v>
      </c>
      <c r="CW7" s="25">
        <v>80.209999999999994</v>
      </c>
      <c r="CX7" s="25">
        <v>80.02</v>
      </c>
      <c r="CY7" s="25">
        <v>81</v>
      </c>
      <c r="CZ7" s="25">
        <v>81.92</v>
      </c>
      <c r="DA7" s="25">
        <v>81.45</v>
      </c>
      <c r="DB7" s="25">
        <v>84.8</v>
      </c>
      <c r="DC7" s="25">
        <v>84.6</v>
      </c>
      <c r="DD7" s="25">
        <v>84.24</v>
      </c>
      <c r="DE7" s="25">
        <v>84.19</v>
      </c>
      <c r="DF7" s="25">
        <v>83.93</v>
      </c>
      <c r="DG7" s="25">
        <v>89.76</v>
      </c>
      <c r="DH7" s="25">
        <v>39.799999999999997</v>
      </c>
      <c r="DI7" s="25">
        <v>40.47</v>
      </c>
      <c r="DJ7" s="25">
        <v>40.340000000000003</v>
      </c>
      <c r="DK7" s="25">
        <v>42.35</v>
      </c>
      <c r="DL7" s="25">
        <v>43.17</v>
      </c>
      <c r="DM7" s="25">
        <v>47.66</v>
      </c>
      <c r="DN7" s="25">
        <v>48.17</v>
      </c>
      <c r="DO7" s="25">
        <v>48.83</v>
      </c>
      <c r="DP7" s="25">
        <v>49.96</v>
      </c>
      <c r="DQ7" s="25">
        <v>50.82</v>
      </c>
      <c r="DR7" s="25">
        <v>51.51</v>
      </c>
      <c r="DS7" s="25">
        <v>6.85</v>
      </c>
      <c r="DT7" s="25">
        <v>8.5</v>
      </c>
      <c r="DU7" s="25">
        <v>9.0500000000000007</v>
      </c>
      <c r="DV7" s="25">
        <v>9.34</v>
      </c>
      <c r="DW7" s="25">
        <v>13.49</v>
      </c>
      <c r="DX7" s="25">
        <v>15.1</v>
      </c>
      <c r="DY7" s="25">
        <v>17.12</v>
      </c>
      <c r="DZ7" s="25">
        <v>18.18</v>
      </c>
      <c r="EA7" s="25">
        <v>19.32</v>
      </c>
      <c r="EB7" s="25">
        <v>21.16</v>
      </c>
      <c r="EC7" s="25">
        <v>23.75</v>
      </c>
      <c r="ED7" s="25">
        <v>0.45</v>
      </c>
      <c r="EE7" s="25">
        <v>0.35</v>
      </c>
      <c r="EF7" s="25">
        <v>0.78</v>
      </c>
      <c r="EG7" s="25">
        <v>0.08</v>
      </c>
      <c r="EH7" s="25">
        <v>0.22</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ユーザー 10</cp:lastModifiedBy>
  <cp:lastPrinted>2024-01-19T00:39:56Z</cp:lastPrinted>
  <dcterms:created xsi:type="dcterms:W3CDTF">2023-12-05T00:56:39Z</dcterms:created>
  <dcterms:modified xsi:type="dcterms:W3CDTF">2024-02-16T02:36:25Z</dcterms:modified>
  <cp:category/>
</cp:coreProperties>
</file>