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2024.01.18【27〆】公営企業に係る経営比較分析表（令和４年度決算）の分析等について\"/>
    </mc:Choice>
  </mc:AlternateContent>
  <xr:revisionPtr revIDLastSave="0" documentId="8_{D4E86A55-B22A-4326-B8AA-8F79B588ED55}" xr6:coauthVersionLast="36" xr6:coauthVersionMax="36" xr10:uidLastSave="{00000000-0000-0000-0000-000000000000}"/>
  <workbookProtection workbookAlgorithmName="SHA-512" workbookHashValue="y2n/nj37z5Lef5bVD73XMIc/atv4wFAz+IZuZBcmInYk64SLikzkuui5ywDR3V8VueFQq5Sbnk/iZZ0eJy8tHg==" workbookSaltValue="9um5D3h16goV8/QqD/UQR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F85" i="4"/>
  <c r="BB10" i="4"/>
  <c r="AT10" i="4"/>
  <c r="AL10" i="4"/>
  <c r="W10" i="4"/>
  <c r="I10" i="4"/>
  <c r="BB8" i="4"/>
  <c r="AT8" i="4"/>
  <c r="AL8" i="4"/>
  <c r="AD8" i="4"/>
  <c r="W8" i="4"/>
  <c r="P8" i="4"/>
  <c r="I8" i="4"/>
  <c r="B8"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<sst xmlns="http://schemas.openxmlformats.org/spreadsheetml/2006/main" count="231" uniqueCount="113">
  <si>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</si>
  <si>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</si>
  <si>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</si>
  <si>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</si>
  <si>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</si>
  <si>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</si>
  <si>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</si>
  <si>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</si>
  <si>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</si>
  <si>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</si>
  <si>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</si>
  <si>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</si>
  <si>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</si>
  <si>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</si>
  <si>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</si>
  <si>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</si>
  <si>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</si>
  <si>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</si>
  <si>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</si>
  <si>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</si>
  <si>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</si>
  <si>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</si>
  <si>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</si>
  <si>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</si>
  <si>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</si>
  <si>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</si>
  <si>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</si>
  <si>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</si>
  <si>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</si>
  <si>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</si>
  <si>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</si>
  <si>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</si>
  <si>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</si>
  <si>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</si>
  <si>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</si>
  <si>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</si>
  <si>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</si>
  <si>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</si>
  <si>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</si>
  <si>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</si>
  <si>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</si>
  <si>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</si>
  <si>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</si>
  <si>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</si>
  <si>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</si>
  <si>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</si>
  <si>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</si>
  <si>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</si>
  <si>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</si>
  <si>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</si>
  <si>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</si>
  <si>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</si>
  <si>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</si>
  <si>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</si>
  <si>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</si>
  <si>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</si>
  <si>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</si>
  <si>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</si>
  <si>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</si>
  <si>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</si>
  <si>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</si>
  <si>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</si>
  <si>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</si>
  <si>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</si>
  <si>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</si>
  <si>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</si>
  <si>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</si>
  <si>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</si>
  <si>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</si>
  <si>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</si>
  <si>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</si>
  <si>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</si>
  <si>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</si>
  <si>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</si>
  <si>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</si>
  <si>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</si>
  <si>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</si>
  <si>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</si>
  <si>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</si>
  <si>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</si>
  <si>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</si>
  <si>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</si>
  <si>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</si>
  <si>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</si>
  <si>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</si>
  <si>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</si>
  <si>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</si>
  <si>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</si>
  <si>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</si>
  <si>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</si>
  <si>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</si>
  <si>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</si>
  <si>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</si>
  <si>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</si>
  <si>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</si>
  <si>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</si>
  <si>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</si>
  <si>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</si>
  <si>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</si>
  <si>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</si>
  <si>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</si>
  <si>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</si>
  <si>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</si>
  <si>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</si>
  <si>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</si>
  <si>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</si>
  <si>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</si>
  <si>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</si>
  <si>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</si>
  <si>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</si>
  <si>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経常収益が経常費用を上回っていて、特に問題はない
②累積欠損金比率
　欠損はない。
③流動比率
　平均値より高くなっているが、現金の増によるもので、十分な支払能力を有していると言える。
④企業債残高対給水収益比率(%)
　類似団体に比べ高いが、建設工事の抑制で改善している。
⑤料金回収率
　令和元年度に料金の低い地域で料金を改定したことにより回復している。
⑥給水原価
　平均より低くなっていて良好である。
⑦施設利用率
　人口減少や積雪量の減少による給水量の減少で令和元年度、2年度は施設利用率が低下したが、令和３年度以降上昇している。
⑧有収率
　H29に長浜市から経営統合した区域で漏水が多く、修理により改善しているものの、平均より低くなっている。</t>
    <rPh sb="58" eb="61">
      <t>ヘイキンチ</t>
    </rPh>
    <rPh sb="63" eb="64">
      <t>タカ</t>
    </rPh>
    <rPh sb="72" eb="74">
      <t>ゲンキン</t>
    </rPh>
    <rPh sb="75" eb="76">
      <t>ゾウ</t>
    </rPh>
    <rPh sb="83" eb="85">
      <t>ジュウブン</t>
    </rPh>
    <rPh sb="86" eb="88">
      <t>シハライ</t>
    </rPh>
    <rPh sb="88" eb="90">
      <t>ノウリョク</t>
    </rPh>
    <rPh sb="91" eb="92">
      <t>ユウ</t>
    </rPh>
    <rPh sb="97" eb="98">
      <t>イ</t>
    </rPh>
    <rPh sb="131" eb="133">
      <t>ケンセツ</t>
    </rPh>
    <rPh sb="133" eb="135">
      <t>コウジ</t>
    </rPh>
    <rPh sb="136" eb="138">
      <t>ヨクセイ</t>
    </rPh>
    <rPh sb="139" eb="141">
      <t>カイゼン</t>
    </rPh>
    <rPh sb="155" eb="157">
      <t>レイワ</t>
    </rPh>
    <rPh sb="157" eb="160">
      <t>ガンネンド</t>
    </rPh>
    <rPh sb="161" eb="163">
      <t>リョウキン</t>
    </rPh>
    <rPh sb="164" eb="165">
      <t>ヒク</t>
    </rPh>
    <rPh sb="166" eb="168">
      <t>チイキ</t>
    </rPh>
    <rPh sb="181" eb="183">
      <t>カイフク</t>
    </rPh>
    <rPh sb="222" eb="224">
      <t>ジンコウ</t>
    </rPh>
    <rPh sb="224" eb="226">
      <t>ゲンショウ</t>
    </rPh>
    <rPh sb="227" eb="230">
      <t>セキセツリョウ</t>
    </rPh>
    <rPh sb="231" eb="233">
      <t>ゲンショウ</t>
    </rPh>
    <rPh sb="236" eb="239">
      <t>キュウスイリョウ</t>
    </rPh>
    <rPh sb="240" eb="242">
      <t>ゲンショウ</t>
    </rPh>
    <rPh sb="243" eb="245">
      <t>レイワ</t>
    </rPh>
    <rPh sb="245" eb="248">
      <t>ガンネンド</t>
    </rPh>
    <rPh sb="250" eb="252">
      <t>ネンド</t>
    </rPh>
    <rPh sb="253" eb="255">
      <t>シセツ</t>
    </rPh>
    <rPh sb="255" eb="258">
      <t>リヨウリツ</t>
    </rPh>
    <rPh sb="259" eb="261">
      <t>テイカ</t>
    </rPh>
    <rPh sb="265" eb="267">
      <t>レイワ</t>
    </rPh>
    <rPh sb="268" eb="270">
      <t>ネンド</t>
    </rPh>
    <rPh sb="270" eb="272">
      <t>イコウ</t>
    </rPh>
    <rPh sb="272" eb="274">
      <t>ジョウショウ</t>
    </rPh>
    <rPh sb="290" eb="293">
      <t>ナガハマシ</t>
    </rPh>
    <rPh sb="295" eb="297">
      <t>ケイエイ</t>
    </rPh>
    <rPh sb="297" eb="299">
      <t>トウゴウ</t>
    </rPh>
    <rPh sb="301" eb="303">
      <t>クイキ</t>
    </rPh>
    <rPh sb="304" eb="306">
      <t>ロウスイ</t>
    </rPh>
    <phoneticPr fontId="16"/>
  </si>
  <si>
    <t>①有形固定資産減価償却率
　R2度に初めて平均値を上回り、施設の老朽化が進んでいる。今後地域水道ビジョンに基づき施設更新を進める。
②管路経年化率
　管路の布設年度が比較的新しいため、類似団体平均、全国平均より低い。
③管路更新率
　管路が比較的新しく更新需要が少ない。</t>
    <rPh sb="16" eb="17">
      <t>ド</t>
    </rPh>
    <rPh sb="18" eb="19">
      <t>ハジ</t>
    </rPh>
    <rPh sb="21" eb="24">
      <t>ヘイキンチ</t>
    </rPh>
    <rPh sb="25" eb="27">
      <t>ウワマワ</t>
    </rPh>
    <rPh sb="29" eb="31">
      <t>シセツ</t>
    </rPh>
    <rPh sb="32" eb="35">
      <t>ロウキュウカ</t>
    </rPh>
    <rPh sb="36" eb="37">
      <t>スス</t>
    </rPh>
    <rPh sb="42" eb="44">
      <t>コンゴ</t>
    </rPh>
    <rPh sb="44" eb="46">
      <t>チイキ</t>
    </rPh>
    <rPh sb="46" eb="48">
      <t>スイドウ</t>
    </rPh>
    <rPh sb="53" eb="54">
      <t>モト</t>
    </rPh>
    <rPh sb="56" eb="58">
      <t>シセツ</t>
    </rPh>
    <rPh sb="58" eb="60">
      <t>コウシン</t>
    </rPh>
    <rPh sb="61" eb="62">
      <t>スス</t>
    </rPh>
    <rPh sb="75" eb="77">
      <t>カンロ</t>
    </rPh>
    <rPh sb="78" eb="80">
      <t>フセツ</t>
    </rPh>
    <rPh sb="80" eb="82">
      <t>ネンド</t>
    </rPh>
    <rPh sb="83" eb="86">
      <t>ヒカクテキ</t>
    </rPh>
    <rPh sb="86" eb="87">
      <t>アタラ</t>
    </rPh>
    <rPh sb="117" eb="119">
      <t>カンロ</t>
    </rPh>
    <rPh sb="120" eb="123">
      <t>ヒカクテキ</t>
    </rPh>
    <rPh sb="123" eb="124">
      <t>アタラ</t>
    </rPh>
    <rPh sb="126" eb="128">
      <t>コウシン</t>
    </rPh>
    <rPh sb="128" eb="130">
      <t>ジュヨウ</t>
    </rPh>
    <rPh sb="131" eb="132">
      <t>スク</t>
    </rPh>
    <phoneticPr fontId="16"/>
  </si>
  <si>
    <t>・企業債残高対給水収益比率が高いので、企業債に頼らない経営が必要である。
・有収率が低いので、漏水対策、老朽管更新が必要である。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</si>
</sst>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B4515377-BFB4-4DC2-9DC6-D470FC6363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0.09</c:v>
                </c:pt>
              </c:numCache>
            </c:numRef>
          </c:val>
          <c:extLst>
            <c:ext xmlns:c16="http://schemas.microsoft.com/office/drawing/2014/chart" uri="{C3380CC4-5D6E-409C-BE32-E72D297353CC}">
              <c16:uniqueId val="{00000000-BF96-49A9-AC6A-01E2FB6791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BF96-49A9-AC6A-01E2FB6791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63.23</c:v>
                </c:pt>
                <c:pt idx="1">
                  <c:v>61.86</c:v>
                </c:pt>
                <c:pt idx="2">
                  <c:v>61.95</c:v>
                </c:pt>
                <c:pt idx="3">
                  <c:v>62.66</c:v>
                </c:pt>
                <c:pt idx="4">
                  <c:v>62.78</c:v>
                </c:pt>
              </c:numCache>
            </c:numRef>
          </c:val>
          <c:extLst>
            <c:ext xmlns:c16="http://schemas.microsoft.com/office/drawing/2014/chart" uri="{C3380CC4-5D6E-409C-BE32-E72D297353CC}">
              <c16:uniqueId val="{00000000-C888-4EC5-AEAF-53DA0BD109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C888-4EC5-AEAF-53DA0BD109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75.28</c:v>
                </c:pt>
                <c:pt idx="1">
                  <c:v>76.05</c:v>
                </c:pt>
                <c:pt idx="2">
                  <c:v>76.260000000000005</c:v>
                </c:pt>
                <c:pt idx="3">
                  <c:v>75.08</c:v>
                </c:pt>
                <c:pt idx="4">
                  <c:v>74.47</c:v>
                </c:pt>
              </c:numCache>
            </c:numRef>
          </c:val>
          <c:extLst>
            <c:ext xmlns:c16="http://schemas.microsoft.com/office/drawing/2014/chart" uri="{C3380CC4-5D6E-409C-BE32-E72D297353CC}">
              <c16:uniqueId val="{00000000-5938-44FC-A9B2-77A4AE4C1E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5938-44FC-A9B2-77A4AE4C1E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118.55</c:v>
                </c:pt>
                <c:pt idx="1">
                  <c:v>124.06</c:v>
                </c:pt>
                <c:pt idx="2">
                  <c:v>125.35</c:v>
                </c:pt>
                <c:pt idx="3">
                  <c:v>125.41</c:v>
                </c:pt>
                <c:pt idx="4">
                  <c:v>121.03</c:v>
                </c:pt>
              </c:numCache>
            </c:numRef>
          </c:val>
          <c:extLst>
            <c:ext xmlns:c16="http://schemas.microsoft.com/office/drawing/2014/chart" uri="{C3380CC4-5D6E-409C-BE32-E72D297353CC}">
              <c16:uniqueId val="{00000000-1820-4138-93B3-BF56BC1B4F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1820-4138-93B3-BF56BC1B4F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45.57</c:v>
                </c:pt>
                <c:pt idx="1">
                  <c:v>48.03</c:v>
                </c:pt>
                <c:pt idx="2">
                  <c:v>50.54</c:v>
                </c:pt>
                <c:pt idx="3">
                  <c:v>52.52</c:v>
                </c:pt>
                <c:pt idx="4">
                  <c:v>54.53</c:v>
                </c:pt>
              </c:numCache>
            </c:numRef>
          </c:val>
          <c:extLst>
            <c:ext xmlns:c16="http://schemas.microsoft.com/office/drawing/2014/chart" uri="{C3380CC4-5D6E-409C-BE32-E72D297353CC}">
              <c16:uniqueId val="{00000000-3475-4926-8EEC-1923BFD4CD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475-4926-8EEC-1923BFD4CD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1.53</c:v>
                </c:pt>
                <c:pt idx="1">
                  <c:v>1.53</c:v>
                </c:pt>
                <c:pt idx="2">
                  <c:v>1.53</c:v>
                </c:pt>
                <c:pt idx="3">
                  <c:v>1.53</c:v>
                </c:pt>
                <c:pt idx="4">
                  <c:v>1.38</c:v>
                </c:pt>
              </c:numCache>
            </c:numRef>
          </c:val>
          <c:extLst>
            <c:ext xmlns:c16="http://schemas.microsoft.com/office/drawing/2014/chart" uri="{C3380CC4-5D6E-409C-BE32-E72D297353CC}">
              <c16:uniqueId val="{00000000-D1DA-4B46-8353-D7453824A3A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1DA-4B46-8353-D7453824A3A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FA-4B27-8B26-A8F180A578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87FA-4B27-8B26-A8F180A578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379.33</c:v>
                </c:pt>
                <c:pt idx="1">
                  <c:v>401.34</c:v>
                </c:pt>
                <c:pt idx="2">
                  <c:v>368.06</c:v>
                </c:pt>
                <c:pt idx="3">
                  <c:v>425.23</c:v>
                </c:pt>
                <c:pt idx="4">
                  <c:v>483.39</c:v>
                </c:pt>
              </c:numCache>
            </c:numRef>
          </c:val>
          <c:extLst>
            <c:ext xmlns:c16="http://schemas.microsoft.com/office/drawing/2014/chart" uri="{C3380CC4-5D6E-409C-BE32-E72D297353CC}">
              <c16:uniqueId val="{00000000-0E53-4943-B8BA-E6448C58F6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E53-4943-B8BA-E6448C58F6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600.42999999999995</c:v>
                </c:pt>
                <c:pt idx="1">
                  <c:v>545.99</c:v>
                </c:pt>
                <c:pt idx="2">
                  <c:v>512.33000000000004</c:v>
                </c:pt>
                <c:pt idx="3">
                  <c:v>479.99</c:v>
                </c:pt>
                <c:pt idx="4">
                  <c:v>445.97</c:v>
                </c:pt>
              </c:numCache>
            </c:numRef>
          </c:val>
          <c:extLst>
            <c:ext xmlns:c16="http://schemas.microsoft.com/office/drawing/2014/chart" uri="{C3380CC4-5D6E-409C-BE32-E72D297353CC}">
              <c16:uniqueId val="{00000000-DD1D-4979-937D-C3FB07D003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DD1D-4979-937D-C3FB07D003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110.57</c:v>
                </c:pt>
                <c:pt idx="1">
                  <c:v>116.78</c:v>
                </c:pt>
                <c:pt idx="2">
                  <c:v>118.24</c:v>
                </c:pt>
                <c:pt idx="3">
                  <c:v>119.2</c:v>
                </c:pt>
                <c:pt idx="4">
                  <c:v>114.18</c:v>
                </c:pt>
              </c:numCache>
            </c:numRef>
          </c:val>
          <c:extLst>
            <c:ext xmlns:c16="http://schemas.microsoft.com/office/drawing/2014/chart" uri="{C3380CC4-5D6E-409C-BE32-E72D297353CC}">
              <c16:uniqueId val="{00000000-DF88-4E84-A85B-006F5A6931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DF88-4E84-A85B-006F5A6931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140.31</c:v>
                </c:pt>
                <c:pt idx="1">
                  <c:v>136.24</c:v>
                </c:pt>
                <c:pt idx="2">
                  <c:v>133.74</c:v>
                </c:pt>
                <c:pt idx="3">
                  <c:v>132.80000000000001</c:v>
                </c:pt>
                <c:pt idx="4">
                  <c:v>138.82</c:v>
                </c:pt>
              </c:numCache>
            </c:numRef>
          </c:val>
          <c:extLst>
            <c:ext xmlns:c16="http://schemas.microsoft.com/office/drawing/2014/chart" uri="{C3380CC4-5D6E-409C-BE32-E72D297353CC}">
              <c16:uniqueId val="{00000000-C4E4-494F-8C50-83A86DB0A9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C4E4-494F-8C50-83A86DB0A9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58" zoomScaleNormal="60" workbookViewId="0">
      <selection activeCell="AX13" sqref="AX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長浜水道企業団</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A3</v>
      </c>
      <c r="X8" s="70"/>
      <c r="Y8" s="70"/>
      <c r="Z8" s="70"/>
      <c r="AA8" s="70"/>
      <c r="AB8" s="70"/>
      <c r="AC8" s="70"/>
      <c r="AD8" s="70" t="str">
        <f>データ!$M$6</f>
        <v>自治体職員</v>
      </c>
      <c r="AE8" s="70"/>
      <c r="AF8" s="70"/>
      <c r="AG8" s="70"/>
      <c r="AH8" s="70"/>
      <c r="AI8" s="70"/>
      <c r="AJ8" s="70"/>
      <c r="AK8" s="2"/>
      <c r="AL8" s="53" t="str">
        <f>データ!$R$6</f>
        <v>-</v>
      </c>
      <c r="AM8" s="53"/>
      <c r="AN8" s="53"/>
      <c r="AO8" s="53"/>
      <c r="AP8" s="53"/>
      <c r="AQ8" s="53"/>
      <c r="AR8" s="53"/>
      <c r="AS8" s="53"/>
      <c r="AT8" s="50" t="str">
        <f>データ!$S$6</f>
        <v>-</v>
      </c>
      <c r="AU8" s="51"/>
      <c r="AV8" s="51"/>
      <c r="AW8" s="51"/>
      <c r="AX8" s="51"/>
      <c r="AY8" s="51"/>
      <c r="AZ8" s="51"/>
      <c r="BA8" s="51"/>
      <c r="BB8" s="40" t="str">
        <f>データ!$T$6</f>
        <v>-</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60.55</v>
      </c>
      <c r="J10" s="51"/>
      <c r="K10" s="51"/>
      <c r="L10" s="51"/>
      <c r="M10" s="51"/>
      <c r="N10" s="51"/>
      <c r="O10" s="52"/>
      <c r="P10" s="40">
        <f>データ!$P$6</f>
        <v>98.85</v>
      </c>
      <c r="Q10" s="40"/>
      <c r="R10" s="40"/>
      <c r="S10" s="40"/>
      <c r="T10" s="40"/>
      <c r="U10" s="40"/>
      <c r="V10" s="40"/>
      <c r="W10" s="53">
        <f>データ!$Q$6</f>
        <v>2827</v>
      </c>
      <c r="X10" s="53"/>
      <c r="Y10" s="53"/>
      <c r="Z10" s="53"/>
      <c r="AA10" s="53"/>
      <c r="AB10" s="53"/>
      <c r="AC10" s="53"/>
      <c r="AD10" s="2"/>
      <c r="AE10" s="2"/>
      <c r="AF10" s="2"/>
      <c r="AG10" s="2"/>
      <c r="AH10" s="2"/>
      <c r="AI10" s="2"/>
      <c r="AJ10" s="2"/>
      <c r="AK10" s="2"/>
      <c r="AL10" s="53">
        <f>データ!$U$6</f>
        <v>123328</v>
      </c>
      <c r="AM10" s="53"/>
      <c r="AN10" s="53"/>
      <c r="AO10" s="53"/>
      <c r="AP10" s="53"/>
      <c r="AQ10" s="53"/>
      <c r="AR10" s="53"/>
      <c r="AS10" s="53"/>
      <c r="AT10" s="50">
        <f>データ!$V$6</f>
        <v>176.19</v>
      </c>
      <c r="AU10" s="51"/>
      <c r="AV10" s="51"/>
      <c r="AW10" s="51"/>
      <c r="AX10" s="51"/>
      <c r="AY10" s="51"/>
      <c r="AZ10" s="51"/>
      <c r="BA10" s="51"/>
      <c r="BB10" s="40">
        <f>データ!$W$6</f>
        <v>699.97</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O84cNeRbnKpBAUhMA0el3Abr3sZkciSRmnFGlXNkmMc+mkYJqqlxN4AbSRgeg6mvpnXhJXGBwPNXp9x9JnN9Q==" saltValue="F7XsG0wbZXly3coIMeUUR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258211</v>
      </c>
      <c r="D6" s="20">
        <f t="shared" si="3"/>
        <v>46</v>
      </c>
      <c r="E6" s="20">
        <f t="shared" si="3"/>
        <v>1</v>
      </c>
      <c r="F6" s="20">
        <f t="shared" si="3"/>
        <v>0</v>
      </c>
      <c r="G6" s="20">
        <f t="shared" si="3"/>
        <v>1</v>
      </c>
      <c r="H6" s="20" t="str">
        <f t="shared" si="3"/>
        <v>滋賀県　長浜水道企業団</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60.55</v>
      </c>
      <c r="P6" s="21">
        <f t="shared" si="3"/>
        <v>98.85</v>
      </c>
      <c r="Q6" s="21">
        <f t="shared" si="3"/>
        <v>2827</v>
      </c>
      <c r="R6" s="21" t="str">
        <f t="shared" si="3"/>
        <v>-</v>
      </c>
      <c r="S6" s="21" t="str">
        <f t="shared" si="3"/>
        <v>-</v>
      </c>
      <c r="T6" s="21" t="str">
        <f t="shared" si="3"/>
        <v>-</v>
      </c>
      <c r="U6" s="21">
        <f t="shared" si="3"/>
        <v>123328</v>
      </c>
      <c r="V6" s="21">
        <f t="shared" si="3"/>
        <v>176.19</v>
      </c>
      <c r="W6" s="21">
        <f t="shared" si="3"/>
        <v>699.97</v>
      </c>
      <c r="X6" s="22">
        <f>IF(X7="",NA(),X7)</f>
        <v>118.55</v>
      </c>
      <c r="Y6" s="22">
        <f t="shared" ref="Y6:AG6" si="4">IF(Y7="",NA(),Y7)</f>
        <v>124.06</v>
      </c>
      <c r="Z6" s="22">
        <f t="shared" si="4"/>
        <v>125.35</v>
      </c>
      <c r="AA6" s="22">
        <f t="shared" si="4"/>
        <v>125.41</v>
      </c>
      <c r="AB6" s="22">
        <f t="shared" si="4"/>
        <v>121.03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379.33</v>
      </c>
      <c r="AU6" s="22">
        <f t="shared" ref="AU6:BC6" si="6">IF(AU7="",NA(),AU7)</f>
        <v>401.34</v>
      </c>
      <c r="AV6" s="22">
        <f t="shared" si="6"/>
        <v>368.06</v>
      </c>
      <c r="AW6" s="22">
        <f t="shared" si="6"/>
        <v>425.23</v>
      </c>
      <c r="AX6" s="22">
        <f t="shared" si="6"/>
        <v>483.39</v>
      </c>
      <c r="AY6" s="22">
        <f t="shared" si="6"/>
        <v>335.6</v>
      </c>
      <c r="AZ6" s="22">
        <f t="shared" si="6"/>
        <v>358.91</v>
      </c>
      <c r="BA6" s="22">
        <f t="shared" si="6"/>
        <v>360.96</v>
      </c>
      <c r="BB6" s="22">
        <f t="shared" si="6"/>
        <v>351.29</v>
      </c>
      <c r="BC6" s="22">
        <f t="shared" si="6"/>
        <v>364.24</v>
      </c>
      <c r="BD6" s="21" t="str">
        <f>IF(BD7="","",IF(BD7="-","【-】","【"&amp;SUBSTITUTE(TEXT(BD7,"#,##0.00"),"-","△")&amp;"】"))</f>
        <v>【252.29】</v>
      </c>
      <c r="BE6" s="22">
        <f>IF(BE7="",NA(),BE7)</f>
        <v>600.42999999999995</v>
      </c>
      <c r="BF6" s="22">
        <f t="shared" ref="BF6:BN6" si="7">IF(BF7="",NA(),BF7)</f>
        <v>545.99</v>
      </c>
      <c r="BG6" s="22">
        <f t="shared" si="7"/>
        <v>512.33000000000004</v>
      </c>
      <c r="BH6" s="22">
        <f t="shared" si="7"/>
        <v>479.99</v>
      </c>
      <c r="BI6" s="22">
        <f t="shared" si="7"/>
        <v>445.97</v>
      </c>
      <c r="BJ6" s="22">
        <f t="shared" si="7"/>
        <v>258.26</v>
      </c>
      <c r="BK6" s="22">
        <f t="shared" si="7"/>
        <v>247.27</v>
      </c>
      <c r="BL6" s="22">
        <f t="shared" si="7"/>
        <v>239.18</v>
      </c>
      <c r="BM6" s="22">
        <f t="shared" si="7"/>
        <v>236.29</v>
      </c>
      <c r="BN6" s="22">
        <f t="shared" si="7"/>
        <v>238.77</v>
      </c>
      <c r="BO6" s="21" t="str">
        <f>IF(BO7="","",IF(BO7="-","【-】","【"&amp;SUBSTITUTE(TEXT(BO7,"#,##0.00"),"-","△")&amp;"】"))</f>
        <v>【268.07】</v>
      </c>
      <c r="BP6" s="22">
        <f>IF(BP7="",NA(),BP7)</f>
        <v>110.57</v>
      </c>
      <c r="BQ6" s="22">
        <f t="shared" ref="BQ6:BY6" si="8">IF(BQ7="",NA(),BQ7)</f>
        <v>116.78</v>
      </c>
      <c r="BR6" s="22">
        <f t="shared" si="8"/>
        <v>118.24</v>
      </c>
      <c r="BS6" s="22">
        <f t="shared" si="8"/>
        <v>119.2</v>
      </c>
      <c r="BT6" s="22">
        <f t="shared" si="8"/>
        <v>114.18</v>
      </c>
      <c r="BU6" s="22">
        <f t="shared" si="8"/>
        <v>106.07</v>
      </c>
      <c r="BV6" s="22">
        <f t="shared" si="8"/>
        <v>105.34</v>
      </c>
      <c r="BW6" s="22">
        <f t="shared" si="8"/>
        <v>101.89</v>
      </c>
      <c r="BX6" s="22">
        <f t="shared" si="8"/>
        <v>104.33</v>
      </c>
      <c r="BY6" s="22">
        <f t="shared" si="8"/>
        <v>98.85</v>
      </c>
      <c r="BZ6" s="21" t="str">
        <f>IF(BZ7="","",IF(BZ7="-","【-】","【"&amp;SUBSTITUTE(TEXT(BZ7,"#,##0.00"),"-","△")&amp;"】"))</f>
        <v>【97.47】</v>
      </c>
      <c r="CA6" s="22">
        <f>IF(CA7="",NA(),CA7)</f>
        <v>140.31</v>
      </c>
      <c r="CB6" s="22">
        <f t="shared" ref="CB6:CJ6" si="9">IF(CB7="",NA(),CB7)</f>
        <v>136.24</v>
      </c>
      <c r="CC6" s="22">
        <f t="shared" si="9"/>
        <v>133.74</v>
      </c>
      <c r="CD6" s="22">
        <f t="shared" si="9"/>
        <v>132.80000000000001</v>
      </c>
      <c r="CE6" s="22">
        <f t="shared" si="9"/>
        <v>138.82</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63.23</v>
      </c>
      <c r="CM6" s="22">
        <f t="shared" ref="CM6:CU6" si="10">IF(CM7="",NA(),CM7)</f>
        <v>61.86</v>
      </c>
      <c r="CN6" s="22">
        <f t="shared" si="10"/>
        <v>61.95</v>
      </c>
      <c r="CO6" s="22">
        <f t="shared" si="10"/>
        <v>62.66</v>
      </c>
      <c r="CP6" s="22">
        <f t="shared" si="10"/>
        <v>62.78</v>
      </c>
      <c r="CQ6" s="22">
        <f t="shared" si="10"/>
        <v>62.83</v>
      </c>
      <c r="CR6" s="22">
        <f t="shared" si="10"/>
        <v>62.05</v>
      </c>
      <c r="CS6" s="22">
        <f t="shared" si="10"/>
        <v>63.23</v>
      </c>
      <c r="CT6" s="22">
        <f t="shared" si="10"/>
        <v>62.59</v>
      </c>
      <c r="CU6" s="22">
        <f t="shared" si="10"/>
        <v>61.81</v>
      </c>
      <c r="CV6" s="21" t="str">
        <f>IF(CV7="","",IF(CV7="-","【-】","【"&amp;SUBSTITUTE(TEXT(CV7,"#,##0.00"),"-","△")&amp;"】"))</f>
        <v>【59.97】</v>
      </c>
      <c r="CW6" s="22">
        <f>IF(CW7="",NA(),CW7)</f>
        <v>75.28</v>
      </c>
      <c r="CX6" s="22">
        <f t="shared" ref="CX6:DF6" si="11">IF(CX7="",NA(),CX7)</f>
        <v>76.05</v>
      </c>
      <c r="CY6" s="22">
        <f t="shared" si="11"/>
        <v>76.260000000000005</v>
      </c>
      <c r="CZ6" s="22">
        <f t="shared" si="11"/>
        <v>75.08</v>
      </c>
      <c r="DA6" s="22">
        <f t="shared" si="11"/>
        <v>74.47</v>
      </c>
      <c r="DB6" s="22">
        <f t="shared" si="11"/>
        <v>88.86</v>
      </c>
      <c r="DC6" s="22">
        <f t="shared" si="11"/>
        <v>89.11</v>
      </c>
      <c r="DD6" s="22">
        <f t="shared" si="11"/>
        <v>89.35</v>
      </c>
      <c r="DE6" s="22">
        <f t="shared" si="11"/>
        <v>89.7</v>
      </c>
      <c r="DF6" s="22">
        <f t="shared" si="11"/>
        <v>89.24</v>
      </c>
      <c r="DG6" s="21" t="str">
        <f>IF(DG7="","",IF(DG7="-","【-】","【"&amp;SUBSTITUTE(TEXT(DG7,"#,##0.00"),"-","△")&amp;"】"))</f>
        <v>【89.76】</v>
      </c>
      <c r="DH6" s="22">
        <f>IF(DH7="",NA(),DH7)</f>
        <v>45.57</v>
      </c>
      <c r="DI6" s="22">
        <f t="shared" ref="DI6:DQ6" si="12">IF(DI7="",NA(),DI7)</f>
        <v>48.03</v>
      </c>
      <c r="DJ6" s="22">
        <f t="shared" si="12"/>
        <v>50.54</v>
      </c>
      <c r="DK6" s="22">
        <f t="shared" si="12"/>
        <v>52.52</v>
      </c>
      <c r="DL6" s="22">
        <f t="shared" si="12"/>
        <v>54.53</v>
      </c>
      <c r="DM6" s="22">
        <f t="shared" si="12"/>
        <v>47.89</v>
      </c>
      <c r="DN6" s="22">
        <f t="shared" si="12"/>
        <v>48.69</v>
      </c>
      <c r="DO6" s="22">
        <f t="shared" si="12"/>
        <v>49.62</v>
      </c>
      <c r="DP6" s="22">
        <f t="shared" si="12"/>
        <v>50.5</v>
      </c>
      <c r="DQ6" s="22">
        <f t="shared" si="12"/>
        <v>51.28</v>
      </c>
      <c r="DR6" s="21" t="str">
        <f>IF(DR7="","",IF(DR7="-","【-】","【"&amp;SUBSTITUTE(TEXT(DR7,"#,##0.00"),"-","△")&amp;"】"))</f>
        <v>【51.51】</v>
      </c>
      <c r="DS6" s="22">
        <f>IF(DS7="",NA(),DS7)</f>
        <v>1.53</v>
      </c>
      <c r="DT6" s="22">
        <f t="shared" ref="DT6:EB6" si="13">IF(DT7="",NA(),DT7)</f>
        <v>1.53</v>
      </c>
      <c r="DU6" s="22">
        <f t="shared" si="13"/>
        <v>1.53</v>
      </c>
      <c r="DV6" s="22">
        <f t="shared" si="13"/>
        <v>1.53</v>
      </c>
      <c r="DW6" s="22">
        <f t="shared" si="13"/>
        <v>1.38</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1">
        <f>IF(ED7="",NA(),ED7)</f>
        <v>0</v>
      </c>
      <c r="EE6" s="21">
        <f t="shared" ref="EE6:EM6" si="14">IF(EE7="",NA(),EE7)</f>
        <v>0</v>
      </c>
      <c r="EF6" s="21">
        <f t="shared" si="14"/>
        <v>0</v>
      </c>
      <c r="EG6" s="21">
        <f t="shared" si="14"/>
        <v>0</v>
      </c>
      <c r="EH6" s="22">
        <f t="shared" si="14"/>
        <v>0.09</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258211</v>
      </c>
      <c r="D7" s="24">
        <v>46</v>
      </c>
      <c r="E7" s="24">
        <v>1</v>
      </c>
      <c r="F7" s="24">
        <v>0</v>
      </c>
      <c r="G7" s="24">
        <v>1</v>
      </c>
      <c r="H7" s="24" t="s">
        <v>92</v>
      </c>
      <c r="I7" s="24" t="s">
        <v>93</v>
      </c>
      <c r="J7" s="24" t="s">
        <v>94</v>
      </c>
      <c r="K7" s="24" t="s">
        <v>95</v>
      </c>
      <c r="L7" s="24" t="s">
        <v>96</v>
      </c>
      <c r="M7" s="24" t="s">
        <v>97</v>
      </c>
      <c r="N7" s="25" t="s">
        <v>98</v>
      </c>
      <c r="O7" s="25">
        <v>60.55</v>
      </c>
      <c r="P7" s="25">
        <v>98.85</v>
      </c>
      <c r="Q7" s="25">
        <v>2827</v>
      </c>
      <c r="R7" s="25" t="s">
        <v>98</v>
      </c>
      <c r="S7" s="25" t="s">
        <v>98</v>
      </c>
      <c r="T7" s="25" t="s">
        <v>98</v>
      </c>
      <c r="U7" s="25">
        <v>123328</v>
      </c>
      <c r="V7" s="25">
        <v>176.19</v>
      </c>
      <c r="W7" s="25">
        <v>699.97</v>
      </c>
      <c r="X7" s="25">
        <v>118.55</v>
      </c>
      <c r="Y7" s="25">
        <v>124.06</v>
      </c>
      <c r="Z7" s="25">
        <v>125.35</v>
      </c>
      <c r="AA7" s="25">
        <v>125.41</v>
      </c>
      <c r="AB7" s="25">
        <v>121.03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379.33</v>
      </c>
      <c r="AU7" s="25">
        <v>401.34</v>
      </c>
      <c r="AV7" s="25">
        <v>368.06</v>
      </c>
      <c r="AW7" s="25">
        <v>425.23</v>
      </c>
      <c r="AX7" s="25">
        <v>483.39</v>
      </c>
      <c r="AY7" s="25">
        <v>335.6</v>
      </c>
      <c r="AZ7" s="25">
        <v>358.91</v>
      </c>
      <c r="BA7" s="25">
        <v>360.96</v>
      </c>
      <c r="BB7" s="25">
        <v>351.29</v>
      </c>
      <c r="BC7" s="25">
        <v>364.24</v>
      </c>
      <c r="BD7" s="25">
        <v>252.29</v>
      </c>
      <c r="BE7" s="25">
        <v>600.42999999999995</v>
      </c>
      <c r="BF7" s="25">
        <v>545.99</v>
      </c>
      <c r="BG7" s="25">
        <v>512.33000000000004</v>
      </c>
      <c r="BH7" s="25">
        <v>479.99</v>
      </c>
      <c r="BI7" s="25">
        <v>445.97</v>
      </c>
      <c r="BJ7" s="25">
        <v>258.26</v>
      </c>
      <c r="BK7" s="25">
        <v>247.27</v>
      </c>
      <c r="BL7" s="25">
        <v>239.18</v>
      </c>
      <c r="BM7" s="25">
        <v>236.29</v>
      </c>
      <c r="BN7" s="25">
        <v>238.77</v>
      </c>
      <c r="BO7" s="25">
        <v>268.07</v>
      </c>
      <c r="BP7" s="25">
        <v>110.57</v>
      </c>
      <c r="BQ7" s="25">
        <v>116.78</v>
      </c>
      <c r="BR7" s="25">
        <v>118.24</v>
      </c>
      <c r="BS7" s="25">
        <v>119.2</v>
      </c>
      <c r="BT7" s="25">
        <v>114.18</v>
      </c>
      <c r="BU7" s="25">
        <v>106.07</v>
      </c>
      <c r="BV7" s="25">
        <v>105.34</v>
      </c>
      <c r="BW7" s="25">
        <v>101.89</v>
      </c>
      <c r="BX7" s="25">
        <v>104.33</v>
      </c>
      <c r="BY7" s="25">
        <v>98.85</v>
      </c>
      <c r="BZ7" s="25">
        <v>97.47</v>
      </c>
      <c r="CA7" s="25">
        <v>140.31</v>
      </c>
      <c r="CB7" s="25">
        <v>136.24</v>
      </c>
      <c r="CC7" s="25">
        <v>133.74</v>
      </c>
      <c r="CD7" s="25">
        <v>132.80000000000001</v>
      </c>
      <c r="CE7" s="25">
        <v>138.82</v>
      </c>
      <c r="CF7" s="25">
        <v>159.22</v>
      </c>
      <c r="CG7" s="25">
        <v>159.6</v>
      </c>
      <c r="CH7" s="25">
        <v>156.32</v>
      </c>
      <c r="CI7" s="25">
        <v>157.4</v>
      </c>
      <c r="CJ7" s="25">
        <v>162.61000000000001</v>
      </c>
      <c r="CK7" s="25">
        <v>174.75</v>
      </c>
      <c r="CL7" s="25">
        <v>63.23</v>
      </c>
      <c r="CM7" s="25">
        <v>61.86</v>
      </c>
      <c r="CN7" s="25">
        <v>61.95</v>
      </c>
      <c r="CO7" s="25">
        <v>62.66</v>
      </c>
      <c r="CP7" s="25">
        <v>62.78</v>
      </c>
      <c r="CQ7" s="25">
        <v>62.83</v>
      </c>
      <c r="CR7" s="25">
        <v>62.05</v>
      </c>
      <c r="CS7" s="25">
        <v>63.23</v>
      </c>
      <c r="CT7" s="25">
        <v>62.59</v>
      </c>
      <c r="CU7" s="25">
        <v>61.81</v>
      </c>
      <c r="CV7" s="25">
        <v>59.97</v>
      </c>
      <c r="CW7" s="25">
        <v>75.28</v>
      </c>
      <c r="CX7" s="25">
        <v>76.05</v>
      </c>
      <c r="CY7" s="25">
        <v>76.260000000000005</v>
      </c>
      <c r="CZ7" s="25">
        <v>75.08</v>
      </c>
      <c r="DA7" s="25">
        <v>74.47</v>
      </c>
      <c r="DB7" s="25">
        <v>88.86</v>
      </c>
      <c r="DC7" s="25">
        <v>89.11</v>
      </c>
      <c r="DD7" s="25">
        <v>89.35</v>
      </c>
      <c r="DE7" s="25">
        <v>89.7</v>
      </c>
      <c r="DF7" s="25">
        <v>89.24</v>
      </c>
      <c r="DG7" s="25">
        <v>89.76</v>
      </c>
      <c r="DH7" s="25">
        <v>45.57</v>
      </c>
      <c r="DI7" s="25">
        <v>48.03</v>
      </c>
      <c r="DJ7" s="25">
        <v>50.54</v>
      </c>
      <c r="DK7" s="25">
        <v>52.52</v>
      </c>
      <c r="DL7" s="25">
        <v>54.53</v>
      </c>
      <c r="DM7" s="25">
        <v>47.89</v>
      </c>
      <c r="DN7" s="25">
        <v>48.69</v>
      </c>
      <c r="DO7" s="25">
        <v>49.62</v>
      </c>
      <c r="DP7" s="25">
        <v>50.5</v>
      </c>
      <c r="DQ7" s="25">
        <v>51.28</v>
      </c>
      <c r="DR7" s="25">
        <v>51.51</v>
      </c>
      <c r="DS7" s="25">
        <v>1.53</v>
      </c>
      <c r="DT7" s="25">
        <v>1.53</v>
      </c>
      <c r="DU7" s="25">
        <v>1.53</v>
      </c>
      <c r="DV7" s="25">
        <v>1.53</v>
      </c>
      <c r="DW7" s="25">
        <v>1.38</v>
      </c>
      <c r="DX7" s="25">
        <v>16.899999999999999</v>
      </c>
      <c r="DY7" s="25">
        <v>18.260000000000002</v>
      </c>
      <c r="DZ7" s="25">
        <v>19.510000000000002</v>
      </c>
      <c r="EA7" s="25">
        <v>21.19</v>
      </c>
      <c r="EB7" s="25">
        <v>22.64</v>
      </c>
      <c r="EC7" s="25">
        <v>23.75</v>
      </c>
      <c r="ED7" s="25">
        <v>0</v>
      </c>
      <c r="EE7" s="25">
        <v>0</v>
      </c>
      <c r="EF7" s="25">
        <v>0</v>
      </c>
      <c r="EG7" s="25">
        <v>0</v>
      </c>
      <c r="EH7" s="25">
        <v>0.09</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高木はづき</cp:lastModifiedBy>
  <dcterms:created xsi:type="dcterms:W3CDTF">2023-12-05T00:56:38Z</dcterms:created>
  <dcterms:modified xsi:type="dcterms:W3CDTF">2024-02-01T08:05:17Z</dcterms:modified>
  <cp:category/>
</cp:coreProperties>
</file>