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r\共有情報\地域整備課\上水道\上水道関連\0.経理関係\1上水道\2事務部門\02.各種調査関係\経営比較分析表\R4\"/>
    </mc:Choice>
  </mc:AlternateContent>
  <xr:revisionPtr revIDLastSave="0" documentId="13_ncr:1_{0C13DE14-549A-43BC-A347-8781E5ADA8FC}" xr6:coauthVersionLast="47" xr6:coauthVersionMax="47" xr10:uidLastSave="{00000000-0000-0000-0000-000000000000}"/>
  <workbookProtection workbookAlgorithmName="SHA-512" workbookHashValue="pjahBJf6FjJM6LT0cpd07THLGOFLfFun0tGg1fgQDlO2EdE0giD5UOcl2r+K5X9NRayxZnKzHxx2oDQlPd6vcQ==" workbookSaltValue="CfA+s70RE1seSCg7Np60E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W10" i="4"/>
  <c r="I10" i="4"/>
  <c r="B10" i="4"/>
  <c r="BB8" i="4"/>
  <c r="W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<sst xmlns="http://schemas.openxmlformats.org/spreadsheetml/2006/main" count="228" uniqueCount="115">
  <si>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</si>
  <si>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</si>
  <si>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</si>
  <si>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</si>
  <si>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</si>
  <si>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</si>
  <si>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</si>
  <si>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</si>
  <si>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</si>
  <si>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</si>
  <si>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</si>
  <si>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</si>
  <si>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</si>
  <si>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</si>
  <si>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</si>
  <si>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</si>
  <si>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</si>
  <si>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</si>
  <si>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</si>
  <si>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</si>
  <si>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</si>
  <si>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</si>
  <si>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</si>
  <si>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</si>
  <si>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</si>
  <si>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</si>
  <si>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</si>
  <si>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</si>
  <si>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</si>
  <si>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</si>
  <si>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</si>
  <si>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</si>
  <si>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</si>
  <si>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</si>
  <si>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</si>
  <si>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</si>
  <si>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</si>
  <si>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</si>
  <si>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</si>
  <si>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</si>
  <si>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</si>
  <si>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</si>
  <si>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</si>
  <si>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</si>
  <si>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</si>
  <si>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</si>
  <si>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</si>
  <si>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</si>
  <si>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</si>
  <si>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</si>
  <si>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</si>
  <si>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</si>
  <si>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</si>
  <si>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</si>
  <si>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</si>
  <si>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</si>
  <si>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</si>
  <si>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</si>
  <si>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</si>
  <si>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</si>
  <si>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</si>
  <si>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</si>
  <si>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</si>
  <si>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</si>
  <si>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</si>
  <si>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</si>
  <si>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</si>
  <si>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</si>
  <si>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</si>
  <si>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</si>
  <si>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</si>
  <si>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</si>
  <si>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</si>
  <si>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</si>
  <si>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</si>
  <si>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</si>
  <si>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</si>
  <si>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</si>
  <si>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</si>
  <si>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</si>
  <si>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</si>
  <si>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</si>
  <si>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</si>
  <si>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</si>
  <si>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</si>
  <si>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</si>
  <si>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</si>
  <si>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</si>
  <si>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</si>
  <si>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</si>
  <si>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</si>
  <si>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</si>
  <si>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</si>
  <si>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</si>
  <si>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</si>
  <si>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</si>
  <si>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</si>
  <si>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</si>
  <si>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</si>
  <si>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</si>
  <si>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</si>
  <si>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</si>
  <si>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</si>
  <si>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</si>
  <si>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</si>
  <si>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</si>
  <si>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</si>
  <si>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</si>
  <si>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</si>
  <si>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</si>
  <si>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</si>
  <si>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</si>
  <si>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①経常収支比率
 料金改定や経費削減を行ったことで近年は黒字を維持することができている。今後は、施設更新に多額の費用を予定しているため、さらなる経費削減に努める必要がある。
②累積欠損金比率
　欠損金は生じていないことから健全な経営状況である。
③流動比率
 流動資産および流動負債ともに増加したため、比率に大きな変化はなかった。現金の流動資産も増加してきており問題はない。
④企業債残高対給水収益比率
　近年の施設の大規模改修等で企業債の借入が増大したことで平均値を上回っている状況である。今後は、企業債残高を減少させるためも工事規模と借入のバランスについて検討していく必要がある。
⑤料金回収率
　料金改定により料金回収率は改善されてきたが依然として収益が低いため、経費削減や料金の見直し等を検討していく必要がある。
⑥給水原価
　平均値よりは下回っているものの、維持管理費の削減などが必要である。
⑦施設利用率
　平野部と山間部で二極化が進んでおり、現状を踏まえた施設改修を考える必要がある。
⑧有収率
　有収率が減少傾向であったが、老朽管更新を進めてきたことで改善に向かいつつある。
</t>
    <rPh sb="9" eb="13">
      <t>リョウキンカイテイ</t>
    </rPh>
    <rPh sb="14" eb="16">
      <t>ケイヒ</t>
    </rPh>
    <rPh sb="16" eb="18">
      <t>サクゲン</t>
    </rPh>
    <rPh sb="19" eb="20">
      <t>オコナ</t>
    </rPh>
    <rPh sb="25" eb="27">
      <t>キンネン</t>
    </rPh>
    <rPh sb="28" eb="30">
      <t>クロジ</t>
    </rPh>
    <rPh sb="31" eb="33">
      <t>イジ</t>
    </rPh>
    <rPh sb="44" eb="46">
      <t>コンゴ</t>
    </rPh>
    <rPh sb="132" eb="134">
      <t>シサン</t>
    </rPh>
    <rPh sb="137" eb="139">
      <t>リュウドウ</t>
    </rPh>
    <rPh sb="139" eb="141">
      <t>フサイ</t>
    </rPh>
    <rPh sb="144" eb="146">
      <t>ゾウカ</t>
    </rPh>
    <rPh sb="154" eb="155">
      <t>オオ</t>
    </rPh>
    <rPh sb="157" eb="159">
      <t>ヘンカ</t>
    </rPh>
    <rPh sb="173" eb="175">
      <t>ゾウカ</t>
    </rPh>
    <rPh sb="203" eb="205">
      <t>キンネン</t>
    </rPh>
    <rPh sb="206" eb="208">
      <t>シセツ</t>
    </rPh>
    <rPh sb="209" eb="212">
      <t>ダイキボ</t>
    </rPh>
    <rPh sb="212" eb="214">
      <t>カイシュウ</t>
    </rPh>
    <rPh sb="214" eb="215">
      <t>トウ</t>
    </rPh>
    <rPh sb="216" eb="219">
      <t>キギョウサイ</t>
    </rPh>
    <rPh sb="220" eb="222">
      <t>カリイレ</t>
    </rPh>
    <rPh sb="223" eb="225">
      <t>ゾウダイ</t>
    </rPh>
    <rPh sb="230" eb="232">
      <t>ヘイキン</t>
    </rPh>
    <rPh sb="232" eb="233">
      <t>チ</t>
    </rPh>
    <rPh sb="234" eb="236">
      <t>ウワマワ</t>
    </rPh>
    <rPh sb="240" eb="242">
      <t>ジョウキョウ</t>
    </rPh>
    <rPh sb="246" eb="248">
      <t>コンゴ</t>
    </rPh>
    <rPh sb="250" eb="253">
      <t>キギョウサイ</t>
    </rPh>
    <rPh sb="253" eb="255">
      <t>ザンダカ</t>
    </rPh>
    <rPh sb="256" eb="258">
      <t>ゲンショウ</t>
    </rPh>
    <rPh sb="264" eb="268">
      <t>コウジキボ</t>
    </rPh>
    <rPh sb="269" eb="271">
      <t>カリイレ</t>
    </rPh>
    <rPh sb="280" eb="282">
      <t>ケントウ</t>
    </rPh>
    <rPh sb="286" eb="288">
      <t>ヒツヨウ</t>
    </rPh>
    <rPh sb="476" eb="477">
      <t>スス</t>
    </rPh>
    <rPh sb="484" eb="486">
      <t>カイゼン</t>
    </rPh>
    <rPh sb="487" eb="488">
      <t>ム</t>
    </rPh>
    <phoneticPr fontId="4"/>
  </si>
  <si>
    <t>　本町の水道事業においては、料金改定や一般会計からの繰入等により黒字会計を維持することが出来ている。しかし、平均値に比べ有形固定資産減価償却率は低いが、老朽化している浄水場や配水池を多く抱えているのが現状である。今後施設の改修を行う際には多額の費用を要するため企業債で賄う必要があるが本町は類似団体に比べて企業債残高対給水収益比率が高いためこれ以上大幅な借入を行うと今後の事業経営が圧迫される可能性がある。
　現在は、平野部にある施設の再整備計画を進めており、その中で今後の人口減少等を見据えた施設の統廃合やダウンサイジングの検討を含めて少ない投資で施設の再整備が出来るような計画を行っている。それでも多額の資金が必要となることから今後も維持管理費用の削減といった経営改善や経営戦略等を用いた計画的な設備投資を進めていくことで資金の確保を行っていく必要がある。</t>
    <rPh sb="1" eb="2">
      <t>ホン</t>
    </rPh>
    <rPh sb="2" eb="3">
      <t>チョウ</t>
    </rPh>
    <rPh sb="4" eb="6">
      <t>スイドウ</t>
    </rPh>
    <rPh sb="6" eb="8">
      <t>ジギョウ</t>
    </rPh>
    <rPh sb="14" eb="18">
      <t>リョウキンカイテイ</t>
    </rPh>
    <rPh sb="19" eb="21">
      <t>イッパン</t>
    </rPh>
    <rPh sb="21" eb="23">
      <t>カイケイ</t>
    </rPh>
    <rPh sb="26" eb="28">
      <t>クリイレ</t>
    </rPh>
    <rPh sb="28" eb="29">
      <t>トウ</t>
    </rPh>
    <rPh sb="32" eb="36">
      <t>クロジカイケイ</t>
    </rPh>
    <rPh sb="37" eb="39">
      <t>イジ</t>
    </rPh>
    <rPh sb="44" eb="46">
      <t>デキ</t>
    </rPh>
    <rPh sb="54" eb="56">
      <t>ヘイキン</t>
    </rPh>
    <rPh sb="56" eb="57">
      <t>チ</t>
    </rPh>
    <rPh sb="58" eb="59">
      <t>クラ</t>
    </rPh>
    <rPh sb="60" eb="62">
      <t>ユウケイ</t>
    </rPh>
    <rPh sb="62" eb="66">
      <t>コテイシサン</t>
    </rPh>
    <rPh sb="66" eb="68">
      <t>ゲンカ</t>
    </rPh>
    <rPh sb="68" eb="71">
      <t>ショウキャクリツ</t>
    </rPh>
    <rPh sb="72" eb="73">
      <t>ヒク</t>
    </rPh>
    <rPh sb="76" eb="79">
      <t>ロウキュウカ</t>
    </rPh>
    <rPh sb="83" eb="86">
      <t>ジョウスイジョウ</t>
    </rPh>
    <rPh sb="87" eb="90">
      <t>ハイスイチ</t>
    </rPh>
    <rPh sb="91" eb="92">
      <t>オオ</t>
    </rPh>
    <rPh sb="93" eb="94">
      <t>カカ</t>
    </rPh>
    <rPh sb="100" eb="102">
      <t>ゲンジョウ</t>
    </rPh>
    <rPh sb="106" eb="108">
      <t>コンゴ</t>
    </rPh>
    <rPh sb="108" eb="109">
      <t>ヨウ</t>
    </rPh>
    <rPh sb="121" eb="122">
      <t>マカナ</t>
    </rPh>
    <rPh sb="123" eb="125">
      <t>ヒツヨウ</t>
    </rPh>
    <rPh sb="131" eb="133">
      <t>ホンチョウ</t>
    </rPh>
    <rPh sb="134" eb="136">
      <t>ルイジ</t>
    </rPh>
    <rPh sb="136" eb="138">
      <t>ダンタイ</t>
    </rPh>
    <rPh sb="139" eb="140">
      <t>クラ</t>
    </rPh>
    <rPh sb="153" eb="154">
      <t>タカ</t>
    </rPh>
    <rPh sb="159" eb="161">
      <t>イジョウ</t>
    </rPh>
    <rPh sb="161" eb="163">
      <t>オオハバ</t>
    </rPh>
    <rPh sb="164" eb="166">
      <t>カリイレ</t>
    </rPh>
    <rPh sb="167" eb="168">
      <t>オコナ</t>
    </rPh>
    <rPh sb="170" eb="172">
      <t>コンゴ</t>
    </rPh>
    <rPh sb="173" eb="175">
      <t>ジギョウ</t>
    </rPh>
    <rPh sb="175" eb="177">
      <t>ケイエイ</t>
    </rPh>
    <rPh sb="178" eb="180">
      <t>アッパク</t>
    </rPh>
    <rPh sb="183" eb="186">
      <t>カノウセイ</t>
    </rPh>
    <rPh sb="194" eb="196">
      <t>ゲンザイ</t>
    </rPh>
    <rPh sb="197" eb="200">
      <t>ダイキボ</t>
    </rPh>
    <rPh sb="202" eb="203">
      <t>ソナ</t>
    </rPh>
    <rPh sb="232" eb="233">
      <t>ナカ</t>
    </rPh>
    <rPh sb="234" eb="236">
      <t>シセツ</t>
    </rPh>
    <rPh sb="237" eb="240">
      <t>トウハイゴウ</t>
    </rPh>
    <rPh sb="250" eb="252">
      <t>ケントウ</t>
    </rPh>
    <rPh sb="253" eb="254">
      <t>カンガ</t>
    </rPh>
    <rPh sb="258" eb="260">
      <t>ヒツヨウ</t>
    </rPh>
    <rPh sb="266" eb="267">
      <t>フク</t>
    </rPh>
    <rPh sb="269" eb="270">
      <t>スク</t>
    </rPh>
    <rPh sb="272" eb="274">
      <t>トウシ</t>
    </rPh>
    <rPh sb="275" eb="277">
      <t>シセツ</t>
    </rPh>
    <rPh sb="278" eb="281">
      <t>サイセイビ</t>
    </rPh>
    <rPh sb="282" eb="284">
      <t>デキ</t>
    </rPh>
    <rPh sb="288" eb="290">
      <t>ケイカク</t>
    </rPh>
    <rPh sb="291" eb="292">
      <t>オコナ</t>
    </rPh>
    <rPh sb="301" eb="303">
      <t>タガク</t>
    </rPh>
    <rPh sb="304" eb="306">
      <t>シキン</t>
    </rPh>
    <rPh sb="307" eb="309">
      <t>ヒツヨウ</t>
    </rPh>
    <rPh sb="316" eb="318">
      <t>コンゴ</t>
    </rPh>
    <rPh sb="374" eb="376">
      <t>ヒツヨウ</t>
    </rPh>
    <phoneticPr fontId="4"/>
  </si>
  <si>
    <t>①有形固定資産減価償却率
 順次管路の布設替えを行っているため類似団体平均、全国平均と比較して低いが、法定耐用年数を迎える資産もあるため計画的に更新をしていく必要がある。
②管路経年化率
 順次管路の布設替えを行っているため直近４年はほぼ横ばいとなっている。施設や管路の老朽化について増加していくことが予想されるため、施設や管路を計画的に更新していく必要がある。
③管路更新率
 令和４年度は法定耐用年数を経過した管路を約２㎞更新したことで、１．２６％の更新を行うことができた。しかし、財政状況等を踏まえると当年度に更新できる距離にも限界があるため、今後も計画的な更新に努めて進めていく必要がある。</t>
    <rPh sb="95" eb="97">
      <t>ジュンジ</t>
    </rPh>
    <rPh sb="97" eb="99">
      <t>カンロ</t>
    </rPh>
    <rPh sb="100" eb="103">
      <t>フセツガ</t>
    </rPh>
    <rPh sb="105" eb="106">
      <t>オコナ</t>
    </rPh>
    <rPh sb="112" eb="114">
      <t>チョッキン</t>
    </rPh>
    <rPh sb="115" eb="116">
      <t>ネン</t>
    </rPh>
    <rPh sb="119" eb="120">
      <t>ヨコ</t>
    </rPh>
    <rPh sb="129" eb="131">
      <t>シセツ</t>
    </rPh>
    <rPh sb="132" eb="134">
      <t>カンロ</t>
    </rPh>
    <rPh sb="135" eb="138">
      <t>ロウキュウカ</t>
    </rPh>
    <rPh sb="159" eb="161">
      <t>シセツ</t>
    </rPh>
    <rPh sb="165" eb="168">
      <t>ケイカクテキ</t>
    </rPh>
    <rPh sb="190" eb="192">
      <t>レイワ</t>
    </rPh>
    <rPh sb="193" eb="195">
      <t>ネンド</t>
    </rPh>
    <rPh sb="196" eb="198">
      <t>ホウテイ</t>
    </rPh>
    <rPh sb="198" eb="200">
      <t>タイヨウ</t>
    </rPh>
    <rPh sb="200" eb="202">
      <t>ネンスウ</t>
    </rPh>
    <rPh sb="203" eb="205">
      <t>ケイカ</t>
    </rPh>
    <rPh sb="207" eb="209">
      <t>カンロ</t>
    </rPh>
    <rPh sb="210" eb="211">
      <t>ヤク</t>
    </rPh>
    <rPh sb="213" eb="215">
      <t>コウシン</t>
    </rPh>
    <rPh sb="243" eb="245">
      <t>ザイセイ</t>
    </rPh>
    <rPh sb="245" eb="247">
      <t>ジョウキョウ</t>
    </rPh>
    <rPh sb="247" eb="248">
      <t>トウ</t>
    </rPh>
    <rPh sb="249" eb="250">
      <t>フ</t>
    </rPh>
    <rPh sb="254" eb="257">
      <t>トウネンド</t>
    </rPh>
    <rPh sb="258" eb="260">
      <t>コウシン</t>
    </rPh>
    <rPh sb="263" eb="265">
      <t>キョリ</t>
    </rPh>
    <rPh sb="267" eb="269">
      <t>ゲンカイ</t>
    </rPh>
    <rPh sb="275" eb="277">
      <t>コンゴ</t>
    </rPh>
    <rPh sb="282" eb="284">
      <t>コウシン</t>
    </rPh>
    <rPh sb="285" eb="28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</si>
</sst>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0.49</c:v>
                </c:pt>
                <c:pt idx="1">
                  <c:v>0.96</c:v>
                </c:pt>
                <c:pt idx="2" formatCode="#,##0.00;&quot;△&quot;#,##0.00">
                  <c:v>0</c:v>
                </c:pt>
                <c:pt idx="3" formatCode="#,##0.00;&quot;△&quot;#,##0.00">
                  <c:v>0</c:v>
                </c:pt>
                <c:pt idx="4">
                  <c:v>1.26</c:v>
                </c:pt>
              </c:numCache>
            </c:numRef>
          </c:val>
          <c:extLst>
            <c:ext xmlns:c16="http://schemas.microsoft.com/office/drawing/2014/chart" uri="{C3380CC4-5D6E-409C-BE32-E72D297353CC}">
              <c16:uniqueId val="{00000000-45BA-47FB-9D30-EF982EA6C4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45BA-47FB-9D30-EF982EA6C4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55.85</c:v>
                </c:pt>
                <c:pt idx="1">
                  <c:v>57.8</c:v>
                </c:pt>
                <c:pt idx="2">
                  <c:v>57.59</c:v>
                </c:pt>
                <c:pt idx="3">
                  <c:v>58.2</c:v>
                </c:pt>
                <c:pt idx="4">
                  <c:v>59.03</c:v>
                </c:pt>
              </c:numCache>
            </c:numRef>
          </c:val>
          <c:extLst>
            <c:ext xmlns:c16="http://schemas.microsoft.com/office/drawing/2014/chart" uri="{C3380CC4-5D6E-409C-BE32-E72D297353CC}">
              <c16:uniqueId val="{00000000-3B84-4668-849E-D6FAA677C4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3B84-4668-849E-D6FAA677C4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87.5</c:v>
                </c:pt>
                <c:pt idx="1">
                  <c:v>85.4</c:v>
                </c:pt>
                <c:pt idx="2">
                  <c:v>81.94</c:v>
                </c:pt>
                <c:pt idx="3">
                  <c:v>83.18</c:v>
                </c:pt>
                <c:pt idx="4">
                  <c:v>84.24</c:v>
                </c:pt>
              </c:numCache>
            </c:numRef>
          </c:val>
          <c:extLst>
            <c:ext xmlns:c16="http://schemas.microsoft.com/office/drawing/2014/chart" uri="{C3380CC4-5D6E-409C-BE32-E72D297353CC}">
              <c16:uniqueId val="{00000000-1BCC-499D-B87F-BCA2456265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1BCC-499D-B87F-BCA2456265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99.64</c:v>
                </c:pt>
                <c:pt idx="1">
                  <c:v>115.42</c:v>
                </c:pt>
                <c:pt idx="2">
                  <c:v>121.03</c:v>
                </c:pt>
                <c:pt idx="3">
                  <c:v>124.98</c:v>
                </c:pt>
                <c:pt idx="4">
                  <c:v>122.53</c:v>
                </c:pt>
              </c:numCache>
            </c:numRef>
          </c:val>
          <c:extLst>
            <c:ext xmlns:c16="http://schemas.microsoft.com/office/drawing/2014/chart" uri="{C3380CC4-5D6E-409C-BE32-E72D297353CC}">
              <c16:uniqueId val="{00000000-210B-4891-AD46-FF5358FA68C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210B-4891-AD46-FF5358FA68C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29.42</c:v>
                </c:pt>
                <c:pt idx="1">
                  <c:v>31.28</c:v>
                </c:pt>
                <c:pt idx="2">
                  <c:v>32.96</c:v>
                </c:pt>
                <c:pt idx="3">
                  <c:v>34.72</c:v>
                </c:pt>
                <c:pt idx="4">
                  <c:v>36.46</c:v>
                </c:pt>
              </c:numCache>
            </c:numRef>
          </c:val>
          <c:extLst>
            <c:ext xmlns:c16="http://schemas.microsoft.com/office/drawing/2014/chart" uri="{C3380CC4-5D6E-409C-BE32-E72D297353CC}">
              <c16:uniqueId val="{00000000-738A-4981-9A93-E6631649AF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738A-4981-9A93-E6631649AF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10.47</c:v>
                </c:pt>
                <c:pt idx="1">
                  <c:v>10.36</c:v>
                </c:pt>
                <c:pt idx="2">
                  <c:v>10.3</c:v>
                </c:pt>
                <c:pt idx="3">
                  <c:v>11.33</c:v>
                </c:pt>
                <c:pt idx="4">
                  <c:v>11.3</c:v>
                </c:pt>
              </c:numCache>
            </c:numRef>
          </c:val>
          <c:extLst>
            <c:ext xmlns:c16="http://schemas.microsoft.com/office/drawing/2014/chart" uri="{C3380CC4-5D6E-409C-BE32-E72D297353CC}">
              <c16:uniqueId val="{00000000-B888-45DF-B694-8D7FDC4E29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B888-45DF-B694-8D7FDC4E29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62-4A95-AD86-4884D6BF50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BC62-4A95-AD86-4884D6BF50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325.27999999999997</c:v>
                </c:pt>
                <c:pt idx="1">
                  <c:v>419.13</c:v>
                </c:pt>
                <c:pt idx="2">
                  <c:v>445.15</c:v>
                </c:pt>
                <c:pt idx="3">
                  <c:v>457.27</c:v>
                </c:pt>
                <c:pt idx="4">
                  <c:v>468.93</c:v>
                </c:pt>
              </c:numCache>
            </c:numRef>
          </c:val>
          <c:extLst>
            <c:ext xmlns:c16="http://schemas.microsoft.com/office/drawing/2014/chart" uri="{C3380CC4-5D6E-409C-BE32-E72D297353CC}">
              <c16:uniqueId val="{00000000-D919-46DB-B244-DF19443CC9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D919-46DB-B244-DF19443CC9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1189.4100000000001</c:v>
                </c:pt>
                <c:pt idx="1">
                  <c:v>1152.1099999999999</c:v>
                </c:pt>
                <c:pt idx="2">
                  <c:v>1188.19</c:v>
                </c:pt>
                <c:pt idx="3">
                  <c:v>1124.6300000000001</c:v>
                </c:pt>
                <c:pt idx="4">
                  <c:v>1060.6300000000001</c:v>
                </c:pt>
              </c:numCache>
            </c:numRef>
          </c:val>
          <c:extLst>
            <c:ext xmlns:c16="http://schemas.microsoft.com/office/drawing/2014/chart" uri="{C3380CC4-5D6E-409C-BE32-E72D297353CC}">
              <c16:uniqueId val="{00000000-106A-46A9-8857-F0CE9D1D0C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106A-46A9-8857-F0CE9D1D0C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83.45</c:v>
                </c:pt>
                <c:pt idx="1">
                  <c:v>89.47</c:v>
                </c:pt>
                <c:pt idx="2">
                  <c:v>91.84</c:v>
                </c:pt>
                <c:pt idx="3">
                  <c:v>94.68</c:v>
                </c:pt>
                <c:pt idx="4">
                  <c:v>90.96</c:v>
                </c:pt>
              </c:numCache>
            </c:numRef>
          </c:val>
          <c:extLst>
            <c:ext xmlns:c16="http://schemas.microsoft.com/office/drawing/2014/chart" uri="{C3380CC4-5D6E-409C-BE32-E72D297353CC}">
              <c16:uniqueId val="{00000000-1E66-49E0-B516-822CD6E724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1E66-49E0-B516-822CD6E724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211.23</c:v>
                </c:pt>
                <c:pt idx="1">
                  <c:v>197.03</c:v>
                </c:pt>
                <c:pt idx="2">
                  <c:v>191.95</c:v>
                </c:pt>
                <c:pt idx="3">
                  <c:v>186.39</c:v>
                </c:pt>
                <c:pt idx="4">
                  <c:v>194.03</c:v>
                </c:pt>
              </c:numCache>
            </c:numRef>
          </c:val>
          <c:extLst>
            <c:ext xmlns:c16="http://schemas.microsoft.com/office/drawing/2014/chart" uri="{C3380CC4-5D6E-409C-BE32-E72D297353CC}">
              <c16:uniqueId val="{00000000-A9A7-4063-AF27-39929229B25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A9A7-4063-AF27-39929229B25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滋賀県　多賀町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7466</v>
      </c>
      <c r="AM8" s="66"/>
      <c r="AN8" s="66"/>
      <c r="AO8" s="66"/>
      <c r="AP8" s="66"/>
      <c r="AQ8" s="66"/>
      <c r="AR8" s="66"/>
      <c r="AS8" s="66"/>
      <c r="AT8" s="37">
        <f>データ!$S$6</f>
        <v>135.77000000000001</v>
      </c>
      <c r="AU8" s="38"/>
      <c r="AV8" s="38"/>
      <c r="AW8" s="38"/>
      <c r="AX8" s="38"/>
      <c r="AY8" s="38"/>
      <c r="AZ8" s="38"/>
      <c r="BA8" s="38"/>
      <c r="BB8" s="55">
        <f>データ!$T$6</f>
        <v>54.99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52.41</v>
      </c>
      <c r="J10" s="38"/>
      <c r="K10" s="38"/>
      <c r="L10" s="38"/>
      <c r="M10" s="38"/>
      <c r="N10" s="38"/>
      <c r="O10" s="65"/>
      <c r="P10" s="55">
        <f>データ!$P$6</f>
        <v>99.61</v>
      </c>
      <c r="Q10" s="55"/>
      <c r="R10" s="55"/>
      <c r="S10" s="55"/>
      <c r="T10" s="55"/>
      <c r="U10" s="55"/>
      <c r="V10" s="55"/>
      <c r="W10" s="66">
        <f>データ!$Q$6</f>
        <v>3410</v>
      </c>
      <c r="X10" s="66"/>
      <c r="Y10" s="66"/>
      <c r="Z10" s="66"/>
      <c r="AA10" s="66"/>
      <c r="AB10" s="66"/>
      <c r="AC10" s="66"/>
      <c r="AD10" s="2"/>
      <c r="AE10" s="2"/>
      <c r="AF10" s="2"/>
      <c r="AG10" s="2"/>
      <c r="AH10" s="2"/>
      <c r="AI10" s="2"/>
      <c r="AJ10" s="2"/>
      <c r="AK10" s="2"/>
      <c r="AL10" s="66">
        <f>データ!$U$6</f>
        <v>7411</v>
      </c>
      <c r="AM10" s="66"/>
      <c r="AN10" s="66"/>
      <c r="AO10" s="66"/>
      <c r="AP10" s="66"/>
      <c r="AQ10" s="66"/>
      <c r="AR10" s="66"/>
      <c r="AS10" s="66"/>
      <c r="AT10" s="37">
        <f>データ!$V$6</f>
        <v>62.3</v>
      </c>
      <c r="AU10" s="38"/>
      <c r="AV10" s="38"/>
      <c r="AW10" s="38"/>
      <c r="AX10" s="38"/>
      <c r="AY10" s="38"/>
      <c r="AZ10" s="38"/>
      <c r="BA10" s="38"/>
      <c r="BB10" s="55">
        <f>データ!$W$6</f>
        <v>118.96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4.4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4.4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4.4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4.4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4.4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4.4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4.4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4.4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4.4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4.4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4.4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4.4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4.4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4.4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4.4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4.4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4.4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4.4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4.4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4.4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4.4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4.4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4.4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4.4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4.4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4.4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4.4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4.4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4.4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sYsNMj2N8DHTeRVbvDanPcSFUNImb8zDIp/FIlHFAREtv8/Ty3O3PHsB/iNSpAz9VuwSv3ceEk9u42H1ZzWhQ==" saltValue="/+UfJKG0jm63j4o3ohkO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254436</v>
      </c>
      <c r="D6" s="20">
        <f t="shared" si="3"/>
        <v>46</v>
      </c>
      <c r="E6" s="20">
        <f t="shared" si="3"/>
        <v>1</v>
      </c>
      <c r="F6" s="20">
        <f t="shared" si="3"/>
        <v>0</v>
      </c>
      <c r="G6" s="20">
        <f t="shared" si="3"/>
        <v>1</v>
      </c>
      <c r="H6" s="20" t="str">
        <f t="shared" si="3"/>
        <v>滋賀県　多賀町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52.41</v>
      </c>
      <c r="P6" s="21">
        <f t="shared" si="3"/>
        <v>99.61</v>
      </c>
      <c r="Q6" s="21">
        <f t="shared" si="3"/>
        <v>3410</v>
      </c>
      <c r="R6" s="21">
        <f t="shared" si="3"/>
        <v>7466</v>
      </c>
      <c r="S6" s="21">
        <f t="shared" si="3"/>
        <v>135.77000000000001</v>
      </c>
      <c r="T6" s="21">
        <f t="shared" si="3"/>
        <v>54.99</v>
      </c>
      <c r="U6" s="21">
        <f t="shared" si="3"/>
        <v>7411</v>
      </c>
      <c r="V6" s="21">
        <f t="shared" si="3"/>
        <v>62.3</v>
      </c>
      <c r="W6" s="21">
        <f t="shared" si="3"/>
        <v>118.96</v>
      </c>
      <c r="X6" s="22">
        <f>IF(X7="",NA(),X7)</f>
        <v>99.64</v>
      </c>
      <c r="Y6" s="22">
        <f t="shared" ref="Y6:AG6" si="4">IF(Y7="",NA(),Y7)</f>
        <v>115.42</v>
      </c>
      <c r="Z6" s="22">
        <f t="shared" si="4"/>
        <v>121.03</v>
      </c>
      <c r="AA6" s="22">
        <f t="shared" si="4"/>
        <v>124.98</v>
      </c>
      <c r="AB6" s="22">
        <f t="shared" si="4"/>
        <v>122.53</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325.27999999999997</v>
      </c>
      <c r="AU6" s="22">
        <f t="shared" ref="AU6:BC6" si="6">IF(AU7="",NA(),AU7)</f>
        <v>419.13</v>
      </c>
      <c r="AV6" s="22">
        <f t="shared" si="6"/>
        <v>445.15</v>
      </c>
      <c r="AW6" s="22">
        <f t="shared" si="6"/>
        <v>457.27</v>
      </c>
      <c r="AX6" s="22">
        <f t="shared" si="6"/>
        <v>468.93</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1189.4100000000001</v>
      </c>
      <c r="BF6" s="22">
        <f t="shared" ref="BF6:BN6" si="7">IF(BF7="",NA(),BF7)</f>
        <v>1152.1099999999999</v>
      </c>
      <c r="BG6" s="22">
        <f t="shared" si="7"/>
        <v>1188.19</v>
      </c>
      <c r="BH6" s="22">
        <f t="shared" si="7"/>
        <v>1124.6300000000001</v>
      </c>
      <c r="BI6" s="22">
        <f t="shared" si="7"/>
        <v>1060.6300000000001</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83.45</v>
      </c>
      <c r="BQ6" s="22">
        <f t="shared" ref="BQ6:BY6" si="8">IF(BQ7="",NA(),BQ7)</f>
        <v>89.47</v>
      </c>
      <c r="BR6" s="22">
        <f t="shared" si="8"/>
        <v>91.84</v>
      </c>
      <c r="BS6" s="22">
        <f t="shared" si="8"/>
        <v>94.68</v>
      </c>
      <c r="BT6" s="22">
        <f t="shared" si="8"/>
        <v>90.96</v>
      </c>
      <c r="BU6" s="22">
        <f t="shared" si="8"/>
        <v>84.77</v>
      </c>
      <c r="BV6" s="22">
        <f t="shared" si="8"/>
        <v>87.11</v>
      </c>
      <c r="BW6" s="22">
        <f t="shared" si="8"/>
        <v>82.78</v>
      </c>
      <c r="BX6" s="22">
        <f t="shared" si="8"/>
        <v>84.82</v>
      </c>
      <c r="BY6" s="22">
        <f t="shared" si="8"/>
        <v>82.29</v>
      </c>
      <c r="BZ6" s="21" t="str">
        <f>IF(BZ7="","",IF(BZ7="-","【-】","【"&amp;SUBSTITUTE(TEXT(BZ7,"#,##0.00"),"-","△")&amp;"】"))</f>
        <v>【97.47】</v>
      </c>
      <c r="CA6" s="22">
        <f>IF(CA7="",NA(),CA7)</f>
        <v>211.23</v>
      </c>
      <c r="CB6" s="22">
        <f t="shared" ref="CB6:CJ6" si="9">IF(CB7="",NA(),CB7)</f>
        <v>197.03</v>
      </c>
      <c r="CC6" s="22">
        <f t="shared" si="9"/>
        <v>191.95</v>
      </c>
      <c r="CD6" s="22">
        <f t="shared" si="9"/>
        <v>186.39</v>
      </c>
      <c r="CE6" s="22">
        <f t="shared" si="9"/>
        <v>194.03</v>
      </c>
      <c r="CF6" s="22">
        <f t="shared" si="9"/>
        <v>227.27</v>
      </c>
      <c r="CG6" s="22">
        <f t="shared" si="9"/>
        <v>223.98</v>
      </c>
      <c r="CH6" s="22">
        <f t="shared" si="9"/>
        <v>225.09</v>
      </c>
      <c r="CI6" s="22">
        <f t="shared" si="9"/>
        <v>224.82</v>
      </c>
      <c r="CJ6" s="22">
        <f t="shared" si="9"/>
        <v>230.85</v>
      </c>
      <c r="CK6" s="21" t="str">
        <f>IF(CK7="","",IF(CK7="-","【-】","【"&amp;SUBSTITUTE(TEXT(CK7,"#,##0.00"),"-","△")&amp;"】"))</f>
        <v>【174.75】</v>
      </c>
      <c r="CL6" s="22">
        <f>IF(CL7="",NA(),CL7)</f>
        <v>55.85</v>
      </c>
      <c r="CM6" s="22">
        <f t="shared" ref="CM6:CU6" si="10">IF(CM7="",NA(),CM7)</f>
        <v>57.8</v>
      </c>
      <c r="CN6" s="22">
        <f t="shared" si="10"/>
        <v>57.59</v>
      </c>
      <c r="CO6" s="22">
        <f t="shared" si="10"/>
        <v>58.2</v>
      </c>
      <c r="CP6" s="22">
        <f t="shared" si="10"/>
        <v>59.03</v>
      </c>
      <c r="CQ6" s="22">
        <f t="shared" si="10"/>
        <v>50.29</v>
      </c>
      <c r="CR6" s="22">
        <f t="shared" si="10"/>
        <v>49.64</v>
      </c>
      <c r="CS6" s="22">
        <f t="shared" si="10"/>
        <v>49.38</v>
      </c>
      <c r="CT6" s="22">
        <f t="shared" si="10"/>
        <v>50.09</v>
      </c>
      <c r="CU6" s="22">
        <f t="shared" si="10"/>
        <v>50.1</v>
      </c>
      <c r="CV6" s="21" t="str">
        <f>IF(CV7="","",IF(CV7="-","【-】","【"&amp;SUBSTITUTE(TEXT(CV7,"#,##0.00"),"-","△")&amp;"】"))</f>
        <v>【59.97】</v>
      </c>
      <c r="CW6" s="22">
        <f>IF(CW7="",NA(),CW7)</f>
        <v>87.5</v>
      </c>
      <c r="CX6" s="22">
        <f t="shared" ref="CX6:DF6" si="11">IF(CX7="",NA(),CX7)</f>
        <v>85.4</v>
      </c>
      <c r="CY6" s="22">
        <f t="shared" si="11"/>
        <v>81.94</v>
      </c>
      <c r="CZ6" s="22">
        <f t="shared" si="11"/>
        <v>83.18</v>
      </c>
      <c r="DA6" s="22">
        <f t="shared" si="11"/>
        <v>84.24</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29.42</v>
      </c>
      <c r="DI6" s="22">
        <f t="shared" ref="DI6:DQ6" si="12">IF(DI7="",NA(),DI7)</f>
        <v>31.28</v>
      </c>
      <c r="DJ6" s="22">
        <f t="shared" si="12"/>
        <v>32.96</v>
      </c>
      <c r="DK6" s="22">
        <f t="shared" si="12"/>
        <v>34.72</v>
      </c>
      <c r="DL6" s="22">
        <f t="shared" si="12"/>
        <v>36.46</v>
      </c>
      <c r="DM6" s="22">
        <f t="shared" si="12"/>
        <v>45.85</v>
      </c>
      <c r="DN6" s="22">
        <f t="shared" si="12"/>
        <v>47.31</v>
      </c>
      <c r="DO6" s="22">
        <f t="shared" si="12"/>
        <v>47.5</v>
      </c>
      <c r="DP6" s="22">
        <f t="shared" si="12"/>
        <v>48.41</v>
      </c>
      <c r="DQ6" s="22">
        <f t="shared" si="12"/>
        <v>50.02</v>
      </c>
      <c r="DR6" s="21" t="str">
        <f>IF(DR7="","",IF(DR7="-","【-】","【"&amp;SUBSTITUTE(TEXT(DR7,"#,##0.00"),"-","△")&amp;"】"))</f>
        <v>【51.51】</v>
      </c>
      <c r="DS6" s="22">
        <f>IF(DS7="",NA(),DS7)</f>
        <v>10.47</v>
      </c>
      <c r="DT6" s="22">
        <f t="shared" ref="DT6:EB6" si="13">IF(DT7="",NA(),DT7)</f>
        <v>10.36</v>
      </c>
      <c r="DU6" s="22">
        <f t="shared" si="13"/>
        <v>10.3</v>
      </c>
      <c r="DV6" s="22">
        <f t="shared" si="13"/>
        <v>11.33</v>
      </c>
      <c r="DW6" s="22">
        <f t="shared" si="13"/>
        <v>11.3</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0.49</v>
      </c>
      <c r="EE6" s="22">
        <f t="shared" ref="EE6:EM6" si="14">IF(EE7="",NA(),EE7)</f>
        <v>0.96</v>
      </c>
      <c r="EF6" s="21">
        <f t="shared" si="14"/>
        <v>0</v>
      </c>
      <c r="EG6" s="21">
        <f t="shared" si="14"/>
        <v>0</v>
      </c>
      <c r="EH6" s="22">
        <f t="shared" si="14"/>
        <v>1.26</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254436</v>
      </c>
      <c r="D7" s="24">
        <v>46</v>
      </c>
      <c r="E7" s="24">
        <v>1</v>
      </c>
      <c r="F7" s="24">
        <v>0</v>
      </c>
      <c r="G7" s="24">
        <v>1</v>
      </c>
      <c r="H7" s="24" t="s">
        <v>93</v>
      </c>
      <c r="I7" s="24" t="s">
        <v>94</v>
      </c>
      <c r="J7" s="24" t="s">
        <v>95</v>
      </c>
      <c r="K7" s="24" t="s">
        <v>96</v>
      </c>
      <c r="L7" s="24" t="s">
        <v>97</v>
      </c>
      <c r="M7" s="24" t="s">
        <v>98</v>
      </c>
      <c r="N7" s="25" t="s">
        <v>99</v>
      </c>
      <c r="O7" s="25">
        <v>52.41</v>
      </c>
      <c r="P7" s="25">
        <v>99.61</v>
      </c>
      <c r="Q7" s="25">
        <v>3410</v>
      </c>
      <c r="R7" s="25">
        <v>7466</v>
      </c>
      <c r="S7" s="25">
        <v>135.77000000000001</v>
      </c>
      <c r="T7" s="25">
        <v>54.99</v>
      </c>
      <c r="U7" s="25">
        <v>7411</v>
      </c>
      <c r="V7" s="25">
        <v>62.3</v>
      </c>
      <c r="W7" s="25">
        <v>118.96</v>
      </c>
      <c r="X7" s="25">
        <v>99.64</v>
      </c>
      <c r="Y7" s="25">
        <v>115.42</v>
      </c>
      <c r="Z7" s="25">
        <v>121.03</v>
      </c>
      <c r="AA7" s="25">
        <v>124.98</v>
      </c>
      <c r="AB7" s="25">
        <v>122.53</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325.27999999999997</v>
      </c>
      <c r="AU7" s="25">
        <v>419.13</v>
      </c>
      <c r="AV7" s="25">
        <v>445.15</v>
      </c>
      <c r="AW7" s="25">
        <v>457.27</v>
      </c>
      <c r="AX7" s="25">
        <v>468.93</v>
      </c>
      <c r="AY7" s="25">
        <v>300.14</v>
      </c>
      <c r="AZ7" s="25">
        <v>301.04000000000002</v>
      </c>
      <c r="BA7" s="25">
        <v>305.08</v>
      </c>
      <c r="BB7" s="25">
        <v>305.33999999999997</v>
      </c>
      <c r="BC7" s="25">
        <v>310.01</v>
      </c>
      <c r="BD7" s="25">
        <v>252.29</v>
      </c>
      <c r="BE7" s="25">
        <v>1189.4100000000001</v>
      </c>
      <c r="BF7" s="25">
        <v>1152.1099999999999</v>
      </c>
      <c r="BG7" s="25">
        <v>1188.19</v>
      </c>
      <c r="BH7" s="25">
        <v>1124.6300000000001</v>
      </c>
      <c r="BI7" s="25">
        <v>1060.6300000000001</v>
      </c>
      <c r="BJ7" s="25">
        <v>566.65</v>
      </c>
      <c r="BK7" s="25">
        <v>551.62</v>
      </c>
      <c r="BL7" s="25">
        <v>585.59</v>
      </c>
      <c r="BM7" s="25">
        <v>561.34</v>
      </c>
      <c r="BN7" s="25">
        <v>538.33000000000004</v>
      </c>
      <c r="BO7" s="25">
        <v>268.07</v>
      </c>
      <c r="BP7" s="25">
        <v>83.45</v>
      </c>
      <c r="BQ7" s="25">
        <v>89.47</v>
      </c>
      <c r="BR7" s="25">
        <v>91.84</v>
      </c>
      <c r="BS7" s="25">
        <v>94.68</v>
      </c>
      <c r="BT7" s="25">
        <v>90.96</v>
      </c>
      <c r="BU7" s="25">
        <v>84.77</v>
      </c>
      <c r="BV7" s="25">
        <v>87.11</v>
      </c>
      <c r="BW7" s="25">
        <v>82.78</v>
      </c>
      <c r="BX7" s="25">
        <v>84.82</v>
      </c>
      <c r="BY7" s="25">
        <v>82.29</v>
      </c>
      <c r="BZ7" s="25">
        <v>97.47</v>
      </c>
      <c r="CA7" s="25">
        <v>211.23</v>
      </c>
      <c r="CB7" s="25">
        <v>197.03</v>
      </c>
      <c r="CC7" s="25">
        <v>191.95</v>
      </c>
      <c r="CD7" s="25">
        <v>186.39</v>
      </c>
      <c r="CE7" s="25">
        <v>194.03</v>
      </c>
      <c r="CF7" s="25">
        <v>227.27</v>
      </c>
      <c r="CG7" s="25">
        <v>223.98</v>
      </c>
      <c r="CH7" s="25">
        <v>225.09</v>
      </c>
      <c r="CI7" s="25">
        <v>224.82</v>
      </c>
      <c r="CJ7" s="25">
        <v>230.85</v>
      </c>
      <c r="CK7" s="25">
        <v>174.75</v>
      </c>
      <c r="CL7" s="25">
        <v>55.85</v>
      </c>
      <c r="CM7" s="25">
        <v>57.8</v>
      </c>
      <c r="CN7" s="25">
        <v>57.59</v>
      </c>
      <c r="CO7" s="25">
        <v>58.2</v>
      </c>
      <c r="CP7" s="25">
        <v>59.03</v>
      </c>
      <c r="CQ7" s="25">
        <v>50.29</v>
      </c>
      <c r="CR7" s="25">
        <v>49.64</v>
      </c>
      <c r="CS7" s="25">
        <v>49.38</v>
      </c>
      <c r="CT7" s="25">
        <v>50.09</v>
      </c>
      <c r="CU7" s="25">
        <v>50.1</v>
      </c>
      <c r="CV7" s="25">
        <v>59.97</v>
      </c>
      <c r="CW7" s="25">
        <v>87.5</v>
      </c>
      <c r="CX7" s="25">
        <v>85.4</v>
      </c>
      <c r="CY7" s="25">
        <v>81.94</v>
      </c>
      <c r="CZ7" s="25">
        <v>83.18</v>
      </c>
      <c r="DA7" s="25">
        <v>84.24</v>
      </c>
      <c r="DB7" s="25">
        <v>77.73</v>
      </c>
      <c r="DC7" s="25">
        <v>78.09</v>
      </c>
      <c r="DD7" s="25">
        <v>78.010000000000005</v>
      </c>
      <c r="DE7" s="25">
        <v>77.599999999999994</v>
      </c>
      <c r="DF7" s="25">
        <v>77.3</v>
      </c>
      <c r="DG7" s="25">
        <v>89.76</v>
      </c>
      <c r="DH7" s="25">
        <v>29.42</v>
      </c>
      <c r="DI7" s="25">
        <v>31.28</v>
      </c>
      <c r="DJ7" s="25">
        <v>32.96</v>
      </c>
      <c r="DK7" s="25">
        <v>34.72</v>
      </c>
      <c r="DL7" s="25">
        <v>36.46</v>
      </c>
      <c r="DM7" s="25">
        <v>45.85</v>
      </c>
      <c r="DN7" s="25">
        <v>47.31</v>
      </c>
      <c r="DO7" s="25">
        <v>47.5</v>
      </c>
      <c r="DP7" s="25">
        <v>48.41</v>
      </c>
      <c r="DQ7" s="25">
        <v>50.02</v>
      </c>
      <c r="DR7" s="25">
        <v>51.51</v>
      </c>
      <c r="DS7" s="25">
        <v>10.47</v>
      </c>
      <c r="DT7" s="25">
        <v>10.36</v>
      </c>
      <c r="DU7" s="25">
        <v>10.3</v>
      </c>
      <c r="DV7" s="25">
        <v>11.33</v>
      </c>
      <c r="DW7" s="25">
        <v>11.3</v>
      </c>
      <c r="DX7" s="25">
        <v>14.13</v>
      </c>
      <c r="DY7" s="25">
        <v>16.77</v>
      </c>
      <c r="DZ7" s="25">
        <v>17.399999999999999</v>
      </c>
      <c r="EA7" s="25">
        <v>18.64</v>
      </c>
      <c r="EB7" s="25">
        <v>19.510000000000002</v>
      </c>
      <c r="EC7" s="25">
        <v>23.75</v>
      </c>
      <c r="ED7" s="25">
        <v>0.49</v>
      </c>
      <c r="EE7" s="25">
        <v>0.96</v>
      </c>
      <c r="EF7" s="25">
        <v>0</v>
      </c>
      <c r="EG7" s="25">
        <v>0</v>
      </c>
      <c r="EH7" s="25">
        <v>1.26</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2023-12-05T00:56:38Z</dcterms:created>
  <dcterms:modified xsi:type="dcterms:W3CDTF">2024-02-16T02:22:22Z</dcterms:modified>
  <cp:category/>
</cp:coreProperties>
</file>