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BH00$\05_財政係（旧理財係）\11 公営企業\R5 公営企業\03 経営比較分析表\03_市町等→県\水道事業\"/>
    </mc:Choice>
  </mc:AlternateContent>
  <xr:revisionPtr revIDLastSave="0" documentId="8_{4AE6C0F4-5730-4777-AAF8-30A49BB3C078}" xr6:coauthVersionLast="47" xr6:coauthVersionMax="47" xr10:uidLastSave="{00000000-0000-0000-0000-000000000000}"/>
  <workbookProtection workbookAlgorithmName="SHA-512" workbookHashValue="BTNCEPBRE+9AFx3X3mS53IJv5S3AC175MFPkYxfE8HGh/jbVbLnsqkh5bsFkWBYrzMUho0IybuvKzY6jVOl9Ag==" workbookSaltValue="P/ed/0DyjLdLogsyiL+Dyg=="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P6" i="5"/>
  <c r="P10" i="4" s="1"/>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G85" i="4"/>
  <c r="F85" i="4"/>
  <c r="E85" i="4"/>
  <c r="BB10" i="4"/>
  <c r="AT10" i="4"/>
  <c r="AL10" i="4"/>
  <c r="W10"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<sst xmlns="http://schemas.openxmlformats.org/spreadsheetml/2006/main" count="228" uniqueCount="113">
  <si>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</si>
  <si>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</si>
  <si>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</si>
  <si>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</si>
  <si>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</si>
  <si>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</si>
  <si>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</si>
  <si>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</si>
  <si>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</si>
  <si>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</si>
  <si>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</si>
  <si>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</si>
  <si>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</si>
  <si>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</si>
  <si>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</si>
  <si>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</si>
  <si>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</si>
  <si>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</si>
  <si>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</si>
  <si>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</si>
  <si>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</si>
  <si>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</si>
  <si>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</si>
  <si>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</si>
  <si>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</si>
  <si>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</si>
  <si>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</si>
  <si>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</si>
  <si>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</si>
  <si>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</si>
  <si>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</si>
  <si>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</si>
  <si>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</si>
  <si>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</si>
  <si>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</si>
  <si>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</si>
  <si>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</si>
  <si>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</si>
  <si>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</si>
  <si>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</si>
  <si>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</si>
  <si>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</si>
  <si>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</si>
  <si>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</si>
  <si>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</si>
  <si>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</si>
  <si>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</si>
  <si>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</si>
  <si>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</si>
  <si>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</si>
  <si>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</si>
  <si>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</si>
  <si>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</si>
  <si>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</si>
  <si>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</si>
  <si>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</si>
  <si>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</si>
  <si>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</si>
  <si>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</si>
  <si>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</si>
  <si>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</si>
  <si>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</si>
  <si>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</si>
  <si>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</si>
  <si>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</si>
  <si>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</si>
  <si>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</si>
  <si>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</si>
  <si>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</si>
  <si>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</si>
  <si>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</si>
  <si>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</si>
  <si>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</si>
  <si>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</si>
  <si>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</si>
  <si>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</si>
  <si>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</si>
  <si>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</si>
  <si>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</si>
  <si>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</si>
  <si>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</si>
  <si>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</si>
  <si>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</si>
  <si>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</si>
  <si>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</si>
  <si>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</si>
  <si>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</si>
  <si>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</si>
  <si>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</si>
  <si>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</si>
  <si>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</si>
  <si>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</si>
  <si>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</si>
  <si>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甲良町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</si>
  <si>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</si>
  <si>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</si>
  <si>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</si>
  <si>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</si>
  <si>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</si>
  <si>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</si>
  <si>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</si>
  <si>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</si>
  <si>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</si>
  <si>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</si>
  <si>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</si>
  <si>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</si>
  <si>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</si>
  <si>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</si>
  <si>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</si>
  <si>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</si>
  <si>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本町水道事業において、配水管（本管・枝管）及び給水管は、公共下水道の面整備に合わせて布設替工事を実施したことから、現時点では老朽化は進んでいないが、今後耐用年数を越える管が増加することから、更新（耐震管）を計画的に行う必要がある。</t>
    <phoneticPr fontId="4"/>
  </si>
  <si>
    <t>現状本町水道事業の運営については安定しているが、今後の人口減少による給水収益の低下、管路の老朽化による更新費用の確保を考えると、資本の確保や経営上の合理化（広域化等）を検討する必要がある。</t>
    <phoneticPr fontId="4"/>
  </si>
  <si>
    <t>経常収支比率や流動比率などの指数については、全国平均を上回っており、概ね健全である。しかしながら施設利用率については、全国平均を下回っていることが恒常化しているため、広域化・共同化の一環として、近隣への用水供給を踏まえた検討により施設利用率の向上に務める必要があると考えている。また、有収率向上についても全国平均を下回っていることから管路維持の観点からも漏水調査による修繕を図る必要がある。</t>
    <rPh sb="34" eb="35">
      <t>オオム</t>
    </rPh>
    <rPh sb="87" eb="89">
      <t>キョウドウ</t>
    </rPh>
    <rPh sb="89" eb="90">
      <t>カ</t>
    </rPh>
    <rPh sb="91" eb="93">
      <t>イッカン</t>
    </rPh>
    <rPh sb="97" eb="99">
      <t>キンリン</t>
    </rPh>
    <rPh sb="101" eb="103">
      <t>ヨウスイ</t>
    </rPh>
    <rPh sb="103" eb="105">
      <t>キョウキュウ</t>
    </rPh>
    <rPh sb="106" eb="107">
      <t>フ</t>
    </rPh>
    <rPh sb="142" eb="147">
      <t>ユウシュウリツコウジョウ</t>
    </rPh>
    <rPh sb="152" eb="156">
      <t>ゼンコクヘイキン</t>
    </rPh>
    <rPh sb="157" eb="159">
      <t>シタマワ</t>
    </rPh>
    <rPh sb="167" eb="169">
      <t>カンロ</t>
    </rPh>
    <rPh sb="169" eb="171">
      <t>イジ</t>
    </rPh>
    <rPh sb="172" eb="174">
      <t>カンテン</t>
    </rPh>
    <rPh sb="177" eb="181">
      <t>ロウスイチョウサ</t>
    </rPh>
    <rPh sb="184" eb="186">
      <t>シュウゼン</t>
    </rPh>
    <rPh sb="187" eb="188">
      <t>ハカ</t>
    </rPh>
    <rPh sb="189" eb="19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</si>
</sst>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16-4B2B-9083-0E1A7934C49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9C16-4B2B-9083-0E1A7934C49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37.5</c:v>
                </c:pt>
                <c:pt idx="1">
                  <c:v>36.29</c:v>
                </c:pt>
                <c:pt idx="2">
                  <c:v>38.33</c:v>
                </c:pt>
                <c:pt idx="3">
                  <c:v>41.93</c:v>
                </c:pt>
                <c:pt idx="4">
                  <c:v>39.19</c:v>
                </c:pt>
              </c:numCache>
            </c:numRef>
          </c:val>
          <c:extLst>
            <c:ext xmlns:c16="http://schemas.microsoft.com/office/drawing/2014/chart" uri="{C3380CC4-5D6E-409C-BE32-E72D297353CC}">
              <c16:uniqueId val="{00000000-671B-46BB-96CB-8ABA913FAFD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671B-46BB-96CB-8ABA913FAFD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85.35</c:v>
                </c:pt>
                <c:pt idx="1">
                  <c:v>85.26</c:v>
                </c:pt>
                <c:pt idx="2">
                  <c:v>82.49</c:v>
                </c:pt>
                <c:pt idx="3">
                  <c:v>84.44</c:v>
                </c:pt>
                <c:pt idx="4">
                  <c:v>84.17</c:v>
                </c:pt>
              </c:numCache>
            </c:numRef>
          </c:val>
          <c:extLst>
            <c:ext xmlns:c16="http://schemas.microsoft.com/office/drawing/2014/chart" uri="{C3380CC4-5D6E-409C-BE32-E72D297353CC}">
              <c16:uniqueId val="{00000000-83D3-4959-9435-0FE35E2E522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83D3-4959-9435-0FE35E2E522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108.67</c:v>
                </c:pt>
                <c:pt idx="1">
                  <c:v>115.54</c:v>
                </c:pt>
                <c:pt idx="2">
                  <c:v>121.99</c:v>
                </c:pt>
                <c:pt idx="3">
                  <c:v>122.39</c:v>
                </c:pt>
                <c:pt idx="4">
                  <c:v>110</c:v>
                </c:pt>
              </c:numCache>
            </c:numRef>
          </c:val>
          <c:extLst>
            <c:ext xmlns:c16="http://schemas.microsoft.com/office/drawing/2014/chart" uri="{C3380CC4-5D6E-409C-BE32-E72D297353CC}">
              <c16:uniqueId val="{00000000-244F-4DCE-B711-702782869E4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244F-4DCE-B711-702782869E4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50.02</c:v>
                </c:pt>
                <c:pt idx="1">
                  <c:v>52.24</c:v>
                </c:pt>
                <c:pt idx="2">
                  <c:v>54.34</c:v>
                </c:pt>
                <c:pt idx="3">
                  <c:v>56.32</c:v>
                </c:pt>
                <c:pt idx="4">
                  <c:v>58.17</c:v>
                </c:pt>
              </c:numCache>
            </c:numRef>
          </c:val>
          <c:extLst>
            <c:ext xmlns:c16="http://schemas.microsoft.com/office/drawing/2014/chart" uri="{C3380CC4-5D6E-409C-BE32-E72D297353CC}">
              <c16:uniqueId val="{00000000-6F79-4967-B01C-44075BBCC4E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6F79-4967-B01C-44075BBCC4E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0.78</c:v>
                </c:pt>
                <c:pt idx="1">
                  <c:v>0.78</c:v>
                </c:pt>
                <c:pt idx="2">
                  <c:v>0.79</c:v>
                </c:pt>
                <c:pt idx="3">
                  <c:v>0.79</c:v>
                </c:pt>
                <c:pt idx="4">
                  <c:v>0.79</c:v>
                </c:pt>
              </c:numCache>
            </c:numRef>
          </c:val>
          <c:extLst>
            <c:ext xmlns:c16="http://schemas.microsoft.com/office/drawing/2014/chart" uri="{C3380CC4-5D6E-409C-BE32-E72D297353CC}">
              <c16:uniqueId val="{00000000-E342-4DB5-8B8F-14AB3AE63BF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E342-4DB5-8B8F-14AB3AE63BF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1E-4E02-AE41-62B3E16140E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6D1E-4E02-AE41-62B3E16140E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465.32</c:v>
                </c:pt>
                <c:pt idx="1">
                  <c:v>440.1</c:v>
                </c:pt>
                <c:pt idx="2">
                  <c:v>471.24</c:v>
                </c:pt>
                <c:pt idx="3">
                  <c:v>473.97</c:v>
                </c:pt>
                <c:pt idx="4">
                  <c:v>402.74</c:v>
                </c:pt>
              </c:numCache>
            </c:numRef>
          </c:val>
          <c:extLst>
            <c:ext xmlns:c16="http://schemas.microsoft.com/office/drawing/2014/chart" uri="{C3380CC4-5D6E-409C-BE32-E72D297353CC}">
              <c16:uniqueId val="{00000000-2ACC-4106-A2F4-5DCAB132266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2ACC-4106-A2F4-5DCAB132266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515.73</c:v>
                </c:pt>
                <c:pt idx="1">
                  <c:v>474.33</c:v>
                </c:pt>
                <c:pt idx="2">
                  <c:v>532.22</c:v>
                </c:pt>
                <c:pt idx="3">
                  <c:v>435.27</c:v>
                </c:pt>
                <c:pt idx="4">
                  <c:v>321.05</c:v>
                </c:pt>
              </c:numCache>
            </c:numRef>
          </c:val>
          <c:extLst>
            <c:ext xmlns:c16="http://schemas.microsoft.com/office/drawing/2014/chart" uri="{C3380CC4-5D6E-409C-BE32-E72D297353CC}">
              <c16:uniqueId val="{00000000-B5BD-468F-923F-D008EAA0424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B5BD-468F-923F-D008EAA0424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105.27</c:v>
                </c:pt>
                <c:pt idx="1">
                  <c:v>113.69</c:v>
                </c:pt>
                <c:pt idx="2">
                  <c:v>93.35</c:v>
                </c:pt>
                <c:pt idx="3">
                  <c:v>105.53</c:v>
                </c:pt>
                <c:pt idx="4">
                  <c:v>105.7</c:v>
                </c:pt>
              </c:numCache>
            </c:numRef>
          </c:val>
          <c:extLst>
            <c:ext xmlns:c16="http://schemas.microsoft.com/office/drawing/2014/chart" uri="{C3380CC4-5D6E-409C-BE32-E72D297353CC}">
              <c16:uniqueId val="{00000000-9922-4EEB-982C-3B1F49158A2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9922-4EEB-982C-3B1F49158A2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156.54</c:v>
                </c:pt>
                <c:pt idx="1">
                  <c:v>146.80000000000001</c:v>
                </c:pt>
                <c:pt idx="2">
                  <c:v>139.15</c:v>
                </c:pt>
                <c:pt idx="3">
                  <c:v>117.71</c:v>
                </c:pt>
                <c:pt idx="4">
                  <c:v>146.56</c:v>
                </c:pt>
              </c:numCache>
            </c:numRef>
          </c:val>
          <c:extLst>
            <c:ext xmlns:c16="http://schemas.microsoft.com/office/drawing/2014/chart" uri="{C3380CC4-5D6E-409C-BE32-E72D297353CC}">
              <c16:uniqueId val="{00000000-B6A5-4739-9FE2-46526A4F3D6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B6A5-4739-9FE2-46526A4F3D6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F36" sqref="BF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滋賀県　甲良町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6595</v>
      </c>
      <c r="AM8" s="45"/>
      <c r="AN8" s="45"/>
      <c r="AO8" s="45"/>
      <c r="AP8" s="45"/>
      <c r="AQ8" s="45"/>
      <c r="AR8" s="45"/>
      <c r="AS8" s="45"/>
      <c r="AT8" s="46">
        <f>データ!$S$6</f>
        <v>13.63</v>
      </c>
      <c r="AU8" s="47"/>
      <c r="AV8" s="47"/>
      <c r="AW8" s="47"/>
      <c r="AX8" s="47"/>
      <c r="AY8" s="47"/>
      <c r="AZ8" s="47"/>
      <c r="BA8" s="47"/>
      <c r="BB8" s="48">
        <f>データ!$T$6</f>
        <v>483.86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78.760000000000005</v>
      </c>
      <c r="J10" s="47"/>
      <c r="K10" s="47"/>
      <c r="L10" s="47"/>
      <c r="M10" s="47"/>
      <c r="N10" s="47"/>
      <c r="O10" s="81"/>
      <c r="P10" s="48">
        <f>データ!$P$6</f>
        <v>100</v>
      </c>
      <c r="Q10" s="48"/>
      <c r="R10" s="48"/>
      <c r="S10" s="48"/>
      <c r="T10" s="48"/>
      <c r="U10" s="48"/>
      <c r="V10" s="48"/>
      <c r="W10" s="45">
        <f>データ!$Q$6</f>
        <v>3300</v>
      </c>
      <c r="X10" s="45"/>
      <c r="Y10" s="45"/>
      <c r="Z10" s="45"/>
      <c r="AA10" s="45"/>
      <c r="AB10" s="45"/>
      <c r="AC10" s="45"/>
      <c r="AD10" s="2"/>
      <c r="AE10" s="2"/>
      <c r="AF10" s="2"/>
      <c r="AG10" s="2"/>
      <c r="AH10" s="2"/>
      <c r="AI10" s="2"/>
      <c r="AJ10" s="2"/>
      <c r="AK10" s="2"/>
      <c r="AL10" s="45">
        <f>データ!$U$6</f>
        <v>6568</v>
      </c>
      <c r="AM10" s="45"/>
      <c r="AN10" s="45"/>
      <c r="AO10" s="45"/>
      <c r="AP10" s="45"/>
      <c r="AQ10" s="45"/>
      <c r="AR10" s="45"/>
      <c r="AS10" s="45"/>
      <c r="AT10" s="46">
        <f>データ!$V$6</f>
        <v>13.62</v>
      </c>
      <c r="AU10" s="47"/>
      <c r="AV10" s="47"/>
      <c r="AW10" s="47"/>
      <c r="AX10" s="47"/>
      <c r="AY10" s="47"/>
      <c r="AZ10" s="47"/>
      <c r="BA10" s="47"/>
      <c r="BB10" s="48">
        <f>データ!$W$6</f>
        <v>482.23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9nbCdvr1hdNzpTDP53wN+OEGHp2oTmHdUvT94u/Gbf2sDBh/dr10TfyczrjN2dhzZY8vnHPziFQJncb50oyPNg==" saltValue="jqJUAZJgUiyqTJWf1uAtL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254428</v>
      </c>
      <c r="D6" s="20">
        <f t="shared" si="3"/>
        <v>46</v>
      </c>
      <c r="E6" s="20">
        <f t="shared" si="3"/>
        <v>1</v>
      </c>
      <c r="F6" s="20">
        <f t="shared" si="3"/>
        <v>0</v>
      </c>
      <c r="G6" s="20">
        <f t="shared" si="3"/>
        <v>1</v>
      </c>
      <c r="H6" s="20" t="str">
        <f t="shared" si="3"/>
        <v>滋賀県　甲良町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78.760000000000005</v>
      </c>
      <c r="P6" s="21">
        <f t="shared" si="3"/>
        <v>100</v>
      </c>
      <c r="Q6" s="21">
        <f t="shared" si="3"/>
        <v>3300</v>
      </c>
      <c r="R6" s="21">
        <f t="shared" si="3"/>
        <v>6595</v>
      </c>
      <c r="S6" s="21">
        <f t="shared" si="3"/>
        <v>13.63</v>
      </c>
      <c r="T6" s="21">
        <f t="shared" si="3"/>
        <v>483.86</v>
      </c>
      <c r="U6" s="21">
        <f t="shared" si="3"/>
        <v>6568</v>
      </c>
      <c r="V6" s="21">
        <f t="shared" si="3"/>
        <v>13.62</v>
      </c>
      <c r="W6" s="21">
        <f t="shared" si="3"/>
        <v>482.23</v>
      </c>
      <c r="X6" s="22">
        <f>IF(X7="",NA(),X7)</f>
        <v>108.67</v>
      </c>
      <c r="Y6" s="22">
        <f t="shared" ref="Y6:AG6" si="4">IF(Y7="",NA(),Y7)</f>
        <v>115.54</v>
      </c>
      <c r="Z6" s="22">
        <f t="shared" si="4"/>
        <v>121.99</v>
      </c>
      <c r="AA6" s="22">
        <f t="shared" si="4"/>
        <v>122.39</v>
      </c>
      <c r="AB6" s="22">
        <f t="shared" si="4"/>
        <v>110</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465.32</v>
      </c>
      <c r="AU6" s="22">
        <f t="shared" ref="AU6:BC6" si="6">IF(AU7="",NA(),AU7)</f>
        <v>440.1</v>
      </c>
      <c r="AV6" s="22">
        <f t="shared" si="6"/>
        <v>471.24</v>
      </c>
      <c r="AW6" s="22">
        <f t="shared" si="6"/>
        <v>473.97</v>
      </c>
      <c r="AX6" s="22">
        <f t="shared" si="6"/>
        <v>402.74</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515.73</v>
      </c>
      <c r="BF6" s="22">
        <f t="shared" ref="BF6:BN6" si="7">IF(BF7="",NA(),BF7)</f>
        <v>474.33</v>
      </c>
      <c r="BG6" s="22">
        <f t="shared" si="7"/>
        <v>532.22</v>
      </c>
      <c r="BH6" s="22">
        <f t="shared" si="7"/>
        <v>435.27</v>
      </c>
      <c r="BI6" s="22">
        <f t="shared" si="7"/>
        <v>321.05</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105.27</v>
      </c>
      <c r="BQ6" s="22">
        <f t="shared" ref="BQ6:BY6" si="8">IF(BQ7="",NA(),BQ7)</f>
        <v>113.69</v>
      </c>
      <c r="BR6" s="22">
        <f t="shared" si="8"/>
        <v>93.35</v>
      </c>
      <c r="BS6" s="22">
        <f t="shared" si="8"/>
        <v>105.53</v>
      </c>
      <c r="BT6" s="22">
        <f t="shared" si="8"/>
        <v>105.7</v>
      </c>
      <c r="BU6" s="22">
        <f t="shared" si="8"/>
        <v>84.77</v>
      </c>
      <c r="BV6" s="22">
        <f t="shared" si="8"/>
        <v>87.11</v>
      </c>
      <c r="BW6" s="22">
        <f t="shared" si="8"/>
        <v>82.78</v>
      </c>
      <c r="BX6" s="22">
        <f t="shared" si="8"/>
        <v>84.82</v>
      </c>
      <c r="BY6" s="22">
        <f t="shared" si="8"/>
        <v>82.29</v>
      </c>
      <c r="BZ6" s="21" t="str">
        <f>IF(BZ7="","",IF(BZ7="-","【-】","【"&amp;SUBSTITUTE(TEXT(BZ7,"#,##0.00"),"-","△")&amp;"】"))</f>
        <v>【97.47】</v>
      </c>
      <c r="CA6" s="22">
        <f>IF(CA7="",NA(),CA7)</f>
        <v>156.54</v>
      </c>
      <c r="CB6" s="22">
        <f t="shared" ref="CB6:CJ6" si="9">IF(CB7="",NA(),CB7)</f>
        <v>146.80000000000001</v>
      </c>
      <c r="CC6" s="22">
        <f t="shared" si="9"/>
        <v>139.15</v>
      </c>
      <c r="CD6" s="22">
        <f t="shared" si="9"/>
        <v>117.71</v>
      </c>
      <c r="CE6" s="22">
        <f t="shared" si="9"/>
        <v>146.56</v>
      </c>
      <c r="CF6" s="22">
        <f t="shared" si="9"/>
        <v>227.27</v>
      </c>
      <c r="CG6" s="22">
        <f t="shared" si="9"/>
        <v>223.98</v>
      </c>
      <c r="CH6" s="22">
        <f t="shared" si="9"/>
        <v>225.09</v>
      </c>
      <c r="CI6" s="22">
        <f t="shared" si="9"/>
        <v>224.82</v>
      </c>
      <c r="CJ6" s="22">
        <f t="shared" si="9"/>
        <v>230.85</v>
      </c>
      <c r="CK6" s="21" t="str">
        <f>IF(CK7="","",IF(CK7="-","【-】","【"&amp;SUBSTITUTE(TEXT(CK7,"#,##0.00"),"-","△")&amp;"】"))</f>
        <v>【174.75】</v>
      </c>
      <c r="CL6" s="22">
        <f>IF(CL7="",NA(),CL7)</f>
        <v>37.5</v>
      </c>
      <c r="CM6" s="22">
        <f t="shared" ref="CM6:CU6" si="10">IF(CM7="",NA(),CM7)</f>
        <v>36.29</v>
      </c>
      <c r="CN6" s="22">
        <f t="shared" si="10"/>
        <v>38.33</v>
      </c>
      <c r="CO6" s="22">
        <f t="shared" si="10"/>
        <v>41.93</v>
      </c>
      <c r="CP6" s="22">
        <f t="shared" si="10"/>
        <v>39.19</v>
      </c>
      <c r="CQ6" s="22">
        <f t="shared" si="10"/>
        <v>50.29</v>
      </c>
      <c r="CR6" s="22">
        <f t="shared" si="10"/>
        <v>49.64</v>
      </c>
      <c r="CS6" s="22">
        <f t="shared" si="10"/>
        <v>49.38</v>
      </c>
      <c r="CT6" s="22">
        <f t="shared" si="10"/>
        <v>50.09</v>
      </c>
      <c r="CU6" s="22">
        <f t="shared" si="10"/>
        <v>50.1</v>
      </c>
      <c r="CV6" s="21" t="str">
        <f>IF(CV7="","",IF(CV7="-","【-】","【"&amp;SUBSTITUTE(TEXT(CV7,"#,##0.00"),"-","△")&amp;"】"))</f>
        <v>【59.97】</v>
      </c>
      <c r="CW6" s="22">
        <f>IF(CW7="",NA(),CW7)</f>
        <v>85.35</v>
      </c>
      <c r="CX6" s="22">
        <f t="shared" ref="CX6:DF6" si="11">IF(CX7="",NA(),CX7)</f>
        <v>85.26</v>
      </c>
      <c r="CY6" s="22">
        <f t="shared" si="11"/>
        <v>82.49</v>
      </c>
      <c r="CZ6" s="22">
        <f t="shared" si="11"/>
        <v>84.44</v>
      </c>
      <c r="DA6" s="22">
        <f t="shared" si="11"/>
        <v>84.17</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50.02</v>
      </c>
      <c r="DI6" s="22">
        <f t="shared" ref="DI6:DQ6" si="12">IF(DI7="",NA(),DI7)</f>
        <v>52.24</v>
      </c>
      <c r="DJ6" s="22">
        <f t="shared" si="12"/>
        <v>54.34</v>
      </c>
      <c r="DK6" s="22">
        <f t="shared" si="12"/>
        <v>56.32</v>
      </c>
      <c r="DL6" s="22">
        <f t="shared" si="12"/>
        <v>58.17</v>
      </c>
      <c r="DM6" s="22">
        <f t="shared" si="12"/>
        <v>45.85</v>
      </c>
      <c r="DN6" s="22">
        <f t="shared" si="12"/>
        <v>47.31</v>
      </c>
      <c r="DO6" s="22">
        <f t="shared" si="12"/>
        <v>47.5</v>
      </c>
      <c r="DP6" s="22">
        <f t="shared" si="12"/>
        <v>48.41</v>
      </c>
      <c r="DQ6" s="22">
        <f t="shared" si="12"/>
        <v>50.02</v>
      </c>
      <c r="DR6" s="21" t="str">
        <f>IF(DR7="","",IF(DR7="-","【-】","【"&amp;SUBSTITUTE(TEXT(DR7,"#,##0.00"),"-","△")&amp;"】"))</f>
        <v>【51.51】</v>
      </c>
      <c r="DS6" s="22">
        <f>IF(DS7="",NA(),DS7)</f>
        <v>0.78</v>
      </c>
      <c r="DT6" s="22">
        <f t="shared" ref="DT6:EB6" si="13">IF(DT7="",NA(),DT7)</f>
        <v>0.78</v>
      </c>
      <c r="DU6" s="22">
        <f t="shared" si="13"/>
        <v>0.79</v>
      </c>
      <c r="DV6" s="22">
        <f t="shared" si="13"/>
        <v>0.79</v>
      </c>
      <c r="DW6" s="22">
        <f t="shared" si="13"/>
        <v>0.79</v>
      </c>
      <c r="DX6" s="22">
        <f t="shared" si="13"/>
        <v>14.13</v>
      </c>
      <c r="DY6" s="22">
        <f t="shared" si="13"/>
        <v>16.77</v>
      </c>
      <c r="DZ6" s="22">
        <f t="shared" si="13"/>
        <v>17.399999999999999</v>
      </c>
      <c r="EA6" s="22">
        <f t="shared" si="13"/>
        <v>18.64</v>
      </c>
      <c r="EB6" s="22">
        <f t="shared" si="13"/>
        <v>19.510000000000002</v>
      </c>
      <c r="EC6" s="21" t="str">
        <f>IF(EC7="","",IF(EC7="-","【-】","【"&amp;SUBSTITUTE(TEXT(EC7,"#,##0.00"),"-","△")&amp;"】"))</f>
        <v>【23.75】</v>
      </c>
      <c r="ED6" s="21">
        <f>IF(ED7="",NA(),ED7)</f>
        <v>0</v>
      </c>
      <c r="EE6" s="21">
        <f t="shared" ref="EE6:EM6" si="14">IF(EE7="",NA(),EE7)</f>
        <v>0</v>
      </c>
      <c r="EF6" s="21">
        <f t="shared" si="14"/>
        <v>0</v>
      </c>
      <c r="EG6" s="21">
        <f t="shared" si="14"/>
        <v>0</v>
      </c>
      <c r="EH6" s="21">
        <f t="shared" si="14"/>
        <v>0</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254428</v>
      </c>
      <c r="D7" s="24">
        <v>46</v>
      </c>
      <c r="E7" s="24">
        <v>1</v>
      </c>
      <c r="F7" s="24">
        <v>0</v>
      </c>
      <c r="G7" s="24">
        <v>1</v>
      </c>
      <c r="H7" s="24" t="s">
        <v>93</v>
      </c>
      <c r="I7" s="24" t="s">
        <v>94</v>
      </c>
      <c r="J7" s="24" t="s">
        <v>95</v>
      </c>
      <c r="K7" s="24" t="s">
        <v>96</v>
      </c>
      <c r="L7" s="24" t="s">
        <v>97</v>
      </c>
      <c r="M7" s="24" t="s">
        <v>98</v>
      </c>
      <c r="N7" s="25" t="s">
        <v>99</v>
      </c>
      <c r="O7" s="25">
        <v>78.760000000000005</v>
      </c>
      <c r="P7" s="25">
        <v>100</v>
      </c>
      <c r="Q7" s="25">
        <v>3300</v>
      </c>
      <c r="R7" s="25">
        <v>6595</v>
      </c>
      <c r="S7" s="25">
        <v>13.63</v>
      </c>
      <c r="T7" s="25">
        <v>483.86</v>
      </c>
      <c r="U7" s="25">
        <v>6568</v>
      </c>
      <c r="V7" s="25">
        <v>13.62</v>
      </c>
      <c r="W7" s="25">
        <v>482.23</v>
      </c>
      <c r="X7" s="25">
        <v>108.67</v>
      </c>
      <c r="Y7" s="25">
        <v>115.54</v>
      </c>
      <c r="Z7" s="25">
        <v>121.99</v>
      </c>
      <c r="AA7" s="25">
        <v>122.39</v>
      </c>
      <c r="AB7" s="25">
        <v>110</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465.32</v>
      </c>
      <c r="AU7" s="25">
        <v>440.1</v>
      </c>
      <c r="AV7" s="25">
        <v>471.24</v>
      </c>
      <c r="AW7" s="25">
        <v>473.97</v>
      </c>
      <c r="AX7" s="25">
        <v>402.74</v>
      </c>
      <c r="AY7" s="25">
        <v>300.14</v>
      </c>
      <c r="AZ7" s="25">
        <v>301.04000000000002</v>
      </c>
      <c r="BA7" s="25">
        <v>305.08</v>
      </c>
      <c r="BB7" s="25">
        <v>305.33999999999997</v>
      </c>
      <c r="BC7" s="25">
        <v>310.01</v>
      </c>
      <c r="BD7" s="25">
        <v>252.29</v>
      </c>
      <c r="BE7" s="25">
        <v>515.73</v>
      </c>
      <c r="BF7" s="25">
        <v>474.33</v>
      </c>
      <c r="BG7" s="25">
        <v>532.22</v>
      </c>
      <c r="BH7" s="25">
        <v>435.27</v>
      </c>
      <c r="BI7" s="25">
        <v>321.05</v>
      </c>
      <c r="BJ7" s="25">
        <v>566.65</v>
      </c>
      <c r="BK7" s="25">
        <v>551.62</v>
      </c>
      <c r="BL7" s="25">
        <v>585.59</v>
      </c>
      <c r="BM7" s="25">
        <v>561.34</v>
      </c>
      <c r="BN7" s="25">
        <v>538.33000000000004</v>
      </c>
      <c r="BO7" s="25">
        <v>268.07</v>
      </c>
      <c r="BP7" s="25">
        <v>105.27</v>
      </c>
      <c r="BQ7" s="25">
        <v>113.69</v>
      </c>
      <c r="BR7" s="25">
        <v>93.35</v>
      </c>
      <c r="BS7" s="25">
        <v>105.53</v>
      </c>
      <c r="BT7" s="25">
        <v>105.7</v>
      </c>
      <c r="BU7" s="25">
        <v>84.77</v>
      </c>
      <c r="BV7" s="25">
        <v>87.11</v>
      </c>
      <c r="BW7" s="25">
        <v>82.78</v>
      </c>
      <c r="BX7" s="25">
        <v>84.82</v>
      </c>
      <c r="BY7" s="25">
        <v>82.29</v>
      </c>
      <c r="BZ7" s="25">
        <v>97.47</v>
      </c>
      <c r="CA7" s="25">
        <v>156.54</v>
      </c>
      <c r="CB7" s="25">
        <v>146.80000000000001</v>
      </c>
      <c r="CC7" s="25">
        <v>139.15</v>
      </c>
      <c r="CD7" s="25">
        <v>117.71</v>
      </c>
      <c r="CE7" s="25">
        <v>146.56</v>
      </c>
      <c r="CF7" s="25">
        <v>227.27</v>
      </c>
      <c r="CG7" s="25">
        <v>223.98</v>
      </c>
      <c r="CH7" s="25">
        <v>225.09</v>
      </c>
      <c r="CI7" s="25">
        <v>224.82</v>
      </c>
      <c r="CJ7" s="25">
        <v>230.85</v>
      </c>
      <c r="CK7" s="25">
        <v>174.75</v>
      </c>
      <c r="CL7" s="25">
        <v>37.5</v>
      </c>
      <c r="CM7" s="25">
        <v>36.29</v>
      </c>
      <c r="CN7" s="25">
        <v>38.33</v>
      </c>
      <c r="CO7" s="25">
        <v>41.93</v>
      </c>
      <c r="CP7" s="25">
        <v>39.19</v>
      </c>
      <c r="CQ7" s="25">
        <v>50.29</v>
      </c>
      <c r="CR7" s="25">
        <v>49.64</v>
      </c>
      <c r="CS7" s="25">
        <v>49.38</v>
      </c>
      <c r="CT7" s="25">
        <v>50.09</v>
      </c>
      <c r="CU7" s="25">
        <v>50.1</v>
      </c>
      <c r="CV7" s="25">
        <v>59.97</v>
      </c>
      <c r="CW7" s="25">
        <v>85.35</v>
      </c>
      <c r="CX7" s="25">
        <v>85.26</v>
      </c>
      <c r="CY7" s="25">
        <v>82.49</v>
      </c>
      <c r="CZ7" s="25">
        <v>84.44</v>
      </c>
      <c r="DA7" s="25">
        <v>84.17</v>
      </c>
      <c r="DB7" s="25">
        <v>77.73</v>
      </c>
      <c r="DC7" s="25">
        <v>78.09</v>
      </c>
      <c r="DD7" s="25">
        <v>78.010000000000005</v>
      </c>
      <c r="DE7" s="25">
        <v>77.599999999999994</v>
      </c>
      <c r="DF7" s="25">
        <v>77.3</v>
      </c>
      <c r="DG7" s="25">
        <v>89.76</v>
      </c>
      <c r="DH7" s="25">
        <v>50.02</v>
      </c>
      <c r="DI7" s="25">
        <v>52.24</v>
      </c>
      <c r="DJ7" s="25">
        <v>54.34</v>
      </c>
      <c r="DK7" s="25">
        <v>56.32</v>
      </c>
      <c r="DL7" s="25">
        <v>58.17</v>
      </c>
      <c r="DM7" s="25">
        <v>45.85</v>
      </c>
      <c r="DN7" s="25">
        <v>47.31</v>
      </c>
      <c r="DO7" s="25">
        <v>47.5</v>
      </c>
      <c r="DP7" s="25">
        <v>48.41</v>
      </c>
      <c r="DQ7" s="25">
        <v>50.02</v>
      </c>
      <c r="DR7" s="25">
        <v>51.51</v>
      </c>
      <c r="DS7" s="25">
        <v>0.78</v>
      </c>
      <c r="DT7" s="25">
        <v>0.78</v>
      </c>
      <c r="DU7" s="25">
        <v>0.79</v>
      </c>
      <c r="DV7" s="25">
        <v>0.79</v>
      </c>
      <c r="DW7" s="25">
        <v>0.79</v>
      </c>
      <c r="DX7" s="25">
        <v>14.13</v>
      </c>
      <c r="DY7" s="25">
        <v>16.77</v>
      </c>
      <c r="DZ7" s="25">
        <v>17.399999999999999</v>
      </c>
      <c r="EA7" s="25">
        <v>18.64</v>
      </c>
      <c r="EB7" s="25">
        <v>19.510000000000002</v>
      </c>
      <c r="EC7" s="25">
        <v>23.75</v>
      </c>
      <c r="ED7" s="25">
        <v>0</v>
      </c>
      <c r="EE7" s="25">
        <v>0</v>
      </c>
      <c r="EF7" s="25">
        <v>0</v>
      </c>
      <c r="EG7" s="25">
        <v>0</v>
      </c>
      <c r="EH7" s="25">
        <v>0</v>
      </c>
      <c r="EI7" s="25">
        <v>0.52</v>
      </c>
      <c r="EJ7" s="25">
        <v>0.47</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八木　宏樹</cp:lastModifiedBy>
  <cp:lastPrinted>2024-02-14T06:58:50Z</cp:lastPrinted>
  <dcterms:created xsi:type="dcterms:W3CDTF">2023-12-05T00:56:37Z</dcterms:created>
  <dcterms:modified xsi:type="dcterms:W3CDTF">2024-02-16T05:44:16Z</dcterms:modified>
  <cp:category/>
</cp:coreProperties>
</file>