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T:\02_下水道課\総務グループ(NEW)\01共通\05財務\決算統計\★経営比較分析表\公営企業に係る経営比較分析表（令和４年度決算）の分析等について\252131_東近江市\"/>
    </mc:Choice>
  </mc:AlternateContent>
  <xr:revisionPtr revIDLastSave="0" documentId="13_ncr:1_{3EC140E6-C718-4E7A-8F44-29F76146B3A0}" xr6:coauthVersionLast="36" xr6:coauthVersionMax="36" xr10:uidLastSave="{00000000-0000-0000-0000-000000000000}"/>
  <workbookProtection workbookAlgorithmName="SHA-512" workbookHashValue="VHK04/5lx2oBe7gE9Vrsi7n6todosoONeScdHidShe1hNQfjIuEHAyPqFabB3P/kqFuM3Ji9cOrAeVQrd3ggsQ==" workbookSaltValue="WkpIV/9xy1pBycNznwpHy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<sst xmlns="http://schemas.openxmlformats.org/spreadsheetml/2006/main" count="236" uniqueCount="116">
  <si>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</si>
  <si>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</si>
  <si>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</si>
  <si>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</si>
  <si>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</si>
  <si>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</si>
  <si>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</si>
  <si>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</si>
  <si>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</si>
  <si>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</si>
  <si>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</si>
  <si>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</si>
  <si>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</si>
  <si>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</si>
  <si>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</si>
  <si>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</si>
  <si>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</si>
  <si>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</si>
  <si>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</si>
  <si>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</si>
  <si>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</si>
  <si>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</si>
  <si>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</si>
  <si>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</si>
  <si>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</si>
  <si>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</si>
  <si>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</si>
  <si>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</si>
  <si>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</si>
  <si>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</si>
  <si>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</si>
  <si>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</si>
  <si>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</si>
  <si>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</si>
  <si>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</si>
  <si>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</si>
  <si>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</si>
  <si>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</si>
  <si>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</si>
  <si>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</si>
  <si>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</si>
  <si>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</si>
  <si>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</si>
  <si>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</si>
  <si>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</si>
  <si>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</si>
  <si>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</si>
  <si>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</si>
  <si>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</si>
  <si>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</si>
  <si>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</si>
  <si>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</si>
  <si>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</si>
  <si>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</si>
  <si>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</si>
  <si>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</si>
  <si>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</si>
  <si>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</si>
  <si>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</si>
  <si>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</si>
  <si>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</si>
  <si>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</si>
  <si>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</si>
  <si>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</si>
  <si>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</si>
  <si>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</si>
  <si>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</si>
  <si>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</si>
  <si>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</si>
  <si>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</si>
  <si>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</si>
  <si>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</si>
  <si>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</si>
  <si>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</si>
  <si>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</si>
  <si>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</si>
  <si>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</si>
  <si>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</si>
  <si>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</si>
  <si>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</si>
  <si>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</si>
  <si>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</si>
  <si>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</si>
  <si>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</si>
  <si>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</si>
  <si>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</si>
  <si>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</si>
  <si>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</si>
  <si>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</si>
  <si>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</si>
  <si>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</si>
  <si>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</si>
  <si>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</si>
  <si>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</si>
  <si>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</si>
  <si>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</si>
  <si>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</si>
  <si>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</si>
  <si>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</si>
  <si>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</si>
  <si>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</si>
  <si>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</si>
  <si>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</si>
  <si>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</si>
  <si>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</si>
  <si>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</si>
  <si>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</si>
  <si>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</si>
  <si>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</si>
  <si>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</si>
  <si>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</si>
  <si>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</si>
  <si>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</si>
  <si>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類似団体平均より比率が低いため、指標としてはそれほど悪い水準ではありませんが、今後とも投資の平準化を図りながら、計画的な借入れに努めます。
　⑤経費回収率は、100％を上回り、良好な状況にありますが、今後もより一層の経費削減と水洗化促進による使用料収入の増加に努めます。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ます。そのため、あらゆるコストの削減と、水洗化促進による有収水量の増加に努めながら、指標のさらなる向上を目指します。
　⑦施設利用率は、平成30年度から流域下水道の処理水量となったため、記載はありません。
　⑧水洗化率は、類似団体平均値を下回っています。まずは、類似団体平均値を目指して、より一層の水洗化を促進し、経営の安定に努めていきます。</t>
    <phoneticPr fontId="4"/>
  </si>
  <si>
    <t>　平成元年の供用開始から32年が経過していますが、耐用年数（50年）を経過した管渠はありません。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の管理を行います。</t>
    <phoneticPr fontId="4"/>
  </si>
  <si>
    <t>　人口減少にある中、より一層の水洗化促進により使用料収入を確保していく必要があります。
　一方、これまで整備のために借入れをした企業債の元利償還金は、令和２年度をピークに緩やかに減少していくものの、いまだ経営上の大きな負担となっており、今後は更に、施設の維持管理や老朽化による更新費用、また防災・減災対策などの費用増加が見込まれ、引き続き厳しい経営状況を強いられると考えています。　
　今後も経営戦略やストックマネジメント計画に基づき、持続的・安定的な下水道サービスの提供に努める必要があります。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</si>
</sst>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3F-4C29-994E-5A5827F470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0.09</c:v>
                </c:pt>
                <c:pt idx="3">
                  <c:v>0.17</c:v>
                </c:pt>
                <c:pt idx="4">
                  <c:v>0.13</c:v>
                </c:pt>
              </c:numCache>
            </c:numRef>
          </c:val>
          <c:smooth val="0"/>
          <c:extLst>
            <c:ext xmlns:c16="http://schemas.microsoft.com/office/drawing/2014/chart" uri="{C3380CC4-5D6E-409C-BE32-E72D297353CC}">
              <c16:uniqueId val="{00000001-653F-4C29-994E-5A5827F470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1B-4DBF-A1EE-80CC342B47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68.31</c:v>
                </c:pt>
                <c:pt idx="2">
                  <c:v>65.28</c:v>
                </c:pt>
                <c:pt idx="3">
                  <c:v>64.92</c:v>
                </c:pt>
                <c:pt idx="4">
                  <c:v>64.14</c:v>
                </c:pt>
              </c:numCache>
            </c:numRef>
          </c:val>
          <c:smooth val="0"/>
          <c:extLst>
            <c:ext xmlns:c16="http://schemas.microsoft.com/office/drawing/2014/chart" uri="{C3380CC4-5D6E-409C-BE32-E72D297353CC}">
              <c16:uniqueId val="{00000001-9D1B-4DBF-A1EE-80CC342B47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91.8</c:v>
                </c:pt>
                <c:pt idx="1">
                  <c:v>91.08</c:v>
                </c:pt>
                <c:pt idx="2">
                  <c:v>90.92</c:v>
                </c:pt>
                <c:pt idx="3">
                  <c:v>90.62</c:v>
                </c:pt>
                <c:pt idx="4">
                  <c:v>90.66</c:v>
                </c:pt>
              </c:numCache>
            </c:numRef>
          </c:val>
          <c:extLst>
            <c:ext xmlns:c16="http://schemas.microsoft.com/office/drawing/2014/chart" uri="{C3380CC4-5D6E-409C-BE32-E72D297353CC}">
              <c16:uniqueId val="{00000000-C1D0-4EF4-90F9-062635B478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92.62</c:v>
                </c:pt>
                <c:pt idx="2">
                  <c:v>92.72</c:v>
                </c:pt>
                <c:pt idx="3">
                  <c:v>92.88</c:v>
                </c:pt>
                <c:pt idx="4">
                  <c:v>92.9</c:v>
                </c:pt>
              </c:numCache>
            </c:numRef>
          </c:val>
          <c:smooth val="0"/>
          <c:extLst>
            <c:ext xmlns:c16="http://schemas.microsoft.com/office/drawing/2014/chart" uri="{C3380CC4-5D6E-409C-BE32-E72D297353CC}">
              <c16:uniqueId val="{00000001-C1D0-4EF4-90F9-062635B478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104.66</c:v>
                </c:pt>
                <c:pt idx="1">
                  <c:v>99.74</c:v>
                </c:pt>
                <c:pt idx="2">
                  <c:v>101.78</c:v>
                </c:pt>
                <c:pt idx="3">
                  <c:v>101.85</c:v>
                </c:pt>
                <c:pt idx="4">
                  <c:v>100.72</c:v>
                </c:pt>
              </c:numCache>
            </c:numRef>
          </c:val>
          <c:extLst>
            <c:ext xmlns:c16="http://schemas.microsoft.com/office/drawing/2014/chart" uri="{C3380CC4-5D6E-409C-BE32-E72D297353CC}">
              <c16:uniqueId val="{00000000-ED13-43BE-A8BC-C1546276F7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106.99</c:v>
                </c:pt>
                <c:pt idx="2">
                  <c:v>107.85</c:v>
                </c:pt>
                <c:pt idx="3">
                  <c:v>108.04</c:v>
                </c:pt>
                <c:pt idx="4">
                  <c:v>107.49</c:v>
                </c:pt>
              </c:numCache>
            </c:numRef>
          </c:val>
          <c:smooth val="0"/>
          <c:extLst>
            <c:ext xmlns:c16="http://schemas.microsoft.com/office/drawing/2014/chart" uri="{C3380CC4-5D6E-409C-BE32-E72D297353CC}">
              <c16:uniqueId val="{00000001-ED13-43BE-A8BC-C1546276F7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5.72</c:v>
                </c:pt>
                <c:pt idx="1">
                  <c:v>8.36</c:v>
                </c:pt>
                <c:pt idx="2">
                  <c:v>9.6</c:v>
                </c:pt>
                <c:pt idx="3">
                  <c:v>11.71</c:v>
                </c:pt>
                <c:pt idx="4">
                  <c:v>13.95</c:v>
                </c:pt>
              </c:numCache>
            </c:numRef>
          </c:val>
          <c:extLst>
            <c:ext xmlns:c16="http://schemas.microsoft.com/office/drawing/2014/chart" uri="{C3380CC4-5D6E-409C-BE32-E72D297353CC}">
              <c16:uniqueId val="{00000000-7997-47C4-BD25-8D9345B499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26.36</c:v>
                </c:pt>
                <c:pt idx="2">
                  <c:v>23.79</c:v>
                </c:pt>
                <c:pt idx="3">
                  <c:v>25.66</c:v>
                </c:pt>
                <c:pt idx="4">
                  <c:v>27.46</c:v>
                </c:pt>
              </c:numCache>
            </c:numRef>
          </c:val>
          <c:smooth val="0"/>
          <c:extLst>
            <c:ext xmlns:c16="http://schemas.microsoft.com/office/drawing/2014/chart" uri="{C3380CC4-5D6E-409C-BE32-E72D297353CC}">
              <c16:uniqueId val="{00000001-7997-47C4-BD25-8D9345B499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D1-4E2B-A501-FCE300E025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1.43</c:v>
                </c:pt>
                <c:pt idx="2">
                  <c:v>1.22</c:v>
                </c:pt>
                <c:pt idx="3">
                  <c:v>1.61</c:v>
                </c:pt>
                <c:pt idx="4">
                  <c:v>2.08</c:v>
                </c:pt>
              </c:numCache>
            </c:numRef>
          </c:val>
          <c:smooth val="0"/>
          <c:extLst>
            <c:ext xmlns:c16="http://schemas.microsoft.com/office/drawing/2014/chart" uri="{C3380CC4-5D6E-409C-BE32-E72D297353CC}">
              <c16:uniqueId val="{00000001-3AD1-4E2B-A501-FCE300E025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23-4876-9536-0A564E45A6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7.42</c:v>
                </c:pt>
                <c:pt idx="2">
                  <c:v>4.72</c:v>
                </c:pt>
                <c:pt idx="3">
                  <c:v>4.49</c:v>
                </c:pt>
                <c:pt idx="4">
                  <c:v>5.41</c:v>
                </c:pt>
              </c:numCache>
            </c:numRef>
          </c:val>
          <c:smooth val="0"/>
          <c:extLst>
            <c:ext xmlns:c16="http://schemas.microsoft.com/office/drawing/2014/chart" uri="{C3380CC4-5D6E-409C-BE32-E72D297353CC}">
              <c16:uniqueId val="{00000001-8A23-4876-9536-0A564E45A6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39.06</c:v>
                </c:pt>
                <c:pt idx="1">
                  <c:v>31.94</c:v>
                </c:pt>
                <c:pt idx="2">
                  <c:v>40.409999999999997</c:v>
                </c:pt>
                <c:pt idx="3">
                  <c:v>25.54</c:v>
                </c:pt>
                <c:pt idx="4">
                  <c:v>26.83</c:v>
                </c:pt>
              </c:numCache>
            </c:numRef>
          </c:val>
          <c:extLst>
            <c:ext xmlns:c16="http://schemas.microsoft.com/office/drawing/2014/chart" uri="{C3380CC4-5D6E-409C-BE32-E72D297353CC}">
              <c16:uniqueId val="{00000000-72EF-4D23-8A77-C00A918707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72EF-4D23-8A77-C00A918707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823.79</c:v>
                </c:pt>
                <c:pt idx="1">
                  <c:v>709.93</c:v>
                </c:pt>
                <c:pt idx="2">
                  <c:v>808.83</c:v>
                </c:pt>
                <c:pt idx="3">
                  <c:v>778.64</c:v>
                </c:pt>
                <c:pt idx="4">
                  <c:v>711.87</c:v>
                </c:pt>
              </c:numCache>
            </c:numRef>
          </c:val>
          <c:extLst>
            <c:ext xmlns:c16="http://schemas.microsoft.com/office/drawing/2014/chart" uri="{C3380CC4-5D6E-409C-BE32-E72D297353CC}">
              <c16:uniqueId val="{00000000-6F5A-4378-8314-019947F24F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847.44</c:v>
                </c:pt>
                <c:pt idx="2">
                  <c:v>857.88</c:v>
                </c:pt>
                <c:pt idx="3">
                  <c:v>825.1</c:v>
                </c:pt>
                <c:pt idx="4">
                  <c:v>789.87</c:v>
                </c:pt>
              </c:numCache>
            </c:numRef>
          </c:val>
          <c:smooth val="0"/>
          <c:extLst>
            <c:ext xmlns:c16="http://schemas.microsoft.com/office/drawing/2014/chart" uri="{C3380CC4-5D6E-409C-BE32-E72D297353CC}">
              <c16:uniqueId val="{00000001-6F5A-4378-8314-019947F24F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106.68</c:v>
                </c:pt>
                <c:pt idx="1">
                  <c:v>99.43</c:v>
                </c:pt>
                <c:pt idx="2">
                  <c:v>99.01</c:v>
                </c:pt>
                <c:pt idx="3">
                  <c:v>102.58</c:v>
                </c:pt>
                <c:pt idx="4">
                  <c:v>104.52</c:v>
                </c:pt>
              </c:numCache>
            </c:numRef>
          </c:val>
          <c:extLst>
            <c:ext xmlns:c16="http://schemas.microsoft.com/office/drawing/2014/chart" uri="{C3380CC4-5D6E-409C-BE32-E72D297353CC}">
              <c16:uniqueId val="{00000000-402F-4465-B2D0-BFFFF609F6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94.69</c:v>
                </c:pt>
                <c:pt idx="2">
                  <c:v>94.97</c:v>
                </c:pt>
                <c:pt idx="3">
                  <c:v>97.07</c:v>
                </c:pt>
                <c:pt idx="4">
                  <c:v>98.06</c:v>
                </c:pt>
              </c:numCache>
            </c:numRef>
          </c:val>
          <c:smooth val="0"/>
          <c:extLst>
            <c:ext xmlns:c16="http://schemas.microsoft.com/office/drawing/2014/chart" uri="{C3380CC4-5D6E-409C-BE32-E72D297353CC}">
              <c16:uniqueId val="{00000001-402F-4465-B2D0-BFFFF609F6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143.72999999999999</c:v>
                </c:pt>
                <c:pt idx="1">
                  <c:v>154.22</c:v>
                </c:pt>
                <c:pt idx="2">
                  <c:v>155.31</c:v>
                </c:pt>
                <c:pt idx="3">
                  <c:v>150.44</c:v>
                </c:pt>
                <c:pt idx="4">
                  <c:v>147.57</c:v>
                </c:pt>
              </c:numCache>
            </c:numRef>
          </c:val>
          <c:extLst>
            <c:ext xmlns:c16="http://schemas.microsoft.com/office/drawing/2014/chart" uri="{C3380CC4-5D6E-409C-BE32-E72D297353CC}">
              <c16:uniqueId val="{00000000-EB79-41F3-B983-9E0160EEB6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159.78</c:v>
                </c:pt>
                <c:pt idx="2">
                  <c:v>159.49</c:v>
                </c:pt>
                <c:pt idx="3">
                  <c:v>157.81</c:v>
                </c:pt>
                <c:pt idx="4">
                  <c:v>157.37</c:v>
                </c:pt>
              </c:numCache>
            </c:numRef>
          </c:val>
          <c:smooth val="0"/>
          <c:extLst>
            <c:ext xmlns:c16="http://schemas.microsoft.com/office/drawing/2014/chart" uri="{C3380CC4-5D6E-409C-BE32-E72D297353CC}">
              <c16:uniqueId val="{00000001-EB79-41F3-B983-9E0160EEB6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1" zoomScaleNormal="100" workbookViewId="0">
      <selection activeCell="CI67" sqref="CI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東近江市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112586</v>
      </c>
      <c r="AM8" s="46"/>
      <c r="AN8" s="46"/>
      <c r="AO8" s="46"/>
      <c r="AP8" s="46"/>
      <c r="AQ8" s="46"/>
      <c r="AR8" s="46"/>
      <c r="AS8" s="46"/>
      <c r="AT8" s="45">
        <f>データ!T6</f>
        <v>388.37</v>
      </c>
      <c r="AU8" s="45"/>
      <c r="AV8" s="45"/>
      <c r="AW8" s="45"/>
      <c r="AX8" s="45"/>
      <c r="AY8" s="45"/>
      <c r="AZ8" s="45"/>
      <c r="BA8" s="45"/>
      <c r="BB8" s="45">
        <f>データ!U6</f>
        <v>289.89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60.86</v>
      </c>
      <c r="J10" s="45"/>
      <c r="K10" s="45"/>
      <c r="L10" s="45"/>
      <c r="M10" s="45"/>
      <c r="N10" s="45"/>
      <c r="O10" s="45"/>
      <c r="P10" s="45">
        <f>データ!P6</f>
        <v>53.31</v>
      </c>
      <c r="Q10" s="45"/>
      <c r="R10" s="45"/>
      <c r="S10" s="45"/>
      <c r="T10" s="45"/>
      <c r="U10" s="45"/>
      <c r="V10" s="45"/>
      <c r="W10" s="45">
        <f>データ!Q6</f>
        <v>88.7</v>
      </c>
      <c r="X10" s="45"/>
      <c r="Y10" s="45"/>
      <c r="Z10" s="45"/>
      <c r="AA10" s="45"/>
      <c r="AB10" s="45"/>
      <c r="AC10" s="45"/>
      <c r="AD10" s="46">
        <f>データ!R6</f>
        <v>2910</v>
      </c>
      <c r="AE10" s="46"/>
      <c r="AF10" s="46"/>
      <c r="AG10" s="46"/>
      <c r="AH10" s="46"/>
      <c r="AI10" s="46"/>
      <c r="AJ10" s="46"/>
      <c r="AK10" s="2"/>
      <c r="AL10" s="46">
        <f>データ!V6</f>
        <v>59847</v>
      </c>
      <c r="AM10" s="46"/>
      <c r="AN10" s="46"/>
      <c r="AO10" s="46"/>
      <c r="AP10" s="46"/>
      <c r="AQ10" s="46"/>
      <c r="AR10" s="46"/>
      <c r="AS10" s="46"/>
      <c r="AT10" s="45">
        <f>データ!W6</f>
        <v>16.71</v>
      </c>
      <c r="AU10" s="45"/>
      <c r="AV10" s="45"/>
      <c r="AW10" s="45"/>
      <c r="AX10" s="45"/>
      <c r="AY10" s="45"/>
      <c r="AZ10" s="45"/>
      <c r="BA10" s="45"/>
      <c r="BB10" s="45">
        <f>データ!X6</f>
        <v>3581.51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xYoV8oyXbzheCOTAd276epBZTItV3G3WfLCGG/7kBmL7anHcbsp6tDKUai1XTLJPDKitudWLyh6VG9z65ki5g==" saltValue="hjOiWnGfVeR9cl7nUepy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252131</v>
      </c>
      <c r="D6" s="19">
        <f t="shared" si="3"/>
        <v>46</v>
      </c>
      <c r="E6" s="19">
        <f t="shared" si="3"/>
        <v>17</v>
      </c>
      <c r="F6" s="19">
        <f t="shared" si="3"/>
        <v>1</v>
      </c>
      <c r="G6" s="19">
        <f t="shared" si="3"/>
        <v>0</v>
      </c>
      <c r="H6" s="19" t="str">
        <f t="shared" si="3"/>
        <v>滋賀県　東近江市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60.86</v>
      </c>
      <c r="P6" s="20">
        <f t="shared" si="3"/>
        <v>53.31</v>
      </c>
      <c r="Q6" s="20">
        <f t="shared" si="3"/>
        <v>88.7</v>
      </c>
      <c r="R6" s="20">
        <f t="shared" si="3"/>
        <v>2910</v>
      </c>
      <c r="S6" s="20">
        <f t="shared" si="3"/>
        <v>112586</v>
      </c>
      <c r="T6" s="20">
        <f t="shared" si="3"/>
        <v>388.37</v>
      </c>
      <c r="U6" s="20">
        <f t="shared" si="3"/>
        <v>289.89</v>
      </c>
      <c r="V6" s="20">
        <f t="shared" si="3"/>
        <v>59847</v>
      </c>
      <c r="W6" s="20">
        <f t="shared" si="3"/>
        <v>16.71</v>
      </c>
      <c r="X6" s="20">
        <f t="shared" si="3"/>
        <v>3581.51</v>
      </c>
      <c r="Y6" s="21">
        <f>IF(Y7="",NA(),Y7)</f>
        <v>104.66</v>
      </c>
      <c r="Z6" s="21">
        <f t="shared" ref="Z6:AH6" si="4">IF(Z7="",NA(),Z7)</f>
        <v>99.74</v>
      </c>
      <c r="AA6" s="21">
        <f t="shared" si="4"/>
        <v>101.78</v>
      </c>
      <c r="AB6" s="21">
        <f t="shared" si="4"/>
        <v>101.85</v>
      </c>
      <c r="AC6" s="21">
        <f t="shared" si="4"/>
        <v>100.72</v>
      </c>
      <c r="AD6" s="21">
        <f t="shared" si="4"/>
        <v>108.43</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7.42</v>
      </c>
      <c r="AQ6" s="21">
        <f t="shared" si="5"/>
        <v>4.72</v>
      </c>
      <c r="AR6" s="21">
        <f t="shared" si="5"/>
        <v>4.49</v>
      </c>
      <c r="AS6" s="21">
        <f t="shared" si="5"/>
        <v>5.41</v>
      </c>
      <c r="AT6" s="20" t="str">
        <f>IF(AT7="","",IF(AT7="-","【-】","【"&amp;SUBSTITUTE(TEXT(AT7,"#,##0.00"),"-","△")&amp;"】"))</f>
        <v>【3.15】</v>
      </c>
      <c r="AU6" s="21">
        <f>IF(AU7="",NA(),AU7)</f>
        <v>39.06</v>
      </c>
      <c r="AV6" s="21">
        <f t="shared" ref="AV6:BD6" si="6">IF(AV7="",NA(),AV7)</f>
        <v>31.94</v>
      </c>
      <c r="AW6" s="21">
        <f t="shared" si="6"/>
        <v>40.409999999999997</v>
      </c>
      <c r="AX6" s="21">
        <f t="shared" si="6"/>
        <v>25.54</v>
      </c>
      <c r="AY6" s="21">
        <f t="shared" si="6"/>
        <v>26.83</v>
      </c>
      <c r="AZ6" s="21">
        <f t="shared" si="6"/>
        <v>54.32</v>
      </c>
      <c r="BA6" s="21">
        <f t="shared" si="6"/>
        <v>68.180000000000007</v>
      </c>
      <c r="BB6" s="21">
        <f t="shared" si="6"/>
        <v>67.930000000000007</v>
      </c>
      <c r="BC6" s="21">
        <f t="shared" si="6"/>
        <v>68.53</v>
      </c>
      <c r="BD6" s="21">
        <f t="shared" si="6"/>
        <v>69.180000000000007</v>
      </c>
      <c r="BE6" s="20" t="str">
        <f>IF(BE7="","",IF(BE7="-","【-】","【"&amp;SUBSTITUTE(TEXT(BE7,"#,##0.00"),"-","△")&amp;"】"))</f>
        <v>【73.44】</v>
      </c>
      <c r="BF6" s="21">
        <f>IF(BF7="",NA(),BF7)</f>
        <v>823.79</v>
      </c>
      <c r="BG6" s="21">
        <f t="shared" ref="BG6:BO6" si="7">IF(BG7="",NA(),BG7)</f>
        <v>709.93</v>
      </c>
      <c r="BH6" s="21">
        <f t="shared" si="7"/>
        <v>808.83</v>
      </c>
      <c r="BI6" s="21">
        <f t="shared" si="7"/>
        <v>778.64</v>
      </c>
      <c r="BJ6" s="21">
        <f t="shared" si="7"/>
        <v>711.87</v>
      </c>
      <c r="BK6" s="21">
        <f t="shared" si="7"/>
        <v>1000.94</v>
      </c>
      <c r="BL6" s="21">
        <f t="shared" si="7"/>
        <v>847.44</v>
      </c>
      <c r="BM6" s="21">
        <f t="shared" si="7"/>
        <v>857.88</v>
      </c>
      <c r="BN6" s="21">
        <f t="shared" si="7"/>
        <v>825.1</v>
      </c>
      <c r="BO6" s="21">
        <f t="shared" si="7"/>
        <v>789.87</v>
      </c>
      <c r="BP6" s="20" t="str">
        <f>IF(BP7="","",IF(BP7="-","【-】","【"&amp;SUBSTITUTE(TEXT(BP7,"#,##0.00"),"-","△")&amp;"】"))</f>
        <v>【652.82】</v>
      </c>
      <c r="BQ6" s="21">
        <f>IF(BQ7="",NA(),BQ7)</f>
        <v>106.68</v>
      </c>
      <c r="BR6" s="21">
        <f t="shared" ref="BR6:BZ6" si="8">IF(BR7="",NA(),BR7)</f>
        <v>99.43</v>
      </c>
      <c r="BS6" s="21">
        <f t="shared" si="8"/>
        <v>99.01</v>
      </c>
      <c r="BT6" s="21">
        <f t="shared" si="8"/>
        <v>102.58</v>
      </c>
      <c r="BU6" s="21">
        <f t="shared" si="8"/>
        <v>104.52</v>
      </c>
      <c r="BV6" s="21">
        <f t="shared" si="8"/>
        <v>93.77</v>
      </c>
      <c r="BW6" s="21">
        <f t="shared" si="8"/>
        <v>94.69</v>
      </c>
      <c r="BX6" s="21">
        <f t="shared" si="8"/>
        <v>94.97</v>
      </c>
      <c r="BY6" s="21">
        <f t="shared" si="8"/>
        <v>97.07</v>
      </c>
      <c r="BZ6" s="21">
        <f t="shared" si="8"/>
        <v>98.06</v>
      </c>
      <c r="CA6" s="20" t="str">
        <f>IF(CA7="","",IF(CA7="-","【-】","【"&amp;SUBSTITUTE(TEXT(CA7,"#,##0.00"),"-","△")&amp;"】"))</f>
        <v>【97.61】</v>
      </c>
      <c r="CB6" s="21">
        <f>IF(CB7="",NA(),CB7)</f>
        <v>143.72999999999999</v>
      </c>
      <c r="CC6" s="21">
        <f t="shared" ref="CC6:CK6" si="9">IF(CC7="",NA(),CC7)</f>
        <v>154.22</v>
      </c>
      <c r="CD6" s="21">
        <f t="shared" si="9"/>
        <v>155.31</v>
      </c>
      <c r="CE6" s="21">
        <f t="shared" si="9"/>
        <v>150.44</v>
      </c>
      <c r="CF6" s="21">
        <f t="shared" si="9"/>
        <v>147.57</v>
      </c>
      <c r="CG6" s="21">
        <f t="shared" si="9"/>
        <v>165.57</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59.19</v>
      </c>
      <c r="CS6" s="21">
        <f t="shared" si="10"/>
        <v>68.31</v>
      </c>
      <c r="CT6" s="21">
        <f t="shared" si="10"/>
        <v>65.28</v>
      </c>
      <c r="CU6" s="21">
        <f t="shared" si="10"/>
        <v>64.92</v>
      </c>
      <c r="CV6" s="21">
        <f t="shared" si="10"/>
        <v>64.14</v>
      </c>
      <c r="CW6" s="20" t="str">
        <f>IF(CW7="","",IF(CW7="-","【-】","【"&amp;SUBSTITUTE(TEXT(CW7,"#,##0.00"),"-","△")&amp;"】"))</f>
        <v>【59.10】</v>
      </c>
      <c r="CX6" s="21">
        <f>IF(CX7="",NA(),CX7)</f>
        <v>91.8</v>
      </c>
      <c r="CY6" s="21">
        <f t="shared" ref="CY6:DG6" si="11">IF(CY7="",NA(),CY7)</f>
        <v>91.08</v>
      </c>
      <c r="CZ6" s="21">
        <f t="shared" si="11"/>
        <v>90.92</v>
      </c>
      <c r="DA6" s="21">
        <f t="shared" si="11"/>
        <v>90.62</v>
      </c>
      <c r="DB6" s="21">
        <f t="shared" si="11"/>
        <v>90.66</v>
      </c>
      <c r="DC6" s="21">
        <f t="shared" si="11"/>
        <v>86.66</v>
      </c>
      <c r="DD6" s="21">
        <f t="shared" si="11"/>
        <v>92.62</v>
      </c>
      <c r="DE6" s="21">
        <f t="shared" si="11"/>
        <v>92.72</v>
      </c>
      <c r="DF6" s="21">
        <f t="shared" si="11"/>
        <v>92.88</v>
      </c>
      <c r="DG6" s="21">
        <f t="shared" si="11"/>
        <v>92.9</v>
      </c>
      <c r="DH6" s="20" t="str">
        <f>IF(DH7="","",IF(DH7="-","【-】","【"&amp;SUBSTITUTE(TEXT(DH7,"#,##0.00"),"-","△")&amp;"】"))</f>
        <v>【95.82】</v>
      </c>
      <c r="DI6" s="21">
        <f>IF(DI7="",NA(),DI7)</f>
        <v>5.72</v>
      </c>
      <c r="DJ6" s="21">
        <f t="shared" ref="DJ6:DR6" si="12">IF(DJ7="",NA(),DJ7)</f>
        <v>8.36</v>
      </c>
      <c r="DK6" s="21">
        <f t="shared" si="12"/>
        <v>9.6</v>
      </c>
      <c r="DL6" s="21">
        <f t="shared" si="12"/>
        <v>11.71</v>
      </c>
      <c r="DM6" s="21">
        <f t="shared" si="12"/>
        <v>13.95</v>
      </c>
      <c r="DN6" s="21">
        <f t="shared" si="12"/>
        <v>17.350000000000001</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0.09</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252131</v>
      </c>
      <c r="D7" s="23">
        <v>46</v>
      </c>
      <c r="E7" s="23">
        <v>17</v>
      </c>
      <c r="F7" s="23">
        <v>1</v>
      </c>
      <c r="G7" s="23">
        <v>0</v>
      </c>
      <c r="H7" s="23" t="s">
        <v>96</v>
      </c>
      <c r="I7" s="23" t="s">
        <v>97</v>
      </c>
      <c r="J7" s="23" t="s">
        <v>98</v>
      </c>
      <c r="K7" s="23" t="s">
        <v>99</v>
      </c>
      <c r="L7" s="23" t="s">
        <v>100</v>
      </c>
      <c r="M7" s="23" t="s">
        <v>101</v>
      </c>
      <c r="N7" s="24" t="s">
        <v>102</v>
      </c>
      <c r="O7" s="24">
        <v>60.86</v>
      </c>
      <c r="P7" s="24">
        <v>53.31</v>
      </c>
      <c r="Q7" s="24">
        <v>88.7</v>
      </c>
      <c r="R7" s="24">
        <v>2910</v>
      </c>
      <c r="S7" s="24">
        <v>112586</v>
      </c>
      <c r="T7" s="24">
        <v>388.37</v>
      </c>
      <c r="U7" s="24">
        <v>289.89</v>
      </c>
      <c r="V7" s="24">
        <v>59847</v>
      </c>
      <c r="W7" s="24">
        <v>16.71</v>
      </c>
      <c r="X7" s="24">
        <v>3581.51</v>
      </c>
      <c r="Y7" s="24">
        <v>104.66</v>
      </c>
      <c r="Z7" s="24">
        <v>99.74</v>
      </c>
      <c r="AA7" s="24">
        <v>101.78</v>
      </c>
      <c r="AB7" s="24">
        <v>101.85</v>
      </c>
      <c r="AC7" s="24">
        <v>100.72</v>
      </c>
      <c r="AD7" s="24">
        <v>108.43</v>
      </c>
      <c r="AE7" s="24">
        <v>106.99</v>
      </c>
      <c r="AF7" s="24">
        <v>107.85</v>
      </c>
      <c r="AG7" s="24">
        <v>108.04</v>
      </c>
      <c r="AH7" s="24">
        <v>107.49</v>
      </c>
      <c r="AI7" s="24">
        <v>106.11</v>
      </c>
      <c r="AJ7" s="24">
        <v>0</v>
      </c>
      <c r="AK7" s="24">
        <v>0</v>
      </c>
      <c r="AL7" s="24">
        <v>0</v>
      </c>
      <c r="AM7" s="24">
        <v>0</v>
      </c>
      <c r="AN7" s="24">
        <v>0</v>
      </c>
      <c r="AO7" s="24">
        <v>12.89</v>
      </c>
      <c r="AP7" s="24">
        <v>7.42</v>
      </c>
      <c r="AQ7" s="24">
        <v>4.72</v>
      </c>
      <c r="AR7" s="24">
        <v>4.49</v>
      </c>
      <c r="AS7" s="24">
        <v>5.41</v>
      </c>
      <c r="AT7" s="24">
        <v>3.15</v>
      </c>
      <c r="AU7" s="24">
        <v>39.06</v>
      </c>
      <c r="AV7" s="24">
        <v>31.94</v>
      </c>
      <c r="AW7" s="24">
        <v>40.409999999999997</v>
      </c>
      <c r="AX7" s="24">
        <v>25.54</v>
      </c>
      <c r="AY7" s="24">
        <v>26.83</v>
      </c>
      <c r="AZ7" s="24">
        <v>54.32</v>
      </c>
      <c r="BA7" s="24">
        <v>68.180000000000007</v>
      </c>
      <c r="BB7" s="24">
        <v>67.930000000000007</v>
      </c>
      <c r="BC7" s="24">
        <v>68.53</v>
      </c>
      <c r="BD7" s="24">
        <v>69.180000000000007</v>
      </c>
      <c r="BE7" s="24">
        <v>73.44</v>
      </c>
      <c r="BF7" s="24">
        <v>823.79</v>
      </c>
      <c r="BG7" s="24">
        <v>709.93</v>
      </c>
      <c r="BH7" s="24">
        <v>808.83</v>
      </c>
      <c r="BI7" s="24">
        <v>778.64</v>
      </c>
      <c r="BJ7" s="24">
        <v>711.87</v>
      </c>
      <c r="BK7" s="24">
        <v>1000.94</v>
      </c>
      <c r="BL7" s="24">
        <v>847.44</v>
      </c>
      <c r="BM7" s="24">
        <v>857.88</v>
      </c>
      <c r="BN7" s="24">
        <v>825.1</v>
      </c>
      <c r="BO7" s="24">
        <v>789.87</v>
      </c>
      <c r="BP7" s="24">
        <v>652.82000000000005</v>
      </c>
      <c r="BQ7" s="24">
        <v>106.68</v>
      </c>
      <c r="BR7" s="24">
        <v>99.43</v>
      </c>
      <c r="BS7" s="24">
        <v>99.01</v>
      </c>
      <c r="BT7" s="24">
        <v>102.58</v>
      </c>
      <c r="BU7" s="24">
        <v>104.52</v>
      </c>
      <c r="BV7" s="24">
        <v>93.77</v>
      </c>
      <c r="BW7" s="24">
        <v>94.69</v>
      </c>
      <c r="BX7" s="24">
        <v>94.97</v>
      </c>
      <c r="BY7" s="24">
        <v>97.07</v>
      </c>
      <c r="BZ7" s="24">
        <v>98.06</v>
      </c>
      <c r="CA7" s="24">
        <v>97.61</v>
      </c>
      <c r="CB7" s="24">
        <v>143.72999999999999</v>
      </c>
      <c r="CC7" s="24">
        <v>154.22</v>
      </c>
      <c r="CD7" s="24">
        <v>155.31</v>
      </c>
      <c r="CE7" s="24">
        <v>150.44</v>
      </c>
      <c r="CF7" s="24">
        <v>147.57</v>
      </c>
      <c r="CG7" s="24">
        <v>165.57</v>
      </c>
      <c r="CH7" s="24">
        <v>159.78</v>
      </c>
      <c r="CI7" s="24">
        <v>159.49</v>
      </c>
      <c r="CJ7" s="24">
        <v>157.81</v>
      </c>
      <c r="CK7" s="24">
        <v>157.37</v>
      </c>
      <c r="CL7" s="24">
        <v>138.29</v>
      </c>
      <c r="CM7" s="24" t="s">
        <v>102</v>
      </c>
      <c r="CN7" s="24" t="s">
        <v>102</v>
      </c>
      <c r="CO7" s="24" t="s">
        <v>102</v>
      </c>
      <c r="CP7" s="24" t="s">
        <v>102</v>
      </c>
      <c r="CQ7" s="24" t="s">
        <v>102</v>
      </c>
      <c r="CR7" s="24">
        <v>59.19</v>
      </c>
      <c r="CS7" s="24">
        <v>68.31</v>
      </c>
      <c r="CT7" s="24">
        <v>65.28</v>
      </c>
      <c r="CU7" s="24">
        <v>64.92</v>
      </c>
      <c r="CV7" s="24">
        <v>64.14</v>
      </c>
      <c r="CW7" s="24">
        <v>59.1</v>
      </c>
      <c r="CX7" s="24">
        <v>91.8</v>
      </c>
      <c r="CY7" s="24">
        <v>91.08</v>
      </c>
      <c r="CZ7" s="24">
        <v>90.92</v>
      </c>
      <c r="DA7" s="24">
        <v>90.62</v>
      </c>
      <c r="DB7" s="24">
        <v>90.66</v>
      </c>
      <c r="DC7" s="24">
        <v>86.66</v>
      </c>
      <c r="DD7" s="24">
        <v>92.62</v>
      </c>
      <c r="DE7" s="24">
        <v>92.72</v>
      </c>
      <c r="DF7" s="24">
        <v>92.88</v>
      </c>
      <c r="DG7" s="24">
        <v>92.9</v>
      </c>
      <c r="DH7" s="24">
        <v>95.82</v>
      </c>
      <c r="DI7" s="24">
        <v>5.72</v>
      </c>
      <c r="DJ7" s="24">
        <v>8.36</v>
      </c>
      <c r="DK7" s="24">
        <v>9.6</v>
      </c>
      <c r="DL7" s="24">
        <v>11.71</v>
      </c>
      <c r="DM7" s="24">
        <v>13.95</v>
      </c>
      <c r="DN7" s="24">
        <v>17.350000000000001</v>
      </c>
      <c r="DO7" s="24">
        <v>26.36</v>
      </c>
      <c r="DP7" s="24">
        <v>23.79</v>
      </c>
      <c r="DQ7" s="24">
        <v>25.66</v>
      </c>
      <c r="DR7" s="24">
        <v>27.46</v>
      </c>
      <c r="DS7" s="24">
        <v>39.74</v>
      </c>
      <c r="DT7" s="24">
        <v>0</v>
      </c>
      <c r="DU7" s="24">
        <v>0</v>
      </c>
      <c r="DV7" s="24">
        <v>0</v>
      </c>
      <c r="DW7" s="24">
        <v>0</v>
      </c>
      <c r="DX7" s="24">
        <v>0</v>
      </c>
      <c r="DY7" s="24">
        <v>0.01</v>
      </c>
      <c r="DZ7" s="24">
        <v>1.43</v>
      </c>
      <c r="EA7" s="24">
        <v>1.22</v>
      </c>
      <c r="EB7" s="24">
        <v>1.61</v>
      </c>
      <c r="EC7" s="24">
        <v>2.08</v>
      </c>
      <c r="ED7" s="24">
        <v>7.62</v>
      </c>
      <c r="EE7" s="24">
        <v>0</v>
      </c>
      <c r="EF7" s="24">
        <v>0</v>
      </c>
      <c r="EG7" s="24">
        <v>0</v>
      </c>
      <c r="EH7" s="24">
        <v>0</v>
      </c>
      <c r="EI7" s="24">
        <v>0</v>
      </c>
      <c r="EJ7" s="24">
        <v>0.09</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ﾀｲﾅｶ ｼｹﾞﾓﾄ</cp:lastModifiedBy>
  <cp:lastPrinted>2024-01-30T04:10:35Z</cp:lastPrinted>
  <dcterms:created xsi:type="dcterms:W3CDTF">2023-12-12T00:48:26Z</dcterms:created>
  <dcterms:modified xsi:type="dcterms:W3CDTF">2024-01-30T09:08:16Z</dcterms:modified>
  <cp:category/>
</cp:coreProperties>
</file>