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nfile1\(新)groups\11上下水道事業所\（原課）上下水道課\P08上下水道課\5下水道庶務\1調査回答\R5調査報告\R6.1.18_公営企業に係る経営比較分析表（令和４年度決算）の分析等について\"/>
    </mc:Choice>
  </mc:AlternateContent>
  <workbookProtection workbookAlgorithmName="SHA-512" workbookHashValue="8C7ZBm0wKMqY7lZazO4CWMQAnnus+TyPaealo4iI91NzTops2SoJM48a+KG9YgznUQpFl+WT3KD0VC4oVS1BVw==" workbookSaltValue="scLXKeuJtgsSVTeqPkMXbg==" workbookSpinCount="100000" lockStructure="1"/>
  <bookViews>
    <workbookView xWindow="0" yWindow="0" windowWidth="15360" windowHeight="764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T10" i="4"/>
  <c r="AL10" i="4"/>
  <c r="AD10" i="4"/>
  <c r="W10" i="4"/>
  <c r="I10" i="4"/>
  <c r="B10" i="4"/>
  <c r="BB8" i="4"/>
  <c r="AL8" i="4"/>
  <c r="AD8" i="4"/>
  <c r="P8" i="4"/>
  <c r="I8" i="4"/>
  <c r="B8" i="4"/>
</calcChain>
</file>

<file path=xl/sharedStrings.xml><?xml version="1.0" encoding="utf-8"?>
<sst xmlns="http://schemas.openxmlformats.org/spreadsheetml/2006/main" count="236" uniqueCount="116">
  <si>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</si>
  <si>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</si>
  <si>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</si>
  <si>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</si>
  <si>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</si>
  <si>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</si>
  <si>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</si>
  <si>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</si>
  <si>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</si>
  <si>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</si>
  <si>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</si>
  <si>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</si>
  <si>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</si>
  <si>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</si>
  <si>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</si>
  <si>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</si>
  <si>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</si>
  <si>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</si>
  <si>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</si>
  <si>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</si>
  <si>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</si>
  <si>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</si>
  <si>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</si>
  <si>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</si>
  <si>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</si>
  <si>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</si>
  <si>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</si>
  <si>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</si>
  <si>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</si>
  <si>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</si>
  <si>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</si>
  <si>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</si>
  <si>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</si>
  <si>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</si>
  <si>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</si>
  <si>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</si>
  <si>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</si>
  <si>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</si>
  <si>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</si>
  <si>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</si>
  <si>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</si>
  <si>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</si>
  <si>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</si>
  <si>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</si>
  <si>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</si>
  <si>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</si>
  <si>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</si>
  <si>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</si>
  <si>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</si>
  <si>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</si>
  <si>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</si>
  <si>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</si>
  <si>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</si>
  <si>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</si>
  <si>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</si>
  <si>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</si>
  <si>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</si>
  <si>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</si>
  <si>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</si>
  <si>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</si>
  <si>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</si>
  <si>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</si>
  <si>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</si>
  <si>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</si>
  <si>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</si>
  <si>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</si>
  <si>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</si>
  <si>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</si>
  <si>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</si>
  <si>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</si>
  <si>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</si>
  <si>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</si>
  <si>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</si>
  <si>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</si>
  <si>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</si>
  <si>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</si>
  <si>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</si>
  <si>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</si>
  <si>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</si>
  <si>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</si>
  <si>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</si>
  <si>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</si>
  <si>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</si>
  <si>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</si>
  <si>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</si>
  <si>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</si>
  <si>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</si>
  <si>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</si>
  <si>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</si>
  <si>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</si>
  <si>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</si>
  <si>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</si>
  <si>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</si>
  <si>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</si>
  <si>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</si>
  <si>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</si>
  <si>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滋賀県　湖南市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</si>
  <si>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</si>
  <si>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</si>
  <si>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</si>
  <si>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</si>
  <si>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</si>
  <si>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</si>
  <si>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</si>
  <si>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</si>
  <si>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</si>
  <si>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</si>
  <si>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</si>
  <si>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</si>
  <si>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</si>
  <si>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</si>
  <si>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</si>
  <si>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</si>
  <si>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①有形固定資産減価償却率は、類似団体と比較して低い水準ではあるもの徐々に増加しており、老朽化が進行している状況です。
②管渠老朽化率、③管渠改善率については、現時点で法定耐用年数を超えた施設がないため0％となっています。</t>
    <phoneticPr fontId="4"/>
  </si>
  <si>
    <t>　今後は、人口減少や節水意識の高まりなど水需要構造の変化により使用料収入の伸び悩みが見込まれます。施設においても今後見込まれる改築更新に多額の費用が必要となることから、より一層経営基盤の強化が求められます。
　そのため、使用料等の収入確保とストックマネジメント及び経営戦略に基づく計画的な取り組みを進め、健全かつ安定的な事業運営に努めていく必要があります。</t>
    <phoneticPr fontId="4"/>
  </si>
  <si>
    <t>①経常収支比率は類似団体の水準を下回ったものの100%を超えており、②累積欠損金もなく黒字を維持しています。
③流動比率は類似団体をやや下回っており、現金が少なく厳しい資金状況です。
①・③については一般会計繰入金によって大きく増減することから、注意が必要です。
④企業債残高対事業規模比率は当事業では類似団体より低い水準となっています。
⑤経費回収率は類似団体を超えていますが依然として100%を下回る水準にあり、使用料収入と経費のバランスに課題があるといえます。
⑥汚水処理原価については類似団体を下回っていますが、引き続き汚水処理費の抑制に努めます。
⑧水洗化率は、類似団体を大きく上回る水準で推移しています。</t>
    <rPh sb="16" eb="18">
      <t>シタマワ</t>
    </rPh>
    <rPh sb="75" eb="77">
      <t>ゲンキン</t>
    </rPh>
    <rPh sb="78" eb="79">
      <t>スク</t>
    </rPh>
    <rPh sb="81" eb="82">
      <t>キビ</t>
    </rPh>
    <rPh sb="84" eb="86">
      <t>シキン</t>
    </rPh>
    <rPh sb="86" eb="88">
      <t>ジョウキョウ</t>
    </rPh>
    <rPh sb="146" eb="147">
      <t>トウ</t>
    </rPh>
    <rPh sb="147" eb="149">
      <t>ジギョウ</t>
    </rPh>
    <rPh sb="157" eb="158">
      <t>ヒク</t>
    </rPh>
    <rPh sb="177" eb="179">
      <t>ルイジ</t>
    </rPh>
    <rPh sb="179" eb="181">
      <t>ダンタイ</t>
    </rPh>
    <rPh sb="182" eb="183">
      <t>コ</t>
    </rPh>
    <rPh sb="189" eb="191">
      <t>イゼン</t>
    </rPh>
    <rPh sb="199" eb="201">
      <t>シタマワ</t>
    </rPh>
    <rPh sb="202" eb="204">
      <t>スイジュン</t>
    </rPh>
    <rPh sb="208" eb="211">
      <t>シヨウリョウ</t>
    </rPh>
    <rPh sb="211" eb="213">
      <t>シュウニュウ</t>
    </rPh>
    <rPh sb="214" eb="216">
      <t>ケイヒ</t>
    </rPh>
    <rPh sb="222" eb="224">
      <t>カダイ</t>
    </rPh>
    <rPh sb="251" eb="253">
      <t>シタマワ</t>
    </rPh>
    <rPh sb="260" eb="261">
      <t>ヒ</t>
    </rPh>
    <rPh sb="262" eb="263">
      <t>ツヅ</t>
    </rPh>
    <rPh sb="264" eb="266">
      <t>オスイ</t>
    </rPh>
    <rPh sb="266" eb="268">
      <t>ショリ</t>
    </rPh>
    <rPh sb="268" eb="269">
      <t>ヒ</t>
    </rPh>
    <rPh sb="270" eb="272">
      <t>ヨクセイ</t>
    </rPh>
    <rPh sb="273" eb="274">
      <t>ツト</t>
    </rPh>
    <rPh sb="291" eb="292">
      <t>オオ</t>
    </rPh>
    <rPh sb="300" eb="302">
      <t>スイイ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</si>
</sst>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1C2-4852-B8B0-9C05A05AA70D}"/>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0.36</c:v>
                </c:pt>
                <c:pt idx="2">
                  <c:v>0.39</c:v>
                </c:pt>
                <c:pt idx="3">
                  <c:v>0.1</c:v>
                </c:pt>
                <c:pt idx="4">
                  <c:v>0.08</c:v>
                </c:pt>
              </c:numCache>
            </c:numRef>
          </c:val>
          <c:smooth val="0"/>
          <c:extLst>
            <c:ext xmlns:c16="http://schemas.microsoft.com/office/drawing/2014/chart" uri="{C3380CC4-5D6E-409C-BE32-E72D297353CC}">
              <c16:uniqueId val="{00000001-91C2-4852-B8B0-9C05A05AA70D}"/>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2FD-4570-8557-B7FDE779939A}"/>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42.56</c:v>
                </c:pt>
                <c:pt idx="1">
                  <c:v>42.47</c:v>
                </c:pt>
                <c:pt idx="2">
                  <c:v>42.4</c:v>
                </c:pt>
                <c:pt idx="3">
                  <c:v>42.28</c:v>
                </c:pt>
                <c:pt idx="4">
                  <c:v>41.06</c:v>
                </c:pt>
              </c:numCache>
            </c:numRef>
          </c:val>
          <c:smooth val="0"/>
          <c:extLst>
            <c:ext xmlns:c16="http://schemas.microsoft.com/office/drawing/2014/chart" uri="{C3380CC4-5D6E-409C-BE32-E72D297353CC}">
              <c16:uniqueId val="{00000001-92FD-4570-8557-B7FDE779939A}"/>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97.75</c:v>
                </c:pt>
                <c:pt idx="1">
                  <c:v>99.02</c:v>
                </c:pt>
                <c:pt idx="2">
                  <c:v>99.02</c:v>
                </c:pt>
                <c:pt idx="3">
                  <c:v>98.98</c:v>
                </c:pt>
                <c:pt idx="4">
                  <c:v>97.76</c:v>
                </c:pt>
              </c:numCache>
            </c:numRef>
          </c:val>
          <c:extLst>
            <c:ext xmlns:c16="http://schemas.microsoft.com/office/drawing/2014/chart" uri="{C3380CC4-5D6E-409C-BE32-E72D297353CC}">
              <c16:uniqueId val="{00000000-9E99-4F1E-B1FF-02BFC682679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83.32</c:v>
                </c:pt>
                <c:pt idx="1">
                  <c:v>83.75</c:v>
                </c:pt>
                <c:pt idx="2">
                  <c:v>84.19</c:v>
                </c:pt>
                <c:pt idx="3">
                  <c:v>84.34</c:v>
                </c:pt>
                <c:pt idx="4">
                  <c:v>84.34</c:v>
                </c:pt>
              </c:numCache>
            </c:numRef>
          </c:val>
          <c:smooth val="0"/>
          <c:extLst>
            <c:ext xmlns:c16="http://schemas.microsoft.com/office/drawing/2014/chart" uri="{C3380CC4-5D6E-409C-BE32-E72D297353CC}">
              <c16:uniqueId val="{00000001-9E99-4F1E-B1FF-02BFC682679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98.66</c:v>
                </c:pt>
                <c:pt idx="1">
                  <c:v>106.02</c:v>
                </c:pt>
                <c:pt idx="2">
                  <c:v>104.02</c:v>
                </c:pt>
                <c:pt idx="3">
                  <c:v>105.95</c:v>
                </c:pt>
                <c:pt idx="4">
                  <c:v>104.52</c:v>
                </c:pt>
              </c:numCache>
            </c:numRef>
          </c:val>
          <c:extLst>
            <c:ext xmlns:c16="http://schemas.microsoft.com/office/drawing/2014/chart" uri="{C3380CC4-5D6E-409C-BE32-E72D297353CC}">
              <c16:uniqueId val="{00000000-FC53-47CC-B230-F06404EE21BC}"/>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101.72</c:v>
                </c:pt>
                <c:pt idx="1">
                  <c:v>102.73</c:v>
                </c:pt>
                <c:pt idx="2">
                  <c:v>105.78</c:v>
                </c:pt>
                <c:pt idx="3">
                  <c:v>106.09</c:v>
                </c:pt>
                <c:pt idx="4">
                  <c:v>106.44</c:v>
                </c:pt>
              </c:numCache>
            </c:numRef>
          </c:val>
          <c:smooth val="0"/>
          <c:extLst>
            <c:ext xmlns:c16="http://schemas.microsoft.com/office/drawing/2014/chart" uri="{C3380CC4-5D6E-409C-BE32-E72D297353CC}">
              <c16:uniqueId val="{00000001-FC53-47CC-B230-F06404EE21BC}"/>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8.5</c:v>
                </c:pt>
                <c:pt idx="1">
                  <c:v>11.15</c:v>
                </c:pt>
                <c:pt idx="2">
                  <c:v>13.76</c:v>
                </c:pt>
                <c:pt idx="3">
                  <c:v>16.3</c:v>
                </c:pt>
                <c:pt idx="4">
                  <c:v>18.73</c:v>
                </c:pt>
              </c:numCache>
            </c:numRef>
          </c:val>
          <c:extLst>
            <c:ext xmlns:c16="http://schemas.microsoft.com/office/drawing/2014/chart" uri="{C3380CC4-5D6E-409C-BE32-E72D297353CC}">
              <c16:uniqueId val="{00000000-1404-4FB5-A36B-DF8EC531F8B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24.68</c:v>
                </c:pt>
                <c:pt idx="1">
                  <c:v>24.68</c:v>
                </c:pt>
                <c:pt idx="2">
                  <c:v>21.36</c:v>
                </c:pt>
                <c:pt idx="3">
                  <c:v>22.79</c:v>
                </c:pt>
                <c:pt idx="4">
                  <c:v>24.8</c:v>
                </c:pt>
              </c:numCache>
            </c:numRef>
          </c:val>
          <c:smooth val="0"/>
          <c:extLst>
            <c:ext xmlns:c16="http://schemas.microsoft.com/office/drawing/2014/chart" uri="{C3380CC4-5D6E-409C-BE32-E72D297353CC}">
              <c16:uniqueId val="{00000001-1404-4FB5-A36B-DF8EC531F8B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F0C-40E0-A960-191EC673F82B}"/>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0.01</c:v>
                </c:pt>
                <c:pt idx="1">
                  <c:v>8.6199999999999992</c:v>
                </c:pt>
                <c:pt idx="2">
                  <c:v>0.01</c:v>
                </c:pt>
                <c:pt idx="3">
                  <c:v>0.01</c:v>
                </c:pt>
                <c:pt idx="4">
                  <c:v>0.02</c:v>
                </c:pt>
              </c:numCache>
            </c:numRef>
          </c:val>
          <c:smooth val="0"/>
          <c:extLst>
            <c:ext xmlns:c16="http://schemas.microsoft.com/office/drawing/2014/chart" uri="{C3380CC4-5D6E-409C-BE32-E72D297353CC}">
              <c16:uniqueId val="{00000001-BF0C-40E0-A960-191EC673F82B}"/>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formatCode="#,##0.00;&quot;△&quot;#,##0.00;&quot;-&quot;">
                  <c:v>0.73</c:v>
                </c:pt>
                <c:pt idx="1">
                  <c:v>0</c:v>
                </c:pt>
                <c:pt idx="2">
                  <c:v>0</c:v>
                </c:pt>
                <c:pt idx="3">
                  <c:v>0</c:v>
                </c:pt>
                <c:pt idx="4">
                  <c:v>0</c:v>
                </c:pt>
              </c:numCache>
            </c:numRef>
          </c:val>
          <c:extLst>
            <c:ext xmlns:c16="http://schemas.microsoft.com/office/drawing/2014/chart" uri="{C3380CC4-5D6E-409C-BE32-E72D297353CC}">
              <c16:uniqueId val="{00000000-FF33-4D10-A966-29161DB95AB2}"/>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112.88</c:v>
                </c:pt>
                <c:pt idx="1">
                  <c:v>94.97</c:v>
                </c:pt>
                <c:pt idx="2">
                  <c:v>63.96</c:v>
                </c:pt>
                <c:pt idx="3">
                  <c:v>69.42</c:v>
                </c:pt>
                <c:pt idx="4">
                  <c:v>72.86</c:v>
                </c:pt>
              </c:numCache>
            </c:numRef>
          </c:val>
          <c:smooth val="0"/>
          <c:extLst>
            <c:ext xmlns:c16="http://schemas.microsoft.com/office/drawing/2014/chart" uri="{C3380CC4-5D6E-409C-BE32-E72D297353CC}">
              <c16:uniqueId val="{00000001-FF33-4D10-A966-29161DB95AB2}"/>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33.28</c:v>
                </c:pt>
                <c:pt idx="1">
                  <c:v>24.22</c:v>
                </c:pt>
                <c:pt idx="2">
                  <c:v>25.41</c:v>
                </c:pt>
                <c:pt idx="3">
                  <c:v>36.01</c:v>
                </c:pt>
                <c:pt idx="4">
                  <c:v>35.64</c:v>
                </c:pt>
              </c:numCache>
            </c:numRef>
          </c:val>
          <c:extLst>
            <c:ext xmlns:c16="http://schemas.microsoft.com/office/drawing/2014/chart" uri="{C3380CC4-5D6E-409C-BE32-E72D297353CC}">
              <c16:uniqueId val="{00000000-A78D-4D29-A57E-B1B85BCD08C4}"/>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49.18</c:v>
                </c:pt>
                <c:pt idx="1">
                  <c:v>47.72</c:v>
                </c:pt>
                <c:pt idx="2">
                  <c:v>44.24</c:v>
                </c:pt>
                <c:pt idx="3">
                  <c:v>43.07</c:v>
                </c:pt>
                <c:pt idx="4">
                  <c:v>45.42</c:v>
                </c:pt>
              </c:numCache>
            </c:numRef>
          </c:val>
          <c:smooth val="0"/>
          <c:extLst>
            <c:ext xmlns:c16="http://schemas.microsoft.com/office/drawing/2014/chart" uri="{C3380CC4-5D6E-409C-BE32-E72D297353CC}">
              <c16:uniqueId val="{00000001-A78D-4D29-A57E-B1B85BCD08C4}"/>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998.25</c:v>
                </c:pt>
                <c:pt idx="1">
                  <c:v>1021.78</c:v>
                </c:pt>
                <c:pt idx="2">
                  <c:v>902.86</c:v>
                </c:pt>
                <c:pt idx="3">
                  <c:v>889.08</c:v>
                </c:pt>
                <c:pt idx="4">
                  <c:v>860.6</c:v>
                </c:pt>
              </c:numCache>
            </c:numRef>
          </c:val>
          <c:extLst>
            <c:ext xmlns:c16="http://schemas.microsoft.com/office/drawing/2014/chart" uri="{C3380CC4-5D6E-409C-BE32-E72D297353CC}">
              <c16:uniqueId val="{00000000-B156-4FEB-9B38-63580536630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1194.1500000000001</c:v>
                </c:pt>
                <c:pt idx="1">
                  <c:v>1206.79</c:v>
                </c:pt>
                <c:pt idx="2">
                  <c:v>1258.43</c:v>
                </c:pt>
                <c:pt idx="3">
                  <c:v>1163.75</c:v>
                </c:pt>
                <c:pt idx="4">
                  <c:v>1195.47</c:v>
                </c:pt>
              </c:numCache>
            </c:numRef>
          </c:val>
          <c:smooth val="0"/>
          <c:extLst>
            <c:ext xmlns:c16="http://schemas.microsoft.com/office/drawing/2014/chart" uri="{C3380CC4-5D6E-409C-BE32-E72D297353CC}">
              <c16:uniqueId val="{00000001-B156-4FEB-9B38-63580536630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70.14</c:v>
                </c:pt>
                <c:pt idx="1">
                  <c:v>76.94</c:v>
                </c:pt>
                <c:pt idx="2">
                  <c:v>72.08</c:v>
                </c:pt>
                <c:pt idx="3">
                  <c:v>77.38</c:v>
                </c:pt>
                <c:pt idx="4">
                  <c:v>96.59</c:v>
                </c:pt>
              </c:numCache>
            </c:numRef>
          </c:val>
          <c:extLst>
            <c:ext xmlns:c16="http://schemas.microsoft.com/office/drawing/2014/chart" uri="{C3380CC4-5D6E-409C-BE32-E72D297353CC}">
              <c16:uniqueId val="{00000000-A4A9-4301-A74E-6EC162121E56}"/>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72.260000000000005</c:v>
                </c:pt>
                <c:pt idx="1">
                  <c:v>71.84</c:v>
                </c:pt>
                <c:pt idx="2">
                  <c:v>73.36</c:v>
                </c:pt>
                <c:pt idx="3">
                  <c:v>72.599999999999994</c:v>
                </c:pt>
                <c:pt idx="4">
                  <c:v>69.430000000000007</c:v>
                </c:pt>
              </c:numCache>
            </c:numRef>
          </c:val>
          <c:smooth val="0"/>
          <c:extLst>
            <c:ext xmlns:c16="http://schemas.microsoft.com/office/drawing/2014/chart" uri="{C3380CC4-5D6E-409C-BE32-E72D297353CC}">
              <c16:uniqueId val="{00000001-A4A9-4301-A74E-6EC162121E56}"/>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222.42</c:v>
                </c:pt>
                <c:pt idx="1">
                  <c:v>200.59</c:v>
                </c:pt>
                <c:pt idx="2">
                  <c:v>205.23</c:v>
                </c:pt>
                <c:pt idx="3">
                  <c:v>200.24</c:v>
                </c:pt>
                <c:pt idx="4">
                  <c:v>159.30000000000001</c:v>
                </c:pt>
              </c:numCache>
            </c:numRef>
          </c:val>
          <c:extLst>
            <c:ext xmlns:c16="http://schemas.microsoft.com/office/drawing/2014/chart" uri="{C3380CC4-5D6E-409C-BE32-E72D297353CC}">
              <c16:uniqueId val="{00000000-640F-48C6-9FAD-4FE1E7CC794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230.02</c:v>
                </c:pt>
                <c:pt idx="1">
                  <c:v>228.47</c:v>
                </c:pt>
                <c:pt idx="2">
                  <c:v>224.88</c:v>
                </c:pt>
                <c:pt idx="3">
                  <c:v>228.64</c:v>
                </c:pt>
                <c:pt idx="4">
                  <c:v>239.46</c:v>
                </c:pt>
              </c:numCache>
            </c:numRef>
          </c:val>
          <c:smooth val="0"/>
          <c:extLst>
            <c:ext xmlns:c16="http://schemas.microsoft.com/office/drawing/2014/chart" uri="{C3380CC4-5D6E-409C-BE32-E72D297353CC}">
              <c16:uniqueId val="{00000001-640F-48C6-9FAD-4FE1E7CC794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【104.54】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AF6" sqref="AF6"/>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滋賀県　湖南市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法適用</v>
      </c>
      <c r="C8" s="40"/>
      <c r="D8" s="40"/>
      <c r="E8" s="40"/>
      <c r="F8" s="40"/>
      <c r="G8" s="40"/>
      <c r="H8" s="40"/>
      <c r="I8" s="40" t="str">
        <f>データ!J6</f>
        <v>下水道事業</v>
      </c>
      <c r="J8" s="40"/>
      <c r="K8" s="40"/>
      <c r="L8" s="40"/>
      <c r="M8" s="40"/>
      <c r="N8" s="40"/>
      <c r="O8" s="40"/>
      <c r="P8" s="40" t="str">
        <f>データ!K6</f>
        <v>特定環境保全公共下水道</v>
      </c>
      <c r="Q8" s="40"/>
      <c r="R8" s="40"/>
      <c r="S8" s="40"/>
      <c r="T8" s="40"/>
      <c r="U8" s="40"/>
      <c r="V8" s="40"/>
      <c r="W8" s="40" t="str">
        <f>データ!L6</f>
        <v>D2</v>
      </c>
      <c r="X8" s="40"/>
      <c r="Y8" s="40"/>
      <c r="Z8" s="40"/>
      <c r="AA8" s="40"/>
      <c r="AB8" s="40"/>
      <c r="AC8" s="40"/>
      <c r="AD8" s="41" t="str">
        <f>データ!$M$6</f>
        <v>非設置</v>
      </c>
      <c r="AE8" s="41"/>
      <c r="AF8" s="41"/>
      <c r="AG8" s="41"/>
      <c r="AH8" s="41"/>
      <c r="AI8" s="41"/>
      <c r="AJ8" s="41"/>
      <c r="AK8" s="3"/>
      <c r="AL8" s="42">
        <f>データ!S6</f>
        <v>54601</v>
      </c>
      <c r="AM8" s="42"/>
      <c r="AN8" s="42"/>
      <c r="AO8" s="42"/>
      <c r="AP8" s="42"/>
      <c r="AQ8" s="42"/>
      <c r="AR8" s="42"/>
      <c r="AS8" s="42"/>
      <c r="AT8" s="35">
        <f>データ!T6</f>
        <v>70.400000000000006</v>
      </c>
      <c r="AU8" s="35"/>
      <c r="AV8" s="35"/>
      <c r="AW8" s="35"/>
      <c r="AX8" s="35"/>
      <c r="AY8" s="35"/>
      <c r="AZ8" s="35"/>
      <c r="BA8" s="35"/>
      <c r="BB8" s="35">
        <f>データ!U6</f>
        <v>775.58</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f>データ!O6</f>
        <v>54.25</v>
      </c>
      <c r="J10" s="35"/>
      <c r="K10" s="35"/>
      <c r="L10" s="35"/>
      <c r="M10" s="35"/>
      <c r="N10" s="35"/>
      <c r="O10" s="35"/>
      <c r="P10" s="35">
        <f>データ!P6</f>
        <v>1.23</v>
      </c>
      <c r="Q10" s="35"/>
      <c r="R10" s="35"/>
      <c r="S10" s="35"/>
      <c r="T10" s="35"/>
      <c r="U10" s="35"/>
      <c r="V10" s="35"/>
      <c r="W10" s="35">
        <f>データ!Q6</f>
        <v>87.36</v>
      </c>
      <c r="X10" s="35"/>
      <c r="Y10" s="35"/>
      <c r="Z10" s="35"/>
      <c r="AA10" s="35"/>
      <c r="AB10" s="35"/>
      <c r="AC10" s="35"/>
      <c r="AD10" s="42">
        <f>データ!R6</f>
        <v>2478</v>
      </c>
      <c r="AE10" s="42"/>
      <c r="AF10" s="42"/>
      <c r="AG10" s="42"/>
      <c r="AH10" s="42"/>
      <c r="AI10" s="42"/>
      <c r="AJ10" s="42"/>
      <c r="AK10" s="2"/>
      <c r="AL10" s="42">
        <f>データ!V6</f>
        <v>670</v>
      </c>
      <c r="AM10" s="42"/>
      <c r="AN10" s="42"/>
      <c r="AO10" s="42"/>
      <c r="AP10" s="42"/>
      <c r="AQ10" s="42"/>
      <c r="AR10" s="42"/>
      <c r="AS10" s="42"/>
      <c r="AT10" s="35">
        <f>データ!W6</f>
        <v>0.8</v>
      </c>
      <c r="AU10" s="35"/>
      <c r="AV10" s="35"/>
      <c r="AW10" s="35"/>
      <c r="AX10" s="35"/>
      <c r="AY10" s="35"/>
      <c r="AZ10" s="35"/>
      <c r="BA10" s="35"/>
      <c r="BB10" s="35">
        <f>データ!X6</f>
        <v>837.5</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115</v>
      </c>
      <c r="BM16" s="66"/>
      <c r="BN16" s="66"/>
      <c r="BO16" s="66"/>
      <c r="BP16" s="66"/>
      <c r="BQ16" s="66"/>
      <c r="BR16" s="66"/>
      <c r="BS16" s="66"/>
      <c r="BT16" s="66"/>
      <c r="BU16" s="66"/>
      <c r="BV16" s="66"/>
      <c r="BW16" s="66"/>
      <c r="BX16" s="66"/>
      <c r="BY16" s="66"/>
      <c r="BZ16" s="67"/>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113</v>
      </c>
      <c r="BM47" s="66"/>
      <c r="BN47" s="66"/>
      <c r="BO47" s="66"/>
      <c r="BP47" s="66"/>
      <c r="BQ47" s="66"/>
      <c r="BR47" s="66"/>
      <c r="BS47" s="66"/>
      <c r="BT47" s="66"/>
      <c r="BU47" s="66"/>
      <c r="BV47" s="66"/>
      <c r="BW47" s="66"/>
      <c r="BX47" s="66"/>
      <c r="BY47" s="66"/>
      <c r="BZ47" s="67"/>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2">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114</v>
      </c>
      <c r="BM66" s="66"/>
      <c r="BN66" s="66"/>
      <c r="BO66" s="66"/>
      <c r="BP66" s="66"/>
      <c r="BQ66" s="66"/>
      <c r="BR66" s="66"/>
      <c r="BS66" s="66"/>
      <c r="BT66" s="66"/>
      <c r="BU66" s="66"/>
      <c r="BV66" s="66"/>
      <c r="BW66" s="66"/>
      <c r="BX66" s="66"/>
      <c r="BY66" s="66"/>
      <c r="BZ66" s="67"/>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UnLOLpcsIpBW1kXbAiOHbxFQh2y0ElW+YSQm/BcxqybS8cFeUI3aLRGmbeeExxWEuDvwmD/3cIGpHDIbzP64kA==" saltValue="/FtOx8/P0x3Q9rVu3dlZC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 x14ac:dyDescent="0.2"/>
  <cols>
    <col min="2" max="144" width="11.9062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252115</v>
      </c>
      <c r="D6" s="19">
        <f t="shared" si="3"/>
        <v>46</v>
      </c>
      <c r="E6" s="19">
        <f t="shared" si="3"/>
        <v>17</v>
      </c>
      <c r="F6" s="19">
        <f t="shared" si="3"/>
        <v>4</v>
      </c>
      <c r="G6" s="19">
        <f t="shared" si="3"/>
        <v>0</v>
      </c>
      <c r="H6" s="19" t="str">
        <f t="shared" si="3"/>
        <v>滋賀県　湖南市</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54.25</v>
      </c>
      <c r="P6" s="20">
        <f t="shared" si="3"/>
        <v>1.23</v>
      </c>
      <c r="Q6" s="20">
        <f t="shared" si="3"/>
        <v>87.36</v>
      </c>
      <c r="R6" s="20">
        <f t="shared" si="3"/>
        <v>2478</v>
      </c>
      <c r="S6" s="20">
        <f t="shared" si="3"/>
        <v>54601</v>
      </c>
      <c r="T6" s="20">
        <f t="shared" si="3"/>
        <v>70.400000000000006</v>
      </c>
      <c r="U6" s="20">
        <f t="shared" si="3"/>
        <v>775.58</v>
      </c>
      <c r="V6" s="20">
        <f t="shared" si="3"/>
        <v>670</v>
      </c>
      <c r="W6" s="20">
        <f t="shared" si="3"/>
        <v>0.8</v>
      </c>
      <c r="X6" s="20">
        <f t="shared" si="3"/>
        <v>837.5</v>
      </c>
      <c r="Y6" s="21">
        <f>IF(Y7="",NA(),Y7)</f>
        <v>98.66</v>
      </c>
      <c r="Z6" s="21">
        <f t="shared" ref="Z6:AH6" si="4">IF(Z7="",NA(),Z7)</f>
        <v>106.02</v>
      </c>
      <c r="AA6" s="21">
        <f t="shared" si="4"/>
        <v>104.02</v>
      </c>
      <c r="AB6" s="21">
        <f t="shared" si="4"/>
        <v>105.95</v>
      </c>
      <c r="AC6" s="21">
        <f t="shared" si="4"/>
        <v>104.52</v>
      </c>
      <c r="AD6" s="21">
        <f t="shared" si="4"/>
        <v>101.72</v>
      </c>
      <c r="AE6" s="21">
        <f t="shared" si="4"/>
        <v>102.73</v>
      </c>
      <c r="AF6" s="21">
        <f t="shared" si="4"/>
        <v>105.78</v>
      </c>
      <c r="AG6" s="21">
        <f t="shared" si="4"/>
        <v>106.09</v>
      </c>
      <c r="AH6" s="21">
        <f t="shared" si="4"/>
        <v>106.44</v>
      </c>
      <c r="AI6" s="20" t="str">
        <f>IF(AI7="","",IF(AI7="-","【-】","【"&amp;SUBSTITUTE(TEXT(AI7,"#,##0.00"),"-","△")&amp;"】"))</f>
        <v>【104.54】</v>
      </c>
      <c r="AJ6" s="21">
        <f>IF(AJ7="",NA(),AJ7)</f>
        <v>0.73</v>
      </c>
      <c r="AK6" s="20">
        <f t="shared" ref="AK6:AS6" si="5">IF(AK7="",NA(),AK7)</f>
        <v>0</v>
      </c>
      <c r="AL6" s="20">
        <f t="shared" si="5"/>
        <v>0</v>
      </c>
      <c r="AM6" s="20">
        <f t="shared" si="5"/>
        <v>0</v>
      </c>
      <c r="AN6" s="20">
        <f t="shared" si="5"/>
        <v>0</v>
      </c>
      <c r="AO6" s="21">
        <f t="shared" si="5"/>
        <v>112.88</v>
      </c>
      <c r="AP6" s="21">
        <f t="shared" si="5"/>
        <v>94.97</v>
      </c>
      <c r="AQ6" s="21">
        <f t="shared" si="5"/>
        <v>63.96</v>
      </c>
      <c r="AR6" s="21">
        <f t="shared" si="5"/>
        <v>69.42</v>
      </c>
      <c r="AS6" s="21">
        <f t="shared" si="5"/>
        <v>72.86</v>
      </c>
      <c r="AT6" s="20" t="str">
        <f>IF(AT7="","",IF(AT7="-","【-】","【"&amp;SUBSTITUTE(TEXT(AT7,"#,##0.00"),"-","△")&amp;"】"))</f>
        <v>【65.93】</v>
      </c>
      <c r="AU6" s="21">
        <f>IF(AU7="",NA(),AU7)</f>
        <v>33.28</v>
      </c>
      <c r="AV6" s="21">
        <f t="shared" ref="AV6:BD6" si="6">IF(AV7="",NA(),AV7)</f>
        <v>24.22</v>
      </c>
      <c r="AW6" s="21">
        <f t="shared" si="6"/>
        <v>25.41</v>
      </c>
      <c r="AX6" s="21">
        <f t="shared" si="6"/>
        <v>36.01</v>
      </c>
      <c r="AY6" s="21">
        <f t="shared" si="6"/>
        <v>35.64</v>
      </c>
      <c r="AZ6" s="21">
        <f t="shared" si="6"/>
        <v>49.18</v>
      </c>
      <c r="BA6" s="21">
        <f t="shared" si="6"/>
        <v>47.72</v>
      </c>
      <c r="BB6" s="21">
        <f t="shared" si="6"/>
        <v>44.24</v>
      </c>
      <c r="BC6" s="21">
        <f t="shared" si="6"/>
        <v>43.07</v>
      </c>
      <c r="BD6" s="21">
        <f t="shared" si="6"/>
        <v>45.42</v>
      </c>
      <c r="BE6" s="20" t="str">
        <f>IF(BE7="","",IF(BE7="-","【-】","【"&amp;SUBSTITUTE(TEXT(BE7,"#,##0.00"),"-","△")&amp;"】"))</f>
        <v>【44.25】</v>
      </c>
      <c r="BF6" s="21">
        <f>IF(BF7="",NA(),BF7)</f>
        <v>998.25</v>
      </c>
      <c r="BG6" s="21">
        <f t="shared" ref="BG6:BO6" si="7">IF(BG7="",NA(),BG7)</f>
        <v>1021.78</v>
      </c>
      <c r="BH6" s="21">
        <f t="shared" si="7"/>
        <v>902.86</v>
      </c>
      <c r="BI6" s="21">
        <f t="shared" si="7"/>
        <v>889.08</v>
      </c>
      <c r="BJ6" s="21">
        <f t="shared" si="7"/>
        <v>860.6</v>
      </c>
      <c r="BK6" s="21">
        <f t="shared" si="7"/>
        <v>1194.1500000000001</v>
      </c>
      <c r="BL6" s="21">
        <f t="shared" si="7"/>
        <v>1206.79</v>
      </c>
      <c r="BM6" s="21">
        <f t="shared" si="7"/>
        <v>1258.43</v>
      </c>
      <c r="BN6" s="21">
        <f t="shared" si="7"/>
        <v>1163.75</v>
      </c>
      <c r="BO6" s="21">
        <f t="shared" si="7"/>
        <v>1195.47</v>
      </c>
      <c r="BP6" s="20" t="str">
        <f>IF(BP7="","",IF(BP7="-","【-】","【"&amp;SUBSTITUTE(TEXT(BP7,"#,##0.00"),"-","△")&amp;"】"))</f>
        <v>【1,182.11】</v>
      </c>
      <c r="BQ6" s="21">
        <f>IF(BQ7="",NA(),BQ7)</f>
        <v>70.14</v>
      </c>
      <c r="BR6" s="21">
        <f t="shared" ref="BR6:BZ6" si="8">IF(BR7="",NA(),BR7)</f>
        <v>76.94</v>
      </c>
      <c r="BS6" s="21">
        <f t="shared" si="8"/>
        <v>72.08</v>
      </c>
      <c r="BT6" s="21">
        <f t="shared" si="8"/>
        <v>77.38</v>
      </c>
      <c r="BU6" s="21">
        <f t="shared" si="8"/>
        <v>96.59</v>
      </c>
      <c r="BV6" s="21">
        <f t="shared" si="8"/>
        <v>72.260000000000005</v>
      </c>
      <c r="BW6" s="21">
        <f t="shared" si="8"/>
        <v>71.84</v>
      </c>
      <c r="BX6" s="21">
        <f t="shared" si="8"/>
        <v>73.36</v>
      </c>
      <c r="BY6" s="21">
        <f t="shared" si="8"/>
        <v>72.599999999999994</v>
      </c>
      <c r="BZ6" s="21">
        <f t="shared" si="8"/>
        <v>69.430000000000007</v>
      </c>
      <c r="CA6" s="20" t="str">
        <f>IF(CA7="","",IF(CA7="-","【-】","【"&amp;SUBSTITUTE(TEXT(CA7,"#,##0.00"),"-","△")&amp;"】"))</f>
        <v>【73.78】</v>
      </c>
      <c r="CB6" s="21">
        <f>IF(CB7="",NA(),CB7)</f>
        <v>222.42</v>
      </c>
      <c r="CC6" s="21">
        <f t="shared" ref="CC6:CK6" si="9">IF(CC7="",NA(),CC7)</f>
        <v>200.59</v>
      </c>
      <c r="CD6" s="21">
        <f t="shared" si="9"/>
        <v>205.23</v>
      </c>
      <c r="CE6" s="21">
        <f t="shared" si="9"/>
        <v>200.24</v>
      </c>
      <c r="CF6" s="21">
        <f t="shared" si="9"/>
        <v>159.30000000000001</v>
      </c>
      <c r="CG6" s="21">
        <f t="shared" si="9"/>
        <v>230.02</v>
      </c>
      <c r="CH6" s="21">
        <f t="shared" si="9"/>
        <v>228.47</v>
      </c>
      <c r="CI6" s="21">
        <f t="shared" si="9"/>
        <v>224.88</v>
      </c>
      <c r="CJ6" s="21">
        <f t="shared" si="9"/>
        <v>228.64</v>
      </c>
      <c r="CK6" s="21">
        <f t="shared" si="9"/>
        <v>239.46</v>
      </c>
      <c r="CL6" s="20" t="str">
        <f>IF(CL7="","",IF(CL7="-","【-】","【"&amp;SUBSTITUTE(TEXT(CL7,"#,##0.00"),"-","△")&amp;"】"))</f>
        <v>【220.62】</v>
      </c>
      <c r="CM6" s="21" t="str">
        <f>IF(CM7="",NA(),CM7)</f>
        <v>-</v>
      </c>
      <c r="CN6" s="21" t="str">
        <f t="shared" ref="CN6:CV6" si="10">IF(CN7="",NA(),CN7)</f>
        <v>-</v>
      </c>
      <c r="CO6" s="21" t="str">
        <f t="shared" si="10"/>
        <v>-</v>
      </c>
      <c r="CP6" s="21" t="str">
        <f t="shared" si="10"/>
        <v>-</v>
      </c>
      <c r="CQ6" s="21" t="str">
        <f t="shared" si="10"/>
        <v>-</v>
      </c>
      <c r="CR6" s="21">
        <f t="shared" si="10"/>
        <v>42.56</v>
      </c>
      <c r="CS6" s="21">
        <f t="shared" si="10"/>
        <v>42.47</v>
      </c>
      <c r="CT6" s="21">
        <f t="shared" si="10"/>
        <v>42.4</v>
      </c>
      <c r="CU6" s="21">
        <f t="shared" si="10"/>
        <v>42.28</v>
      </c>
      <c r="CV6" s="21">
        <f t="shared" si="10"/>
        <v>41.06</v>
      </c>
      <c r="CW6" s="20" t="str">
        <f>IF(CW7="","",IF(CW7="-","【-】","【"&amp;SUBSTITUTE(TEXT(CW7,"#,##0.00"),"-","△")&amp;"】"))</f>
        <v>【42.22】</v>
      </c>
      <c r="CX6" s="21">
        <f>IF(CX7="",NA(),CX7)</f>
        <v>97.75</v>
      </c>
      <c r="CY6" s="21">
        <f t="shared" ref="CY6:DG6" si="11">IF(CY7="",NA(),CY7)</f>
        <v>99.02</v>
      </c>
      <c r="CZ6" s="21">
        <f t="shared" si="11"/>
        <v>99.02</v>
      </c>
      <c r="DA6" s="21">
        <f t="shared" si="11"/>
        <v>98.98</v>
      </c>
      <c r="DB6" s="21">
        <f t="shared" si="11"/>
        <v>97.76</v>
      </c>
      <c r="DC6" s="21">
        <f t="shared" si="11"/>
        <v>83.32</v>
      </c>
      <c r="DD6" s="21">
        <f t="shared" si="11"/>
        <v>83.75</v>
      </c>
      <c r="DE6" s="21">
        <f t="shared" si="11"/>
        <v>84.19</v>
      </c>
      <c r="DF6" s="21">
        <f t="shared" si="11"/>
        <v>84.34</v>
      </c>
      <c r="DG6" s="21">
        <f t="shared" si="11"/>
        <v>84.34</v>
      </c>
      <c r="DH6" s="20" t="str">
        <f>IF(DH7="","",IF(DH7="-","【-】","【"&amp;SUBSTITUTE(TEXT(DH7,"#,##0.00"),"-","△")&amp;"】"))</f>
        <v>【85.67】</v>
      </c>
      <c r="DI6" s="21">
        <f>IF(DI7="",NA(),DI7)</f>
        <v>8.5</v>
      </c>
      <c r="DJ6" s="21">
        <f t="shared" ref="DJ6:DR6" si="12">IF(DJ7="",NA(),DJ7)</f>
        <v>11.15</v>
      </c>
      <c r="DK6" s="21">
        <f t="shared" si="12"/>
        <v>13.76</v>
      </c>
      <c r="DL6" s="21">
        <f t="shared" si="12"/>
        <v>16.3</v>
      </c>
      <c r="DM6" s="21">
        <f t="shared" si="12"/>
        <v>18.73</v>
      </c>
      <c r="DN6" s="21">
        <f t="shared" si="12"/>
        <v>24.68</v>
      </c>
      <c r="DO6" s="21">
        <f t="shared" si="12"/>
        <v>24.68</v>
      </c>
      <c r="DP6" s="21">
        <f t="shared" si="12"/>
        <v>21.36</v>
      </c>
      <c r="DQ6" s="21">
        <f t="shared" si="12"/>
        <v>22.79</v>
      </c>
      <c r="DR6" s="21">
        <f t="shared" si="12"/>
        <v>24.8</v>
      </c>
      <c r="DS6" s="20" t="str">
        <f>IF(DS7="","",IF(DS7="-","【-】","【"&amp;SUBSTITUTE(TEXT(DS7,"#,##0.00"),"-","△")&amp;"】"))</f>
        <v>【28.00】</v>
      </c>
      <c r="DT6" s="20">
        <f>IF(DT7="",NA(),DT7)</f>
        <v>0</v>
      </c>
      <c r="DU6" s="20">
        <f t="shared" ref="DU6:EC6" si="13">IF(DU7="",NA(),DU7)</f>
        <v>0</v>
      </c>
      <c r="DV6" s="20">
        <f t="shared" si="13"/>
        <v>0</v>
      </c>
      <c r="DW6" s="20">
        <f t="shared" si="13"/>
        <v>0</v>
      </c>
      <c r="DX6" s="20">
        <f t="shared" si="13"/>
        <v>0</v>
      </c>
      <c r="DY6" s="21">
        <f t="shared" si="13"/>
        <v>0.01</v>
      </c>
      <c r="DZ6" s="21">
        <f t="shared" si="13"/>
        <v>8.6199999999999992</v>
      </c>
      <c r="EA6" s="21">
        <f t="shared" si="13"/>
        <v>0.01</v>
      </c>
      <c r="EB6" s="21">
        <f t="shared" si="13"/>
        <v>0.01</v>
      </c>
      <c r="EC6" s="21">
        <f t="shared" si="13"/>
        <v>0.02</v>
      </c>
      <c r="ED6" s="20" t="str">
        <f>IF(ED7="","",IF(ED7="-","【-】","【"&amp;SUBSTITUTE(TEXT(ED7,"#,##0.00"),"-","△")&amp;"】"))</f>
        <v>【0.03】</v>
      </c>
      <c r="EE6" s="20">
        <f>IF(EE7="",NA(),EE7)</f>
        <v>0</v>
      </c>
      <c r="EF6" s="20">
        <f t="shared" ref="EF6:EN6" si="14">IF(EF7="",NA(),EF7)</f>
        <v>0</v>
      </c>
      <c r="EG6" s="20">
        <f t="shared" si="14"/>
        <v>0</v>
      </c>
      <c r="EH6" s="20">
        <f t="shared" si="14"/>
        <v>0</v>
      </c>
      <c r="EI6" s="20">
        <f t="shared" si="14"/>
        <v>0</v>
      </c>
      <c r="EJ6" s="21">
        <f t="shared" si="14"/>
        <v>0.13</v>
      </c>
      <c r="EK6" s="21">
        <f t="shared" si="14"/>
        <v>0.36</v>
      </c>
      <c r="EL6" s="21">
        <f t="shared" si="14"/>
        <v>0.39</v>
      </c>
      <c r="EM6" s="21">
        <f t="shared" si="14"/>
        <v>0.1</v>
      </c>
      <c r="EN6" s="21">
        <f t="shared" si="14"/>
        <v>0.08</v>
      </c>
      <c r="EO6" s="20" t="str">
        <f>IF(EO7="","",IF(EO7="-","【-】","【"&amp;SUBSTITUTE(TEXT(EO7,"#,##0.00"),"-","△")&amp;"】"))</f>
        <v>【0.13】</v>
      </c>
    </row>
    <row r="7" spans="1:148" s="22" customFormat="1" x14ac:dyDescent="0.2">
      <c r="A7" s="14"/>
      <c r="B7" s="23">
        <v>2022</v>
      </c>
      <c r="C7" s="23">
        <v>252115</v>
      </c>
      <c r="D7" s="23">
        <v>46</v>
      </c>
      <c r="E7" s="23">
        <v>17</v>
      </c>
      <c r="F7" s="23">
        <v>4</v>
      </c>
      <c r="G7" s="23">
        <v>0</v>
      </c>
      <c r="H7" s="23" t="s">
        <v>96</v>
      </c>
      <c r="I7" s="23" t="s">
        <v>97</v>
      </c>
      <c r="J7" s="23" t="s">
        <v>98</v>
      </c>
      <c r="K7" s="23" t="s">
        <v>99</v>
      </c>
      <c r="L7" s="23" t="s">
        <v>100</v>
      </c>
      <c r="M7" s="23" t="s">
        <v>101</v>
      </c>
      <c r="N7" s="24" t="s">
        <v>102</v>
      </c>
      <c r="O7" s="24">
        <v>54.25</v>
      </c>
      <c r="P7" s="24">
        <v>1.23</v>
      </c>
      <c r="Q7" s="24">
        <v>87.36</v>
      </c>
      <c r="R7" s="24">
        <v>2478</v>
      </c>
      <c r="S7" s="24">
        <v>54601</v>
      </c>
      <c r="T7" s="24">
        <v>70.400000000000006</v>
      </c>
      <c r="U7" s="24">
        <v>775.58</v>
      </c>
      <c r="V7" s="24">
        <v>670</v>
      </c>
      <c r="W7" s="24">
        <v>0.8</v>
      </c>
      <c r="X7" s="24">
        <v>837.5</v>
      </c>
      <c r="Y7" s="24">
        <v>98.66</v>
      </c>
      <c r="Z7" s="24">
        <v>106.02</v>
      </c>
      <c r="AA7" s="24">
        <v>104.02</v>
      </c>
      <c r="AB7" s="24">
        <v>105.95</v>
      </c>
      <c r="AC7" s="24">
        <v>104.52</v>
      </c>
      <c r="AD7" s="24">
        <v>101.72</v>
      </c>
      <c r="AE7" s="24">
        <v>102.73</v>
      </c>
      <c r="AF7" s="24">
        <v>105.78</v>
      </c>
      <c r="AG7" s="24">
        <v>106.09</v>
      </c>
      <c r="AH7" s="24">
        <v>106.44</v>
      </c>
      <c r="AI7" s="24">
        <v>104.54</v>
      </c>
      <c r="AJ7" s="24">
        <v>0.73</v>
      </c>
      <c r="AK7" s="24">
        <v>0</v>
      </c>
      <c r="AL7" s="24">
        <v>0</v>
      </c>
      <c r="AM7" s="24">
        <v>0</v>
      </c>
      <c r="AN7" s="24">
        <v>0</v>
      </c>
      <c r="AO7" s="24">
        <v>112.88</v>
      </c>
      <c r="AP7" s="24">
        <v>94.97</v>
      </c>
      <c r="AQ7" s="24">
        <v>63.96</v>
      </c>
      <c r="AR7" s="24">
        <v>69.42</v>
      </c>
      <c r="AS7" s="24">
        <v>72.86</v>
      </c>
      <c r="AT7" s="24">
        <v>65.930000000000007</v>
      </c>
      <c r="AU7" s="24">
        <v>33.28</v>
      </c>
      <c r="AV7" s="24">
        <v>24.22</v>
      </c>
      <c r="AW7" s="24">
        <v>25.41</v>
      </c>
      <c r="AX7" s="24">
        <v>36.01</v>
      </c>
      <c r="AY7" s="24">
        <v>35.64</v>
      </c>
      <c r="AZ7" s="24">
        <v>49.18</v>
      </c>
      <c r="BA7" s="24">
        <v>47.72</v>
      </c>
      <c r="BB7" s="24">
        <v>44.24</v>
      </c>
      <c r="BC7" s="24">
        <v>43.07</v>
      </c>
      <c r="BD7" s="24">
        <v>45.42</v>
      </c>
      <c r="BE7" s="24">
        <v>44.25</v>
      </c>
      <c r="BF7" s="24">
        <v>998.25</v>
      </c>
      <c r="BG7" s="24">
        <v>1021.78</v>
      </c>
      <c r="BH7" s="24">
        <v>902.86</v>
      </c>
      <c r="BI7" s="24">
        <v>889.08</v>
      </c>
      <c r="BJ7" s="24">
        <v>860.6</v>
      </c>
      <c r="BK7" s="24">
        <v>1194.1500000000001</v>
      </c>
      <c r="BL7" s="24">
        <v>1206.79</v>
      </c>
      <c r="BM7" s="24">
        <v>1258.43</v>
      </c>
      <c r="BN7" s="24">
        <v>1163.75</v>
      </c>
      <c r="BO7" s="24">
        <v>1195.47</v>
      </c>
      <c r="BP7" s="24">
        <v>1182.1099999999999</v>
      </c>
      <c r="BQ7" s="24">
        <v>70.14</v>
      </c>
      <c r="BR7" s="24">
        <v>76.94</v>
      </c>
      <c r="BS7" s="24">
        <v>72.08</v>
      </c>
      <c r="BT7" s="24">
        <v>77.38</v>
      </c>
      <c r="BU7" s="24">
        <v>96.59</v>
      </c>
      <c r="BV7" s="24">
        <v>72.260000000000005</v>
      </c>
      <c r="BW7" s="24">
        <v>71.84</v>
      </c>
      <c r="BX7" s="24">
        <v>73.36</v>
      </c>
      <c r="BY7" s="24">
        <v>72.599999999999994</v>
      </c>
      <c r="BZ7" s="24">
        <v>69.430000000000007</v>
      </c>
      <c r="CA7" s="24">
        <v>73.78</v>
      </c>
      <c r="CB7" s="24">
        <v>222.42</v>
      </c>
      <c r="CC7" s="24">
        <v>200.59</v>
      </c>
      <c r="CD7" s="24">
        <v>205.23</v>
      </c>
      <c r="CE7" s="24">
        <v>200.24</v>
      </c>
      <c r="CF7" s="24">
        <v>159.30000000000001</v>
      </c>
      <c r="CG7" s="24">
        <v>230.02</v>
      </c>
      <c r="CH7" s="24">
        <v>228.47</v>
      </c>
      <c r="CI7" s="24">
        <v>224.88</v>
      </c>
      <c r="CJ7" s="24">
        <v>228.64</v>
      </c>
      <c r="CK7" s="24">
        <v>239.46</v>
      </c>
      <c r="CL7" s="24">
        <v>220.62</v>
      </c>
      <c r="CM7" s="24" t="s">
        <v>102</v>
      </c>
      <c r="CN7" s="24" t="s">
        <v>102</v>
      </c>
      <c r="CO7" s="24" t="s">
        <v>102</v>
      </c>
      <c r="CP7" s="24" t="s">
        <v>102</v>
      </c>
      <c r="CQ7" s="24" t="s">
        <v>102</v>
      </c>
      <c r="CR7" s="24">
        <v>42.56</v>
      </c>
      <c r="CS7" s="24">
        <v>42.47</v>
      </c>
      <c r="CT7" s="24">
        <v>42.4</v>
      </c>
      <c r="CU7" s="24">
        <v>42.28</v>
      </c>
      <c r="CV7" s="24">
        <v>41.06</v>
      </c>
      <c r="CW7" s="24">
        <v>42.22</v>
      </c>
      <c r="CX7" s="24">
        <v>97.75</v>
      </c>
      <c r="CY7" s="24">
        <v>99.02</v>
      </c>
      <c r="CZ7" s="24">
        <v>99.02</v>
      </c>
      <c r="DA7" s="24">
        <v>98.98</v>
      </c>
      <c r="DB7" s="24">
        <v>97.76</v>
      </c>
      <c r="DC7" s="24">
        <v>83.32</v>
      </c>
      <c r="DD7" s="24">
        <v>83.75</v>
      </c>
      <c r="DE7" s="24">
        <v>84.19</v>
      </c>
      <c r="DF7" s="24">
        <v>84.34</v>
      </c>
      <c r="DG7" s="24">
        <v>84.34</v>
      </c>
      <c r="DH7" s="24">
        <v>85.67</v>
      </c>
      <c r="DI7" s="24">
        <v>8.5</v>
      </c>
      <c r="DJ7" s="24">
        <v>11.15</v>
      </c>
      <c r="DK7" s="24">
        <v>13.76</v>
      </c>
      <c r="DL7" s="24">
        <v>16.3</v>
      </c>
      <c r="DM7" s="24">
        <v>18.73</v>
      </c>
      <c r="DN7" s="24">
        <v>24.68</v>
      </c>
      <c r="DO7" s="24">
        <v>24.68</v>
      </c>
      <c r="DP7" s="24">
        <v>21.36</v>
      </c>
      <c r="DQ7" s="24">
        <v>22.79</v>
      </c>
      <c r="DR7" s="24">
        <v>24.8</v>
      </c>
      <c r="DS7" s="24">
        <v>28</v>
      </c>
      <c r="DT7" s="24">
        <v>0</v>
      </c>
      <c r="DU7" s="24">
        <v>0</v>
      </c>
      <c r="DV7" s="24">
        <v>0</v>
      </c>
      <c r="DW7" s="24">
        <v>0</v>
      </c>
      <c r="DX7" s="24">
        <v>0</v>
      </c>
      <c r="DY7" s="24">
        <v>0.01</v>
      </c>
      <c r="DZ7" s="24">
        <v>8.6199999999999992</v>
      </c>
      <c r="EA7" s="24">
        <v>0.01</v>
      </c>
      <c r="EB7" s="24">
        <v>0.01</v>
      </c>
      <c r="EC7" s="24">
        <v>0.02</v>
      </c>
      <c r="ED7" s="24">
        <v>0.03</v>
      </c>
      <c r="EE7" s="24">
        <v>0</v>
      </c>
      <c r="EF7" s="24">
        <v>0</v>
      </c>
      <c r="EG7" s="24">
        <v>0</v>
      </c>
      <c r="EH7" s="24">
        <v>0</v>
      </c>
      <c r="EI7" s="24">
        <v>0</v>
      </c>
      <c r="EJ7" s="24">
        <v>0.13</v>
      </c>
      <c r="EK7" s="24">
        <v>0.36</v>
      </c>
      <c r="EL7" s="24">
        <v>0.39</v>
      </c>
      <c r="EM7" s="24">
        <v>0.1</v>
      </c>
      <c r="EN7" s="24">
        <v>0.08</v>
      </c>
      <c r="EO7" s="24">
        <v>0.13</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dcterms:created xsi:type="dcterms:W3CDTF">2023-12-12T00:56:48Z</dcterms:created>
  <dcterms:modified xsi:type="dcterms:W3CDTF">2024-02-02T06:40:40Z</dcterms:modified>
  <cp:category/>
</cp:coreProperties>
</file>