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nfile1\(新)groups\02総務部\（原課）財政課\D04財政課\①財政担当\2財政\3財政庶務\各種照会\09 地方公営企業\R5\R6.2.7〆経営分析比較表について\上下水道課回答\"/>
    </mc:Choice>
  </mc:AlternateContent>
  <workbookProtection workbookAlgorithmName="SHA-512" workbookHashValue="e3nEBljarbIgGh0D7aJ34k+NijwYArWqlqxY1ge1+7R1Fz1qtBroijOmxxqf7WtJ2gSWcqRoiRAXrPty87k7EQ==" workbookSaltValue="UIQAw+HirAVRrODTKnvyhQ=="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W10" i="4" s="1"/>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I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<sst xmlns="http://schemas.openxmlformats.org/spreadsheetml/2006/main" count="228" uniqueCount="113">
  <si>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</si>
  <si>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</si>
  <si>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</si>
  <si>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</si>
  <si>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</si>
  <si>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</si>
  <si>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</si>
  <si>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</si>
  <si>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</si>
  <si>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</si>
  <si>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</si>
  <si>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</si>
  <si>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</si>
  <si>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</si>
  <si>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</si>
  <si>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</si>
  <si>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</si>
  <si>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</si>
  <si>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</si>
  <si>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</si>
  <si>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</si>
  <si>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</si>
  <si>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</si>
  <si>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</si>
  <si>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</si>
  <si>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</si>
  <si>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</si>
  <si>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</si>
  <si>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</si>
  <si>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</si>
  <si>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</si>
  <si>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</si>
  <si>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</si>
  <si>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</si>
  <si>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</si>
  <si>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</si>
  <si>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</si>
  <si>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</si>
  <si>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</si>
  <si>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</si>
  <si>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</si>
  <si>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</si>
  <si>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</si>
  <si>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</si>
  <si>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</si>
  <si>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</si>
  <si>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</si>
  <si>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</si>
  <si>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</si>
  <si>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</si>
  <si>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</si>
  <si>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</si>
  <si>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</si>
  <si>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</si>
  <si>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</si>
  <si>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</si>
  <si>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</si>
  <si>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</si>
  <si>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</si>
  <si>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</si>
  <si>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</si>
  <si>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</si>
  <si>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</si>
  <si>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</si>
  <si>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</si>
  <si>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</si>
  <si>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</si>
  <si>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</si>
  <si>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</si>
  <si>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</si>
  <si>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</si>
  <si>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</si>
  <si>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</si>
  <si>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</si>
  <si>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</si>
  <si>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</si>
  <si>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</si>
  <si>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</si>
  <si>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</si>
  <si>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</si>
  <si>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</si>
  <si>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</si>
  <si>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</si>
  <si>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</si>
  <si>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</si>
  <si>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</si>
  <si>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</si>
  <si>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</si>
  <si>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</si>
  <si>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</si>
  <si>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</si>
  <si>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</si>
  <si>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湖南市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</si>
  <si>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</si>
  <si>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</si>
  <si>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</si>
  <si>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</si>
  <si>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</si>
  <si>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</si>
  <si>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</si>
  <si>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</si>
  <si>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</si>
  <si>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</si>
  <si>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</si>
  <si>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</si>
  <si>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</si>
  <si>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</si>
  <si>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</si>
  <si>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</si>
  <si>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</si>
  <si>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経営の健全性・効率性については、経常収支比率と流動比率が類似団体平均を下回っていますが、それ以外の項目については上回っており、概ね健全な状態であると考えます。しかし、人口減少に伴う有収水量の減少や企業債残高の増加等により、今後は経営状態が悪化していく見込みです。また、老朽化の状況は現状においても類似団体平均を下回っている状態であり、今後多額の更新費用が必要となることにより、経営を圧迫していくことが予想されます。現在も更新計画や経営戦略を基に事業を進めているところですが、年々変化していく状況に対応するため、必要に応じて計画を見直しながら、将来的に持続可能な事業運営に努めていきます。</t>
    <rPh sb="0" eb="2">
      <t>ケイエイ</t>
    </rPh>
    <rPh sb="3" eb="6">
      <t>ケンゼンセイ</t>
    </rPh>
    <rPh sb="7" eb="10">
      <t>コウリツセイ</t>
    </rPh>
    <rPh sb="16" eb="18">
      <t>ケイジョウ</t>
    </rPh>
    <rPh sb="18" eb="20">
      <t>シュウシ</t>
    </rPh>
    <rPh sb="20" eb="22">
      <t>ヒリツ</t>
    </rPh>
    <rPh sb="23" eb="25">
      <t>リュウドウ</t>
    </rPh>
    <rPh sb="25" eb="27">
      <t>ヒリツ</t>
    </rPh>
    <rPh sb="28" eb="30">
      <t>ルイジ</t>
    </rPh>
    <rPh sb="30" eb="32">
      <t>ダンタイ</t>
    </rPh>
    <rPh sb="32" eb="34">
      <t>ヘイキン</t>
    </rPh>
    <rPh sb="35" eb="37">
      <t>シタマワ</t>
    </rPh>
    <rPh sb="46" eb="48">
      <t>イガイ</t>
    </rPh>
    <rPh sb="49" eb="51">
      <t>コウモク</t>
    </rPh>
    <rPh sb="56" eb="58">
      <t>ウワマワ</t>
    </rPh>
    <rPh sb="63" eb="64">
      <t>オオム</t>
    </rPh>
    <rPh sb="65" eb="67">
      <t>ケンゼン</t>
    </rPh>
    <rPh sb="68" eb="70">
      <t>ジョウタイ</t>
    </rPh>
    <rPh sb="74" eb="75">
      <t>カンガ</t>
    </rPh>
    <rPh sb="83" eb="85">
      <t>ジンコウ</t>
    </rPh>
    <rPh sb="85" eb="87">
      <t>ゲンショウ</t>
    </rPh>
    <rPh sb="88" eb="89">
      <t>トモナ</t>
    </rPh>
    <rPh sb="90" eb="92">
      <t>ユウシュウ</t>
    </rPh>
    <rPh sb="92" eb="94">
      <t>スイリョウ</t>
    </rPh>
    <rPh sb="95" eb="97">
      <t>ゲンショウ</t>
    </rPh>
    <rPh sb="98" eb="100">
      <t>キギョウ</t>
    </rPh>
    <rPh sb="100" eb="101">
      <t>サイ</t>
    </rPh>
    <rPh sb="101" eb="103">
      <t>ザンダカ</t>
    </rPh>
    <rPh sb="104" eb="105">
      <t>ゾウ</t>
    </rPh>
    <rPh sb="105" eb="106">
      <t>カ</t>
    </rPh>
    <rPh sb="106" eb="107">
      <t>トウ</t>
    </rPh>
    <rPh sb="111" eb="113">
      <t>コンゴ</t>
    </rPh>
    <rPh sb="114" eb="116">
      <t>ケイエイ</t>
    </rPh>
    <rPh sb="116" eb="118">
      <t>ジョウタイ</t>
    </rPh>
    <rPh sb="119" eb="121">
      <t>アッカ</t>
    </rPh>
    <rPh sb="125" eb="127">
      <t>ミコ</t>
    </rPh>
    <rPh sb="134" eb="137">
      <t>ロウキュウカ</t>
    </rPh>
    <rPh sb="138" eb="140">
      <t>ジョウキョウ</t>
    </rPh>
    <rPh sb="141" eb="143">
      <t>ゲンジョウ</t>
    </rPh>
    <rPh sb="148" eb="150">
      <t>ルイジ</t>
    </rPh>
    <rPh sb="150" eb="152">
      <t>ダンタイ</t>
    </rPh>
    <rPh sb="152" eb="154">
      <t>ヘイキン</t>
    </rPh>
    <rPh sb="155" eb="157">
      <t>シタマワ</t>
    </rPh>
    <rPh sb="161" eb="163">
      <t>ジョウタイ</t>
    </rPh>
    <rPh sb="167" eb="169">
      <t>コンゴ</t>
    </rPh>
    <rPh sb="169" eb="171">
      <t>タガク</t>
    </rPh>
    <rPh sb="172" eb="174">
      <t>コウシン</t>
    </rPh>
    <rPh sb="174" eb="176">
      <t>ヒヨウ</t>
    </rPh>
    <rPh sb="177" eb="179">
      <t>ヒツヨウ</t>
    </rPh>
    <rPh sb="188" eb="190">
      <t>ケイエイ</t>
    </rPh>
    <rPh sb="191" eb="193">
      <t>アッパク</t>
    </rPh>
    <rPh sb="200" eb="202">
      <t>ヨソウ</t>
    </rPh>
    <rPh sb="207" eb="209">
      <t>ゲンザイ</t>
    </rPh>
    <rPh sb="210" eb="212">
      <t>コウシン</t>
    </rPh>
    <rPh sb="212" eb="214">
      <t>ケイカク</t>
    </rPh>
    <rPh sb="215" eb="217">
      <t>ケイエイ</t>
    </rPh>
    <rPh sb="217" eb="219">
      <t>センリャク</t>
    </rPh>
    <rPh sb="220" eb="221">
      <t>モト</t>
    </rPh>
    <rPh sb="222" eb="224">
      <t>ジギョウ</t>
    </rPh>
    <rPh sb="225" eb="226">
      <t>スス</t>
    </rPh>
    <rPh sb="237" eb="239">
      <t>ネンネン</t>
    </rPh>
    <rPh sb="239" eb="241">
      <t>ヘンカ</t>
    </rPh>
    <rPh sb="245" eb="247">
      <t>ジョウキョウ</t>
    </rPh>
    <rPh sb="248" eb="250">
      <t>タイオウ</t>
    </rPh>
    <rPh sb="255" eb="257">
      <t>ヒツヨウ</t>
    </rPh>
    <rPh sb="258" eb="259">
      <t>オウ</t>
    </rPh>
    <rPh sb="261" eb="263">
      <t>ケイカク</t>
    </rPh>
    <rPh sb="264" eb="266">
      <t>ミナオ</t>
    </rPh>
    <rPh sb="271" eb="274">
      <t>ショウライテキ</t>
    </rPh>
    <rPh sb="275" eb="277">
      <t>ジゾク</t>
    </rPh>
    <rPh sb="277" eb="279">
      <t>カノウ</t>
    </rPh>
    <rPh sb="280" eb="282">
      <t>ジギョウ</t>
    </rPh>
    <rPh sb="282" eb="284">
      <t>ウンエイ</t>
    </rPh>
    <rPh sb="285" eb="286">
      <t>ツト</t>
    </rPh>
    <phoneticPr fontId="4"/>
  </si>
  <si>
    <t>①有形固定資産減価償却率については年々増加傾向にあり、令和２年度には50％を超えました。今後もさらに上昇していくことが見込まれるため、更新計画に基づいて施設、老朽管の更新をより効率的に進めていく必要があります。
③管路更新率は類似団体平均よりも低い水準で推移しており、管路更新が進んでいない状況を表しています。管路についても今後老朽化が進んでいくため、計画的に管路更新を進めていく必要があります。</t>
    <rPh sb="1" eb="3">
      <t>ユウケイ</t>
    </rPh>
    <rPh sb="3" eb="5">
      <t>コテイ</t>
    </rPh>
    <rPh sb="5" eb="7">
      <t>シサン</t>
    </rPh>
    <rPh sb="7" eb="9">
      <t>ゲンカ</t>
    </rPh>
    <rPh sb="9" eb="11">
      <t>ショウキャク</t>
    </rPh>
    <rPh sb="11" eb="12">
      <t>リツ</t>
    </rPh>
    <rPh sb="17" eb="19">
      <t>ネンネン</t>
    </rPh>
    <rPh sb="19" eb="21">
      <t>ゾウカ</t>
    </rPh>
    <rPh sb="21" eb="23">
      <t>ケイコウ</t>
    </rPh>
    <rPh sb="27" eb="29">
      <t>レイワ</t>
    </rPh>
    <rPh sb="30" eb="31">
      <t>ネン</t>
    </rPh>
    <rPh sb="31" eb="32">
      <t>ド</t>
    </rPh>
    <rPh sb="38" eb="39">
      <t>コ</t>
    </rPh>
    <rPh sb="44" eb="46">
      <t>コンゴ</t>
    </rPh>
    <rPh sb="50" eb="52">
      <t>ジョウショウ</t>
    </rPh>
    <rPh sb="59" eb="61">
      <t>ミコ</t>
    </rPh>
    <rPh sb="67" eb="69">
      <t>コウシン</t>
    </rPh>
    <rPh sb="69" eb="71">
      <t>ケイカク</t>
    </rPh>
    <rPh sb="72" eb="73">
      <t>モト</t>
    </rPh>
    <rPh sb="76" eb="78">
      <t>シセツ</t>
    </rPh>
    <rPh sb="79" eb="81">
      <t>ロウキュウ</t>
    </rPh>
    <rPh sb="81" eb="82">
      <t>カン</t>
    </rPh>
    <rPh sb="83" eb="85">
      <t>コウシン</t>
    </rPh>
    <rPh sb="88" eb="91">
      <t>コウリツテキ</t>
    </rPh>
    <rPh sb="92" eb="93">
      <t>スス</t>
    </rPh>
    <rPh sb="97" eb="99">
      <t>ヒツヨウ</t>
    </rPh>
    <rPh sb="107" eb="109">
      <t>カンロ</t>
    </rPh>
    <rPh sb="109" eb="111">
      <t>コウシン</t>
    </rPh>
    <rPh sb="111" eb="112">
      <t>リツ</t>
    </rPh>
    <rPh sb="113" eb="115">
      <t>ルイジ</t>
    </rPh>
    <rPh sb="115" eb="117">
      <t>ダンタイ</t>
    </rPh>
    <rPh sb="117" eb="119">
      <t>ヘイキン</t>
    </rPh>
    <rPh sb="122" eb="123">
      <t>ヒク</t>
    </rPh>
    <rPh sb="124" eb="126">
      <t>スイジュン</t>
    </rPh>
    <rPh sb="127" eb="129">
      <t>スイイ</t>
    </rPh>
    <rPh sb="134" eb="136">
      <t>カンロ</t>
    </rPh>
    <rPh sb="136" eb="138">
      <t>コウシン</t>
    </rPh>
    <rPh sb="139" eb="140">
      <t>スス</t>
    </rPh>
    <rPh sb="145" eb="147">
      <t>ジョウキョウ</t>
    </rPh>
    <rPh sb="148" eb="149">
      <t>アラワ</t>
    </rPh>
    <rPh sb="155" eb="157">
      <t>カンロ</t>
    </rPh>
    <rPh sb="162" eb="164">
      <t>コンゴ</t>
    </rPh>
    <rPh sb="164" eb="167">
      <t>ロウキュウカ</t>
    </rPh>
    <rPh sb="168" eb="169">
      <t>スス</t>
    </rPh>
    <rPh sb="176" eb="179">
      <t>ケイカクテキ</t>
    </rPh>
    <rPh sb="180" eb="182">
      <t>カンロ</t>
    </rPh>
    <rPh sb="182" eb="184">
      <t>コウシン</t>
    </rPh>
    <rPh sb="185" eb="186">
      <t>スス</t>
    </rPh>
    <rPh sb="190" eb="192">
      <t>ヒツヨウ</t>
    </rPh>
    <phoneticPr fontId="4"/>
  </si>
  <si>
    <t>①経常収支比率および⑤料金回収率がともに100％を上回っていることから、単年度の収支が黒字であり、かつ給水に係る費用を給水収益で賄えていることを表しています。料金回収率については類似団体平均を上回っていますが、経常収支比率は下回っているため、より効率的な経営を行う必要があります。
②累積欠損金については、現在発生しておらず健全な状態を維持しています。
③流動比率については、100％を大きく上回っているため、１年以内に支払うべき債務に対して支払うことができる現金等が十分にあることを示しています。
④企業債残高対給水収益比率について、現在は300％を下回っていますが、今後は企業債残高の増加に伴い、企業債残高対給水収益も上昇していく見込みです。企業債残高の抑制を図るため、事業を実施する際の資金バランスについて検討が必要です。
⑥給水原価は類似団体平均を上回っています。人口減に伴い有収水量も減少傾向であることから、効率的な経営に取り組んでいく必要があります。
⑦施設利用率および⑧有収率はともに類似団体平均を上回っています。施設を効率よく利用し、施設の稼働が収益につながっているため、健全に運営できています。</t>
    <rPh sb="1" eb="3">
      <t>ケイジョウ</t>
    </rPh>
    <rPh sb="3" eb="5">
      <t>シュウシ</t>
    </rPh>
    <rPh sb="5" eb="7">
      <t>ヒリツ</t>
    </rPh>
    <rPh sb="11" eb="13">
      <t>リョウキン</t>
    </rPh>
    <rPh sb="13" eb="15">
      <t>カイシュウ</t>
    </rPh>
    <rPh sb="15" eb="16">
      <t>リツ</t>
    </rPh>
    <rPh sb="25" eb="27">
      <t>ウワマワ</t>
    </rPh>
    <rPh sb="36" eb="39">
      <t>タンネンド</t>
    </rPh>
    <rPh sb="40" eb="42">
      <t>シュウシ</t>
    </rPh>
    <rPh sb="43" eb="45">
      <t>クロジ</t>
    </rPh>
    <rPh sb="51" eb="53">
      <t>キュウスイ</t>
    </rPh>
    <rPh sb="54" eb="55">
      <t>カカ</t>
    </rPh>
    <rPh sb="56" eb="58">
      <t>ヒヨウ</t>
    </rPh>
    <rPh sb="59" eb="61">
      <t>キュウスイ</t>
    </rPh>
    <rPh sb="61" eb="63">
      <t>シュウエキ</t>
    </rPh>
    <rPh sb="64" eb="65">
      <t>マカナ</t>
    </rPh>
    <rPh sb="72" eb="73">
      <t>アラワ</t>
    </rPh>
    <rPh sb="79" eb="81">
      <t>リョウキン</t>
    </rPh>
    <rPh sb="81" eb="83">
      <t>カイシュウ</t>
    </rPh>
    <rPh sb="83" eb="84">
      <t>リツ</t>
    </rPh>
    <rPh sb="89" eb="91">
      <t>ルイジ</t>
    </rPh>
    <rPh sb="91" eb="93">
      <t>ダンタイ</t>
    </rPh>
    <rPh sb="93" eb="95">
      <t>ヘイキン</t>
    </rPh>
    <rPh sb="96" eb="98">
      <t>ウワマワ</t>
    </rPh>
    <rPh sb="105" eb="107">
      <t>ケイジョウ</t>
    </rPh>
    <rPh sb="107" eb="109">
      <t>シュウシ</t>
    </rPh>
    <rPh sb="109" eb="111">
      <t>ヒリツ</t>
    </rPh>
    <rPh sb="112" eb="114">
      <t>シタマワ</t>
    </rPh>
    <rPh sb="123" eb="126">
      <t>コウリツテキ</t>
    </rPh>
    <rPh sb="127" eb="129">
      <t>ケイエイ</t>
    </rPh>
    <rPh sb="130" eb="131">
      <t>オコナ</t>
    </rPh>
    <rPh sb="132" eb="134">
      <t>ヒツヨウ</t>
    </rPh>
    <rPh sb="142" eb="144">
      <t>ルイセキ</t>
    </rPh>
    <rPh sb="144" eb="146">
      <t>ケッソン</t>
    </rPh>
    <rPh sb="146" eb="147">
      <t>キン</t>
    </rPh>
    <rPh sb="153" eb="155">
      <t>ゲンザイ</t>
    </rPh>
    <rPh sb="155" eb="157">
      <t>ハッセイ</t>
    </rPh>
    <rPh sb="162" eb="164">
      <t>ケンゼン</t>
    </rPh>
    <rPh sb="165" eb="167">
      <t>ジョウタイ</t>
    </rPh>
    <rPh sb="168" eb="170">
      <t>イジ</t>
    </rPh>
    <rPh sb="178" eb="180">
      <t>リュウドウ</t>
    </rPh>
    <rPh sb="180" eb="182">
      <t>ヒリツ</t>
    </rPh>
    <rPh sb="193" eb="194">
      <t>オオ</t>
    </rPh>
    <rPh sb="196" eb="198">
      <t>ウワマワ</t>
    </rPh>
    <rPh sb="206" eb="207">
      <t>ネン</t>
    </rPh>
    <rPh sb="207" eb="209">
      <t>イナイ</t>
    </rPh>
    <rPh sb="210" eb="212">
      <t>シハラ</t>
    </rPh>
    <rPh sb="215" eb="217">
      <t>サイム</t>
    </rPh>
    <rPh sb="218" eb="219">
      <t>タイ</t>
    </rPh>
    <rPh sb="221" eb="223">
      <t>シハラ</t>
    </rPh>
    <rPh sb="230" eb="232">
      <t>ゲンキン</t>
    </rPh>
    <rPh sb="232" eb="233">
      <t>トウ</t>
    </rPh>
    <rPh sb="234" eb="236">
      <t>ジュウブン</t>
    </rPh>
    <rPh sb="242" eb="243">
      <t>シメ</t>
    </rPh>
    <rPh sb="251" eb="253">
      <t>キギョウ</t>
    </rPh>
    <rPh sb="253" eb="254">
      <t>サイ</t>
    </rPh>
    <rPh sb="254" eb="256">
      <t>ザンダカ</t>
    </rPh>
    <rPh sb="256" eb="257">
      <t>タイ</t>
    </rPh>
    <rPh sb="257" eb="259">
      <t>キュウスイ</t>
    </rPh>
    <rPh sb="259" eb="261">
      <t>シュウエキ</t>
    </rPh>
    <rPh sb="261" eb="263">
      <t>ヒリツ</t>
    </rPh>
    <rPh sb="268" eb="270">
      <t>ゲンザイ</t>
    </rPh>
    <rPh sb="276" eb="278">
      <t>シタマワ</t>
    </rPh>
    <rPh sb="285" eb="287">
      <t>コンゴ</t>
    </rPh>
    <rPh sb="288" eb="290">
      <t>キギョウ</t>
    </rPh>
    <rPh sb="290" eb="291">
      <t>サイ</t>
    </rPh>
    <rPh sb="291" eb="293">
      <t>ザンダカ</t>
    </rPh>
    <rPh sb="294" eb="296">
      <t>ゾウカ</t>
    </rPh>
    <rPh sb="297" eb="298">
      <t>トモナ</t>
    </rPh>
    <rPh sb="300" eb="302">
      <t>キギョウ</t>
    </rPh>
    <rPh sb="302" eb="303">
      <t>サイ</t>
    </rPh>
    <rPh sb="303" eb="305">
      <t>ザンダカ</t>
    </rPh>
    <rPh sb="305" eb="306">
      <t>タイ</t>
    </rPh>
    <rPh sb="306" eb="308">
      <t>キュウスイ</t>
    </rPh>
    <rPh sb="308" eb="310">
      <t>シュウエキ</t>
    </rPh>
    <rPh sb="311" eb="313">
      <t>ジョウショウ</t>
    </rPh>
    <rPh sb="317" eb="319">
      <t>ミコ</t>
    </rPh>
    <rPh sb="323" eb="325">
      <t>キギョウ</t>
    </rPh>
    <rPh sb="325" eb="326">
      <t>サイ</t>
    </rPh>
    <rPh sb="326" eb="328">
      <t>ザンダカ</t>
    </rPh>
    <rPh sb="329" eb="331">
      <t>ヨクセイ</t>
    </rPh>
    <rPh sb="332" eb="333">
      <t>ハカ</t>
    </rPh>
    <rPh sb="337" eb="339">
      <t>ジギョウ</t>
    </rPh>
    <rPh sb="340" eb="342">
      <t>ジッシ</t>
    </rPh>
    <rPh sb="344" eb="345">
      <t>サイ</t>
    </rPh>
    <rPh sb="346" eb="348">
      <t>シキン</t>
    </rPh>
    <rPh sb="356" eb="358">
      <t>ケントウ</t>
    </rPh>
    <rPh sb="359" eb="361">
      <t>ヒツヨウ</t>
    </rPh>
    <rPh sb="366" eb="368">
      <t>キュウスイ</t>
    </rPh>
    <rPh sb="368" eb="370">
      <t>ゲンカ</t>
    </rPh>
    <rPh sb="371" eb="377">
      <t>ルイジダンタイヘイキン</t>
    </rPh>
    <rPh sb="378" eb="380">
      <t>ウワマワ</t>
    </rPh>
    <rPh sb="386" eb="389">
      <t>ジンコウゲン</t>
    </rPh>
    <rPh sb="390" eb="391">
      <t>トモナ</t>
    </rPh>
    <rPh sb="392" eb="394">
      <t>ユウシュウ</t>
    </rPh>
    <rPh sb="394" eb="396">
      <t>スイリョウ</t>
    </rPh>
    <rPh sb="397" eb="399">
      <t>ゲンショウ</t>
    </rPh>
    <rPh sb="399" eb="401">
      <t>ケイコウ</t>
    </rPh>
    <rPh sb="409" eb="412">
      <t>コウリツテキ</t>
    </rPh>
    <rPh sb="413" eb="415">
      <t>ケイエイ</t>
    </rPh>
    <rPh sb="416" eb="417">
      <t>ト</t>
    </rPh>
    <rPh sb="418" eb="419">
      <t>ク</t>
    </rPh>
    <rPh sb="423" eb="425">
      <t>ヒツヨウ</t>
    </rPh>
    <rPh sb="433" eb="435">
      <t>シセツ</t>
    </rPh>
    <rPh sb="435" eb="438">
      <t>リヨウリツ</t>
    </rPh>
    <rPh sb="442" eb="445">
      <t>ユウシュウリツ</t>
    </rPh>
    <rPh sb="449" eb="455">
      <t>ルイジダンタイヘイキン</t>
    </rPh>
    <rPh sb="456" eb="458">
      <t>ウワマワ</t>
    </rPh>
    <rPh sb="464" eb="466">
      <t>シセツ</t>
    </rPh>
    <rPh sb="467" eb="469">
      <t>コウリツ</t>
    </rPh>
    <rPh sb="471" eb="473">
      <t>リヨウ</t>
    </rPh>
    <rPh sb="475" eb="477">
      <t>シセツ</t>
    </rPh>
    <rPh sb="478" eb="480">
      <t>カドウ</t>
    </rPh>
    <rPh sb="481" eb="483">
      <t>シュウエキ</t>
    </rPh>
    <rPh sb="494" eb="496">
      <t>ケンゼン</t>
    </rPh>
    <rPh sb="497" eb="499">
      <t>ウンエイ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</si>
</sst>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0.22</c:v>
                </c:pt>
                <c:pt idx="1">
                  <c:v>0.78</c:v>
                </c:pt>
                <c:pt idx="2">
                  <c:v>0.41</c:v>
                </c:pt>
                <c:pt idx="3">
                  <c:v>0.17</c:v>
                </c:pt>
                <c:pt idx="4">
                  <c:v>0.25</c:v>
                </c:pt>
              </c:numCache>
            </c:numRef>
          </c:val>
          <c:extLst>
            <c:ext xmlns:c16="http://schemas.microsoft.com/office/drawing/2014/chart" uri="{C3380CC4-5D6E-409C-BE32-E72D297353CC}">
              <c16:uniqueId val="{00000000-D8F2-400A-B3D5-E0860C27B9B4}"/>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0.63</c:v>
                </c:pt>
                <c:pt idx="1">
                  <c:v>0.63</c:v>
                </c:pt>
                <c:pt idx="2">
                  <c:v>0.6</c:v>
                </c:pt>
                <c:pt idx="3">
                  <c:v>0.56000000000000005</c:v>
                </c:pt>
                <c:pt idx="4">
                  <c:v>0.6</c:v>
                </c:pt>
              </c:numCache>
            </c:numRef>
          </c:val>
          <c:smooth val="0"/>
          <c:extLst>
            <c:ext xmlns:c16="http://schemas.microsoft.com/office/drawing/2014/chart" uri="{C3380CC4-5D6E-409C-BE32-E72D297353CC}">
              <c16:uniqueId val="{00000001-D8F2-400A-B3D5-E0860C27B9B4}"/>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57.51</c:v>
                </c:pt>
                <c:pt idx="1">
                  <c:v>56.13</c:v>
                </c:pt>
                <c:pt idx="2">
                  <c:v>63.03</c:v>
                </c:pt>
                <c:pt idx="3">
                  <c:v>60.83</c:v>
                </c:pt>
                <c:pt idx="4">
                  <c:v>60.56</c:v>
                </c:pt>
              </c:numCache>
            </c:numRef>
          </c:val>
          <c:extLst>
            <c:ext xmlns:c16="http://schemas.microsoft.com/office/drawing/2014/chart" uri="{C3380CC4-5D6E-409C-BE32-E72D297353CC}">
              <c16:uniqueId val="{00000000-EED1-4FFC-B350-A36AA0056D99}"/>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59.46</c:v>
                </c:pt>
                <c:pt idx="1">
                  <c:v>59.51</c:v>
                </c:pt>
                <c:pt idx="2">
                  <c:v>59.91</c:v>
                </c:pt>
                <c:pt idx="3">
                  <c:v>59.4</c:v>
                </c:pt>
                <c:pt idx="4">
                  <c:v>59.24</c:v>
                </c:pt>
              </c:numCache>
            </c:numRef>
          </c:val>
          <c:smooth val="0"/>
          <c:extLst>
            <c:ext xmlns:c16="http://schemas.microsoft.com/office/drawing/2014/chart" uri="{C3380CC4-5D6E-409C-BE32-E72D297353CC}">
              <c16:uniqueId val="{00000001-EED1-4FFC-B350-A36AA0056D99}"/>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89.45</c:v>
                </c:pt>
                <c:pt idx="1">
                  <c:v>90.36</c:v>
                </c:pt>
                <c:pt idx="2">
                  <c:v>89.67</c:v>
                </c:pt>
                <c:pt idx="3">
                  <c:v>91.7</c:v>
                </c:pt>
                <c:pt idx="4">
                  <c:v>90.74</c:v>
                </c:pt>
              </c:numCache>
            </c:numRef>
          </c:val>
          <c:extLst>
            <c:ext xmlns:c16="http://schemas.microsoft.com/office/drawing/2014/chart" uri="{C3380CC4-5D6E-409C-BE32-E72D297353CC}">
              <c16:uniqueId val="{00000000-AC02-45F7-B110-A0A186AAF78C}"/>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87.41</c:v>
                </c:pt>
                <c:pt idx="1">
                  <c:v>87.08</c:v>
                </c:pt>
                <c:pt idx="2">
                  <c:v>87.26</c:v>
                </c:pt>
                <c:pt idx="3">
                  <c:v>87.57</c:v>
                </c:pt>
                <c:pt idx="4">
                  <c:v>87.26</c:v>
                </c:pt>
              </c:numCache>
            </c:numRef>
          </c:val>
          <c:smooth val="0"/>
          <c:extLst>
            <c:ext xmlns:c16="http://schemas.microsoft.com/office/drawing/2014/chart" uri="{C3380CC4-5D6E-409C-BE32-E72D297353CC}">
              <c16:uniqueId val="{00000001-AC02-45F7-B110-A0A186AAF78C}"/>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104.63</c:v>
                </c:pt>
                <c:pt idx="1">
                  <c:v>105.84</c:v>
                </c:pt>
                <c:pt idx="2">
                  <c:v>85.97</c:v>
                </c:pt>
                <c:pt idx="3">
                  <c:v>107.38</c:v>
                </c:pt>
                <c:pt idx="4">
                  <c:v>104.4</c:v>
                </c:pt>
              </c:numCache>
            </c:numRef>
          </c:val>
          <c:extLst>
            <c:ext xmlns:c16="http://schemas.microsoft.com/office/drawing/2014/chart" uri="{C3380CC4-5D6E-409C-BE32-E72D297353CC}">
              <c16:uniqueId val="{00000000-6061-497F-A26B-80406B195014}"/>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111.44</c:v>
                </c:pt>
                <c:pt idx="1">
                  <c:v>111.17</c:v>
                </c:pt>
                <c:pt idx="2">
                  <c:v>110.91</c:v>
                </c:pt>
                <c:pt idx="3">
                  <c:v>111.49</c:v>
                </c:pt>
                <c:pt idx="4">
                  <c:v>109.09</c:v>
                </c:pt>
              </c:numCache>
            </c:numRef>
          </c:val>
          <c:smooth val="0"/>
          <c:extLst>
            <c:ext xmlns:c16="http://schemas.microsoft.com/office/drawing/2014/chart" uri="{C3380CC4-5D6E-409C-BE32-E72D297353CC}">
              <c16:uniqueId val="{00000001-6061-497F-A26B-80406B195014}"/>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48.61</c:v>
                </c:pt>
                <c:pt idx="1">
                  <c:v>49.51</c:v>
                </c:pt>
                <c:pt idx="2">
                  <c:v>50.63</c:v>
                </c:pt>
                <c:pt idx="3">
                  <c:v>52.06</c:v>
                </c:pt>
                <c:pt idx="4">
                  <c:v>52.47</c:v>
                </c:pt>
              </c:numCache>
            </c:numRef>
          </c:val>
          <c:extLst>
            <c:ext xmlns:c16="http://schemas.microsoft.com/office/drawing/2014/chart" uri="{C3380CC4-5D6E-409C-BE32-E72D297353CC}">
              <c16:uniqueId val="{00000000-A9F9-4DF1-9E33-70401CFFBDC6}"/>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47.62</c:v>
                </c:pt>
                <c:pt idx="1">
                  <c:v>48.55</c:v>
                </c:pt>
                <c:pt idx="2">
                  <c:v>49.2</c:v>
                </c:pt>
                <c:pt idx="3">
                  <c:v>50.01</c:v>
                </c:pt>
                <c:pt idx="4">
                  <c:v>50.99</c:v>
                </c:pt>
              </c:numCache>
            </c:numRef>
          </c:val>
          <c:smooth val="0"/>
          <c:extLst>
            <c:ext xmlns:c16="http://schemas.microsoft.com/office/drawing/2014/chart" uri="{C3380CC4-5D6E-409C-BE32-E72D297353CC}">
              <c16:uniqueId val="{00000001-A9F9-4DF1-9E33-70401CFFBDC6}"/>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9F6-4344-BC23-EC50324BD2FE}"/>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16.27</c:v>
                </c:pt>
                <c:pt idx="1">
                  <c:v>17.11</c:v>
                </c:pt>
                <c:pt idx="2">
                  <c:v>18.329999999999998</c:v>
                </c:pt>
                <c:pt idx="3">
                  <c:v>20.27</c:v>
                </c:pt>
                <c:pt idx="4">
                  <c:v>21.69</c:v>
                </c:pt>
              </c:numCache>
            </c:numRef>
          </c:val>
          <c:smooth val="0"/>
          <c:extLst>
            <c:ext xmlns:c16="http://schemas.microsoft.com/office/drawing/2014/chart" uri="{C3380CC4-5D6E-409C-BE32-E72D297353CC}">
              <c16:uniqueId val="{00000001-19F6-4344-BC23-EC50324BD2FE}"/>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86F-493D-AE93-5B0B75D6A13B}"/>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1.03</c:v>
                </c:pt>
                <c:pt idx="1">
                  <c:v>0.78</c:v>
                </c:pt>
                <c:pt idx="2">
                  <c:v>0.92</c:v>
                </c:pt>
                <c:pt idx="3">
                  <c:v>0.87</c:v>
                </c:pt>
                <c:pt idx="4">
                  <c:v>0.93</c:v>
                </c:pt>
              </c:numCache>
            </c:numRef>
          </c:val>
          <c:smooth val="0"/>
          <c:extLst>
            <c:ext xmlns:c16="http://schemas.microsoft.com/office/drawing/2014/chart" uri="{C3380CC4-5D6E-409C-BE32-E72D297353CC}">
              <c16:uniqueId val="{00000001-686F-493D-AE93-5B0B75D6A13B}"/>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335.45</c:v>
                </c:pt>
                <c:pt idx="1">
                  <c:v>354.92</c:v>
                </c:pt>
                <c:pt idx="2">
                  <c:v>265.93</c:v>
                </c:pt>
                <c:pt idx="3">
                  <c:v>382.72</c:v>
                </c:pt>
                <c:pt idx="4">
                  <c:v>313.74</c:v>
                </c:pt>
              </c:numCache>
            </c:numRef>
          </c:val>
          <c:extLst>
            <c:ext xmlns:c16="http://schemas.microsoft.com/office/drawing/2014/chart" uri="{C3380CC4-5D6E-409C-BE32-E72D297353CC}">
              <c16:uniqueId val="{00000000-FA78-42CB-B60A-C9D74F57FCA4}"/>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349.83</c:v>
                </c:pt>
                <c:pt idx="1">
                  <c:v>360.86</c:v>
                </c:pt>
                <c:pt idx="2">
                  <c:v>350.79</c:v>
                </c:pt>
                <c:pt idx="3">
                  <c:v>354.57</c:v>
                </c:pt>
                <c:pt idx="4">
                  <c:v>357.74</c:v>
                </c:pt>
              </c:numCache>
            </c:numRef>
          </c:val>
          <c:smooth val="0"/>
          <c:extLst>
            <c:ext xmlns:c16="http://schemas.microsoft.com/office/drawing/2014/chart" uri="{C3380CC4-5D6E-409C-BE32-E72D297353CC}">
              <c16:uniqueId val="{00000001-FA78-42CB-B60A-C9D74F57FCA4}"/>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247.29</c:v>
                </c:pt>
                <c:pt idx="1">
                  <c:v>255.38</c:v>
                </c:pt>
                <c:pt idx="2">
                  <c:v>338.02</c:v>
                </c:pt>
                <c:pt idx="3">
                  <c:v>268.58</c:v>
                </c:pt>
                <c:pt idx="4">
                  <c:v>286.33</c:v>
                </c:pt>
              </c:numCache>
            </c:numRef>
          </c:val>
          <c:extLst>
            <c:ext xmlns:c16="http://schemas.microsoft.com/office/drawing/2014/chart" uri="{C3380CC4-5D6E-409C-BE32-E72D297353CC}">
              <c16:uniqueId val="{00000000-C733-417F-9094-50E5B7C76A73}"/>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314.87</c:v>
                </c:pt>
                <c:pt idx="1">
                  <c:v>309.27999999999997</c:v>
                </c:pt>
                <c:pt idx="2">
                  <c:v>322.92</c:v>
                </c:pt>
                <c:pt idx="3">
                  <c:v>303.45999999999998</c:v>
                </c:pt>
                <c:pt idx="4">
                  <c:v>307.27999999999997</c:v>
                </c:pt>
              </c:numCache>
            </c:numRef>
          </c:val>
          <c:smooth val="0"/>
          <c:extLst>
            <c:ext xmlns:c16="http://schemas.microsoft.com/office/drawing/2014/chart" uri="{C3380CC4-5D6E-409C-BE32-E72D297353CC}">
              <c16:uniqueId val="{00000001-C733-417F-9094-50E5B7C76A73}"/>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103.57</c:v>
                </c:pt>
                <c:pt idx="1">
                  <c:v>104.86</c:v>
                </c:pt>
                <c:pt idx="2">
                  <c:v>79.73</c:v>
                </c:pt>
                <c:pt idx="3">
                  <c:v>106.7</c:v>
                </c:pt>
                <c:pt idx="4">
                  <c:v>103.29</c:v>
                </c:pt>
              </c:numCache>
            </c:numRef>
          </c:val>
          <c:extLst>
            <c:ext xmlns:c16="http://schemas.microsoft.com/office/drawing/2014/chart" uri="{C3380CC4-5D6E-409C-BE32-E72D297353CC}">
              <c16:uniqueId val="{00000000-EB88-4D80-9CA0-519987EA9453}"/>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103.54</c:v>
                </c:pt>
                <c:pt idx="1">
                  <c:v>103.32</c:v>
                </c:pt>
                <c:pt idx="2">
                  <c:v>100.85</c:v>
                </c:pt>
                <c:pt idx="3">
                  <c:v>103.79</c:v>
                </c:pt>
                <c:pt idx="4">
                  <c:v>98.3</c:v>
                </c:pt>
              </c:numCache>
            </c:numRef>
          </c:val>
          <c:smooth val="0"/>
          <c:extLst>
            <c:ext xmlns:c16="http://schemas.microsoft.com/office/drawing/2014/chart" uri="{C3380CC4-5D6E-409C-BE32-E72D297353CC}">
              <c16:uniqueId val="{00000001-EB88-4D80-9CA0-519987EA9453}"/>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182.61</c:v>
                </c:pt>
                <c:pt idx="1">
                  <c:v>180.41</c:v>
                </c:pt>
                <c:pt idx="2">
                  <c:v>181.64</c:v>
                </c:pt>
                <c:pt idx="3">
                  <c:v>173.92</c:v>
                </c:pt>
                <c:pt idx="4">
                  <c:v>180.17</c:v>
                </c:pt>
              </c:numCache>
            </c:numRef>
          </c:val>
          <c:extLst>
            <c:ext xmlns:c16="http://schemas.microsoft.com/office/drawing/2014/chart" uri="{C3380CC4-5D6E-409C-BE32-E72D297353CC}">
              <c16:uniqueId val="{00000000-E957-4A62-B274-388ECF177962}"/>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167.46</c:v>
                </c:pt>
                <c:pt idx="1">
                  <c:v>168.56</c:v>
                </c:pt>
                <c:pt idx="2">
                  <c:v>167.1</c:v>
                </c:pt>
                <c:pt idx="3">
                  <c:v>167.86</c:v>
                </c:pt>
                <c:pt idx="4">
                  <c:v>173.68</c:v>
                </c:pt>
              </c:numCache>
            </c:numRef>
          </c:val>
          <c:smooth val="0"/>
          <c:extLst>
            <c:ext xmlns:c16="http://schemas.microsoft.com/office/drawing/2014/chart" uri="{C3380CC4-5D6E-409C-BE32-E72D297353CC}">
              <c16:uniqueId val="{00000001-E957-4A62-B274-388ECF177962}"/>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70" zoomScaleNormal="7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15">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15">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7" t="str">
        <f>データ!H6</f>
        <v>滋賀県　湖南市</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6"/>
      <c r="D7" s="46"/>
      <c r="E7" s="46"/>
      <c r="F7" s="46"/>
      <c r="G7" s="46"/>
      <c r="H7" s="46"/>
      <c r="I7" s="45" t="s">
        <v>2</v>
      </c>
      <c r="J7" s="46"/>
      <c r="K7" s="46"/>
      <c r="L7" s="46"/>
      <c r="M7" s="46"/>
      <c r="N7" s="46"/>
      <c r="O7" s="67"/>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79" t="s">
        <v>9</v>
      </c>
      <c r="BM7" s="80"/>
      <c r="BN7" s="80"/>
      <c r="BO7" s="80"/>
      <c r="BP7" s="80"/>
      <c r="BQ7" s="80"/>
      <c r="BR7" s="80"/>
      <c r="BS7" s="80"/>
      <c r="BT7" s="80"/>
      <c r="BU7" s="80"/>
      <c r="BV7" s="80"/>
      <c r="BW7" s="80"/>
      <c r="BX7" s="80"/>
      <c r="BY7" s="81"/>
    </row>
    <row r="8" spans="1:78" ht="18.75" customHeight="1" x14ac:dyDescent="0.15">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A4</v>
      </c>
      <c r="X8" s="75"/>
      <c r="Y8" s="75"/>
      <c r="Z8" s="75"/>
      <c r="AA8" s="75"/>
      <c r="AB8" s="75"/>
      <c r="AC8" s="75"/>
      <c r="AD8" s="75" t="str">
        <f>データ!$M$6</f>
        <v>非設置</v>
      </c>
      <c r="AE8" s="75"/>
      <c r="AF8" s="75"/>
      <c r="AG8" s="75"/>
      <c r="AH8" s="75"/>
      <c r="AI8" s="75"/>
      <c r="AJ8" s="75"/>
      <c r="AK8" s="2"/>
      <c r="AL8" s="66">
        <f>データ!$R$6</f>
        <v>54601</v>
      </c>
      <c r="AM8" s="66"/>
      <c r="AN8" s="66"/>
      <c r="AO8" s="66"/>
      <c r="AP8" s="66"/>
      <c r="AQ8" s="66"/>
      <c r="AR8" s="66"/>
      <c r="AS8" s="66"/>
      <c r="AT8" s="37">
        <f>データ!$S$6</f>
        <v>70.400000000000006</v>
      </c>
      <c r="AU8" s="38"/>
      <c r="AV8" s="38"/>
      <c r="AW8" s="38"/>
      <c r="AX8" s="38"/>
      <c r="AY8" s="38"/>
      <c r="AZ8" s="38"/>
      <c r="BA8" s="38"/>
      <c r="BB8" s="55">
        <f>データ!$T$6</f>
        <v>775.58</v>
      </c>
      <c r="BC8" s="55"/>
      <c r="BD8" s="55"/>
      <c r="BE8" s="55"/>
      <c r="BF8" s="55"/>
      <c r="BG8" s="55"/>
      <c r="BH8" s="55"/>
      <c r="BI8" s="55"/>
      <c r="BJ8" s="3"/>
      <c r="BK8" s="3"/>
      <c r="BL8" s="68" t="s">
        <v>10</v>
      </c>
      <c r="BM8" s="69"/>
      <c r="BN8" s="70" t="s">
        <v>11</v>
      </c>
      <c r="BO8" s="70"/>
      <c r="BP8" s="70"/>
      <c r="BQ8" s="70"/>
      <c r="BR8" s="70"/>
      <c r="BS8" s="70"/>
      <c r="BT8" s="70"/>
      <c r="BU8" s="70"/>
      <c r="BV8" s="70"/>
      <c r="BW8" s="70"/>
      <c r="BX8" s="70"/>
      <c r="BY8" s="71"/>
    </row>
    <row r="9" spans="1:78" ht="18.75" customHeight="1" x14ac:dyDescent="0.15">
      <c r="A9" s="2"/>
      <c r="B9" s="45" t="s">
        <v>12</v>
      </c>
      <c r="C9" s="46"/>
      <c r="D9" s="46"/>
      <c r="E9" s="46"/>
      <c r="F9" s="46"/>
      <c r="G9" s="46"/>
      <c r="H9" s="46"/>
      <c r="I9" s="45" t="s">
        <v>13</v>
      </c>
      <c r="J9" s="46"/>
      <c r="K9" s="46"/>
      <c r="L9" s="46"/>
      <c r="M9" s="46"/>
      <c r="N9" s="46"/>
      <c r="O9" s="67"/>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15">
      <c r="A10" s="2"/>
      <c r="B10" s="37" t="str">
        <f>データ!$N$6</f>
        <v>-</v>
      </c>
      <c r="C10" s="38"/>
      <c r="D10" s="38"/>
      <c r="E10" s="38"/>
      <c r="F10" s="38"/>
      <c r="G10" s="38"/>
      <c r="H10" s="38"/>
      <c r="I10" s="37">
        <f>データ!$O$6</f>
        <v>65.67</v>
      </c>
      <c r="J10" s="38"/>
      <c r="K10" s="38"/>
      <c r="L10" s="38"/>
      <c r="M10" s="38"/>
      <c r="N10" s="38"/>
      <c r="O10" s="65"/>
      <c r="P10" s="55">
        <f>データ!$P$6</f>
        <v>99.91</v>
      </c>
      <c r="Q10" s="55"/>
      <c r="R10" s="55"/>
      <c r="S10" s="55"/>
      <c r="T10" s="55"/>
      <c r="U10" s="55"/>
      <c r="V10" s="55"/>
      <c r="W10" s="66">
        <f>データ!$Q$6</f>
        <v>2838</v>
      </c>
      <c r="X10" s="66"/>
      <c r="Y10" s="66"/>
      <c r="Z10" s="66"/>
      <c r="AA10" s="66"/>
      <c r="AB10" s="66"/>
      <c r="AC10" s="66"/>
      <c r="AD10" s="2"/>
      <c r="AE10" s="2"/>
      <c r="AF10" s="2"/>
      <c r="AG10" s="2"/>
      <c r="AH10" s="2"/>
      <c r="AI10" s="2"/>
      <c r="AJ10" s="2"/>
      <c r="AK10" s="2"/>
      <c r="AL10" s="66">
        <f>データ!$U$6</f>
        <v>54343</v>
      </c>
      <c r="AM10" s="66"/>
      <c r="AN10" s="66"/>
      <c r="AO10" s="66"/>
      <c r="AP10" s="66"/>
      <c r="AQ10" s="66"/>
      <c r="AR10" s="66"/>
      <c r="AS10" s="66"/>
      <c r="AT10" s="37">
        <f>データ!$V$6</f>
        <v>32.72</v>
      </c>
      <c r="AU10" s="38"/>
      <c r="AV10" s="38"/>
      <c r="AW10" s="38"/>
      <c r="AX10" s="38"/>
      <c r="AY10" s="38"/>
      <c r="AZ10" s="38"/>
      <c r="BA10" s="38"/>
      <c r="BB10" s="55">
        <f>データ!$W$6</f>
        <v>1660.85</v>
      </c>
      <c r="BC10" s="55"/>
      <c r="BD10" s="55"/>
      <c r="BE10" s="55"/>
      <c r="BF10" s="55"/>
      <c r="BG10" s="55"/>
      <c r="BH10" s="55"/>
      <c r="BI10" s="55"/>
      <c r="BJ10" s="2"/>
      <c r="BK10" s="2"/>
      <c r="BL10" s="56" t="s">
        <v>21</v>
      </c>
      <c r="BM10" s="57"/>
      <c r="BN10" s="58" t="s">
        <v>22</v>
      </c>
      <c r="BO10" s="58"/>
      <c r="BP10" s="58"/>
      <c r="BQ10" s="58"/>
      <c r="BR10" s="58"/>
      <c r="BS10" s="58"/>
      <c r="BT10" s="58"/>
      <c r="BU10" s="58"/>
      <c r="BV10" s="58"/>
      <c r="BW10" s="58"/>
      <c r="BX10" s="58"/>
      <c r="BY10" s="5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31" t="s">
        <v>25</v>
      </c>
      <c r="BM14" s="32"/>
      <c r="BN14" s="32"/>
      <c r="BO14" s="32"/>
      <c r="BP14" s="32"/>
      <c r="BQ14" s="32"/>
      <c r="BR14" s="32"/>
      <c r="BS14" s="32"/>
      <c r="BT14" s="32"/>
      <c r="BU14" s="32"/>
      <c r="BV14" s="32"/>
      <c r="BW14" s="32"/>
      <c r="BX14" s="32"/>
      <c r="BY14" s="32"/>
      <c r="BZ14" s="33"/>
    </row>
    <row r="15" spans="1:78" ht="13.5" customHeight="1" x14ac:dyDescent="0.15">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112</v>
      </c>
      <c r="BM16" s="40"/>
      <c r="BN16" s="40"/>
      <c r="BO16" s="40"/>
      <c r="BP16" s="40"/>
      <c r="BQ16" s="40"/>
      <c r="BR16" s="40"/>
      <c r="BS16" s="40"/>
      <c r="BT16" s="40"/>
      <c r="BU16" s="40"/>
      <c r="BV16" s="40"/>
      <c r="BW16" s="40"/>
      <c r="BX16" s="40"/>
      <c r="BY16" s="40"/>
      <c r="BZ16" s="4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111</v>
      </c>
      <c r="BM47" s="40"/>
      <c r="BN47" s="40"/>
      <c r="BO47" s="40"/>
      <c r="BP47" s="40"/>
      <c r="BQ47" s="40"/>
      <c r="BR47" s="40"/>
      <c r="BS47" s="40"/>
      <c r="BT47" s="40"/>
      <c r="BU47" s="40"/>
      <c r="BV47" s="40"/>
      <c r="BW47" s="40"/>
      <c r="BX47" s="40"/>
      <c r="BY47" s="40"/>
      <c r="BZ47" s="4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15">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x14ac:dyDescent="0.15">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110</v>
      </c>
      <c r="BM66" s="40"/>
      <c r="BN66" s="40"/>
      <c r="BO66" s="40"/>
      <c r="BP66" s="40"/>
      <c r="BQ66" s="40"/>
      <c r="BR66" s="40"/>
      <c r="BS66" s="40"/>
      <c r="BT66" s="40"/>
      <c r="BU66" s="40"/>
      <c r="BV66" s="40"/>
      <c r="BW66" s="40"/>
      <c r="BX66" s="40"/>
      <c r="BY66" s="40"/>
      <c r="BZ66" s="4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2"/>
      <c r="BM82" s="53"/>
      <c r="BN82" s="53"/>
      <c r="BO82" s="53"/>
      <c r="BP82" s="53"/>
      <c r="BQ82" s="53"/>
      <c r="BR82" s="53"/>
      <c r="BS82" s="53"/>
      <c r="BT82" s="53"/>
      <c r="BU82" s="53"/>
      <c r="BV82" s="53"/>
      <c r="BW82" s="53"/>
      <c r="BX82" s="53"/>
      <c r="BY82" s="53"/>
      <c r="BZ82" s="54"/>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Amd8y73PfXaQ6V/+7IkqaNcCozx8XNgWKHadRGU/kdSNaiuCzMaeakRs9zrsojd8/c1VHe5J7gcUa/nAx2DDfw==" saltValue="ADD+ODgiEGt4QTBnjp1Fcg=="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27</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52</v>
      </c>
      <c r="B4" s="17"/>
      <c r="C4" s="17"/>
      <c r="D4" s="17"/>
      <c r="E4" s="17"/>
      <c r="F4" s="17"/>
      <c r="G4" s="17"/>
      <c r="H4" s="86"/>
      <c r="I4" s="87"/>
      <c r="J4" s="87"/>
      <c r="K4" s="87"/>
      <c r="L4" s="87"/>
      <c r="M4" s="87"/>
      <c r="N4" s="87"/>
      <c r="O4" s="87"/>
      <c r="P4" s="87"/>
      <c r="Q4" s="87"/>
      <c r="R4" s="87"/>
      <c r="S4" s="87"/>
      <c r="T4" s="87"/>
      <c r="U4" s="87"/>
      <c r="V4" s="87"/>
      <c r="W4" s="88"/>
      <c r="X4" s="82" t="s">
        <v>53</v>
      </c>
      <c r="Y4" s="82"/>
      <c r="Z4" s="82"/>
      <c r="AA4" s="82"/>
      <c r="AB4" s="82"/>
      <c r="AC4" s="82"/>
      <c r="AD4" s="82"/>
      <c r="AE4" s="82"/>
      <c r="AF4" s="82"/>
      <c r="AG4" s="82"/>
      <c r="AH4" s="82"/>
      <c r="AI4" s="82" t="s">
        <v>54</v>
      </c>
      <c r="AJ4" s="82"/>
      <c r="AK4" s="82"/>
      <c r="AL4" s="82"/>
      <c r="AM4" s="82"/>
      <c r="AN4" s="82"/>
      <c r="AO4" s="82"/>
      <c r="AP4" s="82"/>
      <c r="AQ4" s="82"/>
      <c r="AR4" s="82"/>
      <c r="AS4" s="82"/>
      <c r="AT4" s="82" t="s">
        <v>55</v>
      </c>
      <c r="AU4" s="82"/>
      <c r="AV4" s="82"/>
      <c r="AW4" s="82"/>
      <c r="AX4" s="82"/>
      <c r="AY4" s="82"/>
      <c r="AZ4" s="82"/>
      <c r="BA4" s="82"/>
      <c r="BB4" s="82"/>
      <c r="BC4" s="82"/>
      <c r="BD4" s="82"/>
      <c r="BE4" s="82" t="s">
        <v>56</v>
      </c>
      <c r="BF4" s="82"/>
      <c r="BG4" s="82"/>
      <c r="BH4" s="82"/>
      <c r="BI4" s="82"/>
      <c r="BJ4" s="82"/>
      <c r="BK4" s="82"/>
      <c r="BL4" s="82"/>
      <c r="BM4" s="82"/>
      <c r="BN4" s="82"/>
      <c r="BO4" s="82"/>
      <c r="BP4" s="82" t="s">
        <v>57</v>
      </c>
      <c r="BQ4" s="82"/>
      <c r="BR4" s="82"/>
      <c r="BS4" s="82"/>
      <c r="BT4" s="82"/>
      <c r="BU4" s="82"/>
      <c r="BV4" s="82"/>
      <c r="BW4" s="82"/>
      <c r="BX4" s="82"/>
      <c r="BY4" s="82"/>
      <c r="BZ4" s="82"/>
      <c r="CA4" s="82" t="s">
        <v>58</v>
      </c>
      <c r="CB4" s="82"/>
      <c r="CC4" s="82"/>
      <c r="CD4" s="82"/>
      <c r="CE4" s="82"/>
      <c r="CF4" s="82"/>
      <c r="CG4" s="82"/>
      <c r="CH4" s="82"/>
      <c r="CI4" s="82"/>
      <c r="CJ4" s="82"/>
      <c r="CK4" s="82"/>
      <c r="CL4" s="82" t="s">
        <v>59</v>
      </c>
      <c r="CM4" s="82"/>
      <c r="CN4" s="82"/>
      <c r="CO4" s="82"/>
      <c r="CP4" s="82"/>
      <c r="CQ4" s="82"/>
      <c r="CR4" s="82"/>
      <c r="CS4" s="82"/>
      <c r="CT4" s="82"/>
      <c r="CU4" s="82"/>
      <c r="CV4" s="82"/>
      <c r="CW4" s="82" t="s">
        <v>60</v>
      </c>
      <c r="CX4" s="82"/>
      <c r="CY4" s="82"/>
      <c r="CZ4" s="82"/>
      <c r="DA4" s="82"/>
      <c r="DB4" s="82"/>
      <c r="DC4" s="82"/>
      <c r="DD4" s="82"/>
      <c r="DE4" s="82"/>
      <c r="DF4" s="82"/>
      <c r="DG4" s="82"/>
      <c r="DH4" s="82" t="s">
        <v>61</v>
      </c>
      <c r="DI4" s="82"/>
      <c r="DJ4" s="82"/>
      <c r="DK4" s="82"/>
      <c r="DL4" s="82"/>
      <c r="DM4" s="82"/>
      <c r="DN4" s="82"/>
      <c r="DO4" s="82"/>
      <c r="DP4" s="82"/>
      <c r="DQ4" s="82"/>
      <c r="DR4" s="82"/>
      <c r="DS4" s="82" t="s">
        <v>62</v>
      </c>
      <c r="DT4" s="82"/>
      <c r="DU4" s="82"/>
      <c r="DV4" s="82"/>
      <c r="DW4" s="82"/>
      <c r="DX4" s="82"/>
      <c r="DY4" s="82"/>
      <c r="DZ4" s="82"/>
      <c r="EA4" s="82"/>
      <c r="EB4" s="82"/>
      <c r="EC4" s="82"/>
      <c r="ED4" s="82" t="s">
        <v>63</v>
      </c>
      <c r="EE4" s="82"/>
      <c r="EF4" s="82"/>
      <c r="EG4" s="82"/>
      <c r="EH4" s="82"/>
      <c r="EI4" s="82"/>
      <c r="EJ4" s="82"/>
      <c r="EK4" s="82"/>
      <c r="EL4" s="82"/>
      <c r="EM4" s="82"/>
      <c r="EN4" s="82"/>
    </row>
    <row r="5" spans="1:144" x14ac:dyDescent="0.15">
      <c r="A5" s="15" t="s">
        <v>64</v>
      </c>
      <c r="B5" s="18"/>
      <c r="C5" s="18"/>
      <c r="D5" s="18"/>
      <c r="E5" s="18"/>
      <c r="F5" s="18"/>
      <c r="G5" s="18"/>
      <c r="H5" s="19" t="s">
        <v>65</v>
      </c>
      <c r="I5" s="19" t="s">
        <v>66</v>
      </c>
      <c r="J5" s="19" t="s">
        <v>67</v>
      </c>
      <c r="K5" s="19" t="s">
        <v>68</v>
      </c>
      <c r="L5" s="19" t="s">
        <v>69</v>
      </c>
      <c r="M5" s="19" t="s">
        <v>5</v>
      </c>
      <c r="N5" s="19" t="s">
        <v>70</v>
      </c>
      <c r="O5" s="19" t="s">
        <v>71</v>
      </c>
      <c r="P5" s="19" t="s">
        <v>72</v>
      </c>
      <c r="Q5" s="19" t="s">
        <v>73</v>
      </c>
      <c r="R5" s="19" t="s">
        <v>74</v>
      </c>
      <c r="S5" s="19" t="s">
        <v>75</v>
      </c>
      <c r="T5" s="19" t="s">
        <v>76</v>
      </c>
      <c r="U5" s="19" t="s">
        <v>77</v>
      </c>
      <c r="V5" s="19" t="s">
        <v>78</v>
      </c>
      <c r="W5" s="19" t="s">
        <v>79</v>
      </c>
      <c r="X5" s="19" t="s">
        <v>80</v>
      </c>
      <c r="Y5" s="19" t="s">
        <v>81</v>
      </c>
      <c r="Z5" s="19" t="s">
        <v>82</v>
      </c>
      <c r="AA5" s="19" t="s">
        <v>83</v>
      </c>
      <c r="AB5" s="19" t="s">
        <v>84</v>
      </c>
      <c r="AC5" s="19" t="s">
        <v>85</v>
      </c>
      <c r="AD5" s="19" t="s">
        <v>86</v>
      </c>
      <c r="AE5" s="19" t="s">
        <v>87</v>
      </c>
      <c r="AF5" s="19" t="s">
        <v>88</v>
      </c>
      <c r="AG5" s="19" t="s">
        <v>89</v>
      </c>
      <c r="AH5" s="19" t="s">
        <v>29</v>
      </c>
      <c r="AI5" s="19" t="s">
        <v>80</v>
      </c>
      <c r="AJ5" s="19" t="s">
        <v>81</v>
      </c>
      <c r="AK5" s="19" t="s">
        <v>82</v>
      </c>
      <c r="AL5" s="19" t="s">
        <v>83</v>
      </c>
      <c r="AM5" s="19" t="s">
        <v>84</v>
      </c>
      <c r="AN5" s="19" t="s">
        <v>85</v>
      </c>
      <c r="AO5" s="19" t="s">
        <v>86</v>
      </c>
      <c r="AP5" s="19" t="s">
        <v>87</v>
      </c>
      <c r="AQ5" s="19" t="s">
        <v>88</v>
      </c>
      <c r="AR5" s="19" t="s">
        <v>89</v>
      </c>
      <c r="AS5" s="19" t="s">
        <v>90</v>
      </c>
      <c r="AT5" s="19" t="s">
        <v>80</v>
      </c>
      <c r="AU5" s="19" t="s">
        <v>81</v>
      </c>
      <c r="AV5" s="19" t="s">
        <v>82</v>
      </c>
      <c r="AW5" s="19" t="s">
        <v>83</v>
      </c>
      <c r="AX5" s="19" t="s">
        <v>84</v>
      </c>
      <c r="AY5" s="19" t="s">
        <v>85</v>
      </c>
      <c r="AZ5" s="19" t="s">
        <v>86</v>
      </c>
      <c r="BA5" s="19" t="s">
        <v>87</v>
      </c>
      <c r="BB5" s="19" t="s">
        <v>88</v>
      </c>
      <c r="BC5" s="19" t="s">
        <v>89</v>
      </c>
      <c r="BD5" s="19" t="s">
        <v>90</v>
      </c>
      <c r="BE5" s="19" t="s">
        <v>80</v>
      </c>
      <c r="BF5" s="19" t="s">
        <v>81</v>
      </c>
      <c r="BG5" s="19" t="s">
        <v>82</v>
      </c>
      <c r="BH5" s="19" t="s">
        <v>83</v>
      </c>
      <c r="BI5" s="19" t="s">
        <v>84</v>
      </c>
      <c r="BJ5" s="19" t="s">
        <v>85</v>
      </c>
      <c r="BK5" s="19" t="s">
        <v>86</v>
      </c>
      <c r="BL5" s="19" t="s">
        <v>87</v>
      </c>
      <c r="BM5" s="19" t="s">
        <v>88</v>
      </c>
      <c r="BN5" s="19" t="s">
        <v>89</v>
      </c>
      <c r="BO5" s="19" t="s">
        <v>90</v>
      </c>
      <c r="BP5" s="19" t="s">
        <v>80</v>
      </c>
      <c r="BQ5" s="19" t="s">
        <v>81</v>
      </c>
      <c r="BR5" s="19" t="s">
        <v>82</v>
      </c>
      <c r="BS5" s="19" t="s">
        <v>83</v>
      </c>
      <c r="BT5" s="19" t="s">
        <v>84</v>
      </c>
      <c r="BU5" s="19" t="s">
        <v>85</v>
      </c>
      <c r="BV5" s="19" t="s">
        <v>86</v>
      </c>
      <c r="BW5" s="19" t="s">
        <v>87</v>
      </c>
      <c r="BX5" s="19" t="s">
        <v>88</v>
      </c>
      <c r="BY5" s="19" t="s">
        <v>89</v>
      </c>
      <c r="BZ5" s="19" t="s">
        <v>90</v>
      </c>
      <c r="CA5" s="19" t="s">
        <v>80</v>
      </c>
      <c r="CB5" s="19" t="s">
        <v>81</v>
      </c>
      <c r="CC5" s="19" t="s">
        <v>82</v>
      </c>
      <c r="CD5" s="19" t="s">
        <v>83</v>
      </c>
      <c r="CE5" s="19" t="s">
        <v>84</v>
      </c>
      <c r="CF5" s="19" t="s">
        <v>85</v>
      </c>
      <c r="CG5" s="19" t="s">
        <v>86</v>
      </c>
      <c r="CH5" s="19" t="s">
        <v>87</v>
      </c>
      <c r="CI5" s="19" t="s">
        <v>88</v>
      </c>
      <c r="CJ5" s="19" t="s">
        <v>89</v>
      </c>
      <c r="CK5" s="19" t="s">
        <v>90</v>
      </c>
      <c r="CL5" s="19" t="s">
        <v>80</v>
      </c>
      <c r="CM5" s="19" t="s">
        <v>81</v>
      </c>
      <c r="CN5" s="19" t="s">
        <v>82</v>
      </c>
      <c r="CO5" s="19" t="s">
        <v>83</v>
      </c>
      <c r="CP5" s="19" t="s">
        <v>84</v>
      </c>
      <c r="CQ5" s="19" t="s">
        <v>85</v>
      </c>
      <c r="CR5" s="19" t="s">
        <v>86</v>
      </c>
      <c r="CS5" s="19" t="s">
        <v>87</v>
      </c>
      <c r="CT5" s="19" t="s">
        <v>88</v>
      </c>
      <c r="CU5" s="19" t="s">
        <v>89</v>
      </c>
      <c r="CV5" s="19" t="s">
        <v>90</v>
      </c>
      <c r="CW5" s="19" t="s">
        <v>80</v>
      </c>
      <c r="CX5" s="19" t="s">
        <v>81</v>
      </c>
      <c r="CY5" s="19" t="s">
        <v>82</v>
      </c>
      <c r="CZ5" s="19" t="s">
        <v>83</v>
      </c>
      <c r="DA5" s="19" t="s">
        <v>84</v>
      </c>
      <c r="DB5" s="19" t="s">
        <v>85</v>
      </c>
      <c r="DC5" s="19" t="s">
        <v>86</v>
      </c>
      <c r="DD5" s="19" t="s">
        <v>87</v>
      </c>
      <c r="DE5" s="19" t="s">
        <v>88</v>
      </c>
      <c r="DF5" s="19" t="s">
        <v>89</v>
      </c>
      <c r="DG5" s="19" t="s">
        <v>90</v>
      </c>
      <c r="DH5" s="19" t="s">
        <v>80</v>
      </c>
      <c r="DI5" s="19" t="s">
        <v>81</v>
      </c>
      <c r="DJ5" s="19" t="s">
        <v>82</v>
      </c>
      <c r="DK5" s="19" t="s">
        <v>83</v>
      </c>
      <c r="DL5" s="19" t="s">
        <v>84</v>
      </c>
      <c r="DM5" s="19" t="s">
        <v>85</v>
      </c>
      <c r="DN5" s="19" t="s">
        <v>86</v>
      </c>
      <c r="DO5" s="19" t="s">
        <v>87</v>
      </c>
      <c r="DP5" s="19" t="s">
        <v>88</v>
      </c>
      <c r="DQ5" s="19" t="s">
        <v>89</v>
      </c>
      <c r="DR5" s="19" t="s">
        <v>90</v>
      </c>
      <c r="DS5" s="19" t="s">
        <v>80</v>
      </c>
      <c r="DT5" s="19" t="s">
        <v>81</v>
      </c>
      <c r="DU5" s="19" t="s">
        <v>82</v>
      </c>
      <c r="DV5" s="19" t="s">
        <v>83</v>
      </c>
      <c r="DW5" s="19" t="s">
        <v>84</v>
      </c>
      <c r="DX5" s="19" t="s">
        <v>85</v>
      </c>
      <c r="DY5" s="19" t="s">
        <v>86</v>
      </c>
      <c r="DZ5" s="19" t="s">
        <v>87</v>
      </c>
      <c r="EA5" s="19" t="s">
        <v>88</v>
      </c>
      <c r="EB5" s="19" t="s">
        <v>89</v>
      </c>
      <c r="EC5" s="19" t="s">
        <v>90</v>
      </c>
      <c r="ED5" s="19" t="s">
        <v>80</v>
      </c>
      <c r="EE5" s="19" t="s">
        <v>81</v>
      </c>
      <c r="EF5" s="19" t="s">
        <v>82</v>
      </c>
      <c r="EG5" s="19" t="s">
        <v>83</v>
      </c>
      <c r="EH5" s="19" t="s">
        <v>84</v>
      </c>
      <c r="EI5" s="19" t="s">
        <v>85</v>
      </c>
      <c r="EJ5" s="19" t="s">
        <v>86</v>
      </c>
      <c r="EK5" s="19" t="s">
        <v>87</v>
      </c>
      <c r="EL5" s="19" t="s">
        <v>88</v>
      </c>
      <c r="EM5" s="19" t="s">
        <v>89</v>
      </c>
      <c r="EN5" s="19" t="s">
        <v>90</v>
      </c>
    </row>
    <row r="6" spans="1:144" s="23" customFormat="1" x14ac:dyDescent="0.15">
      <c r="A6" s="15" t="s">
        <v>91</v>
      </c>
      <c r="B6" s="20">
        <f>B7</f>
        <v>2022</v>
      </c>
      <c r="C6" s="20">
        <f t="shared" ref="C6:W6" si="3">C7</f>
        <v>252115</v>
      </c>
      <c r="D6" s="20">
        <f t="shared" si="3"/>
        <v>46</v>
      </c>
      <c r="E6" s="20">
        <f t="shared" si="3"/>
        <v>1</v>
      </c>
      <c r="F6" s="20">
        <f t="shared" si="3"/>
        <v>0</v>
      </c>
      <c r="G6" s="20">
        <f t="shared" si="3"/>
        <v>1</v>
      </c>
      <c r="H6" s="20" t="str">
        <f t="shared" si="3"/>
        <v>滋賀県　湖南市</v>
      </c>
      <c r="I6" s="20" t="str">
        <f t="shared" si="3"/>
        <v>法適用</v>
      </c>
      <c r="J6" s="20" t="str">
        <f t="shared" si="3"/>
        <v>水道事業</v>
      </c>
      <c r="K6" s="20" t="str">
        <f t="shared" si="3"/>
        <v>末端給水事業</v>
      </c>
      <c r="L6" s="20" t="str">
        <f t="shared" si="3"/>
        <v>A4</v>
      </c>
      <c r="M6" s="20" t="str">
        <f t="shared" si="3"/>
        <v>非設置</v>
      </c>
      <c r="N6" s="21" t="str">
        <f t="shared" si="3"/>
        <v>-</v>
      </c>
      <c r="O6" s="21">
        <f t="shared" si="3"/>
        <v>65.67</v>
      </c>
      <c r="P6" s="21">
        <f t="shared" si="3"/>
        <v>99.91</v>
      </c>
      <c r="Q6" s="21">
        <f t="shared" si="3"/>
        <v>2838</v>
      </c>
      <c r="R6" s="21">
        <f t="shared" si="3"/>
        <v>54601</v>
      </c>
      <c r="S6" s="21">
        <f t="shared" si="3"/>
        <v>70.400000000000006</v>
      </c>
      <c r="T6" s="21">
        <f t="shared" si="3"/>
        <v>775.58</v>
      </c>
      <c r="U6" s="21">
        <f t="shared" si="3"/>
        <v>54343</v>
      </c>
      <c r="V6" s="21">
        <f t="shared" si="3"/>
        <v>32.72</v>
      </c>
      <c r="W6" s="21">
        <f t="shared" si="3"/>
        <v>1660.85</v>
      </c>
      <c r="X6" s="22">
        <f>IF(X7="",NA(),X7)</f>
        <v>104.63</v>
      </c>
      <c r="Y6" s="22">
        <f t="shared" ref="Y6:AG6" si="4">IF(Y7="",NA(),Y7)</f>
        <v>105.84</v>
      </c>
      <c r="Z6" s="22">
        <f t="shared" si="4"/>
        <v>85.97</v>
      </c>
      <c r="AA6" s="22">
        <f t="shared" si="4"/>
        <v>107.38</v>
      </c>
      <c r="AB6" s="22">
        <f t="shared" si="4"/>
        <v>104.4</v>
      </c>
      <c r="AC6" s="22">
        <f t="shared" si="4"/>
        <v>111.44</v>
      </c>
      <c r="AD6" s="22">
        <f t="shared" si="4"/>
        <v>111.17</v>
      </c>
      <c r="AE6" s="22">
        <f t="shared" si="4"/>
        <v>110.91</v>
      </c>
      <c r="AF6" s="22">
        <f t="shared" si="4"/>
        <v>111.49</v>
      </c>
      <c r="AG6" s="22">
        <f t="shared" si="4"/>
        <v>109.09</v>
      </c>
      <c r="AH6" s="21" t="str">
        <f>IF(AH7="","",IF(AH7="-","【-】","【"&amp;SUBSTITUTE(TEXT(AH7,"#,##0.00"),"-","△")&amp;"】"))</f>
        <v>【108.70】</v>
      </c>
      <c r="AI6" s="21">
        <f>IF(AI7="",NA(),AI7)</f>
        <v>0</v>
      </c>
      <c r="AJ6" s="21">
        <f t="shared" ref="AJ6:AR6" si="5">IF(AJ7="",NA(),AJ7)</f>
        <v>0</v>
      </c>
      <c r="AK6" s="21">
        <f t="shared" si="5"/>
        <v>0</v>
      </c>
      <c r="AL6" s="21">
        <f t="shared" si="5"/>
        <v>0</v>
      </c>
      <c r="AM6" s="21">
        <f t="shared" si="5"/>
        <v>0</v>
      </c>
      <c r="AN6" s="22">
        <f t="shared" si="5"/>
        <v>1.03</v>
      </c>
      <c r="AO6" s="22">
        <f t="shared" si="5"/>
        <v>0.78</v>
      </c>
      <c r="AP6" s="22">
        <f t="shared" si="5"/>
        <v>0.92</v>
      </c>
      <c r="AQ6" s="22">
        <f t="shared" si="5"/>
        <v>0.87</v>
      </c>
      <c r="AR6" s="22">
        <f t="shared" si="5"/>
        <v>0.93</v>
      </c>
      <c r="AS6" s="21" t="str">
        <f>IF(AS7="","",IF(AS7="-","【-】","【"&amp;SUBSTITUTE(TEXT(AS7,"#,##0.00"),"-","△")&amp;"】"))</f>
        <v>【1.34】</v>
      </c>
      <c r="AT6" s="22">
        <f>IF(AT7="",NA(),AT7)</f>
        <v>335.45</v>
      </c>
      <c r="AU6" s="22">
        <f t="shared" ref="AU6:BC6" si="6">IF(AU7="",NA(),AU7)</f>
        <v>354.92</v>
      </c>
      <c r="AV6" s="22">
        <f t="shared" si="6"/>
        <v>265.93</v>
      </c>
      <c r="AW6" s="22">
        <f t="shared" si="6"/>
        <v>382.72</v>
      </c>
      <c r="AX6" s="22">
        <f t="shared" si="6"/>
        <v>313.74</v>
      </c>
      <c r="AY6" s="22">
        <f t="shared" si="6"/>
        <v>349.83</v>
      </c>
      <c r="AZ6" s="22">
        <f t="shared" si="6"/>
        <v>360.86</v>
      </c>
      <c r="BA6" s="22">
        <f t="shared" si="6"/>
        <v>350.79</v>
      </c>
      <c r="BB6" s="22">
        <f t="shared" si="6"/>
        <v>354.57</v>
      </c>
      <c r="BC6" s="22">
        <f t="shared" si="6"/>
        <v>357.74</v>
      </c>
      <c r="BD6" s="21" t="str">
        <f>IF(BD7="","",IF(BD7="-","【-】","【"&amp;SUBSTITUTE(TEXT(BD7,"#,##0.00"),"-","△")&amp;"】"))</f>
        <v>【252.29】</v>
      </c>
      <c r="BE6" s="22">
        <f>IF(BE7="",NA(),BE7)</f>
        <v>247.29</v>
      </c>
      <c r="BF6" s="22">
        <f t="shared" ref="BF6:BN6" si="7">IF(BF7="",NA(),BF7)</f>
        <v>255.38</v>
      </c>
      <c r="BG6" s="22">
        <f t="shared" si="7"/>
        <v>338.02</v>
      </c>
      <c r="BH6" s="22">
        <f t="shared" si="7"/>
        <v>268.58</v>
      </c>
      <c r="BI6" s="22">
        <f t="shared" si="7"/>
        <v>286.33</v>
      </c>
      <c r="BJ6" s="22">
        <f t="shared" si="7"/>
        <v>314.87</v>
      </c>
      <c r="BK6" s="22">
        <f t="shared" si="7"/>
        <v>309.27999999999997</v>
      </c>
      <c r="BL6" s="22">
        <f t="shared" si="7"/>
        <v>322.92</v>
      </c>
      <c r="BM6" s="22">
        <f t="shared" si="7"/>
        <v>303.45999999999998</v>
      </c>
      <c r="BN6" s="22">
        <f t="shared" si="7"/>
        <v>307.27999999999997</v>
      </c>
      <c r="BO6" s="21" t="str">
        <f>IF(BO7="","",IF(BO7="-","【-】","【"&amp;SUBSTITUTE(TEXT(BO7,"#,##0.00"),"-","△")&amp;"】"))</f>
        <v>【268.07】</v>
      </c>
      <c r="BP6" s="22">
        <f>IF(BP7="",NA(),BP7)</f>
        <v>103.57</v>
      </c>
      <c r="BQ6" s="22">
        <f t="shared" ref="BQ6:BY6" si="8">IF(BQ7="",NA(),BQ7)</f>
        <v>104.86</v>
      </c>
      <c r="BR6" s="22">
        <f t="shared" si="8"/>
        <v>79.73</v>
      </c>
      <c r="BS6" s="22">
        <f t="shared" si="8"/>
        <v>106.7</v>
      </c>
      <c r="BT6" s="22">
        <f t="shared" si="8"/>
        <v>103.29</v>
      </c>
      <c r="BU6" s="22">
        <f t="shared" si="8"/>
        <v>103.54</v>
      </c>
      <c r="BV6" s="22">
        <f t="shared" si="8"/>
        <v>103.32</v>
      </c>
      <c r="BW6" s="22">
        <f t="shared" si="8"/>
        <v>100.85</v>
      </c>
      <c r="BX6" s="22">
        <f t="shared" si="8"/>
        <v>103.79</v>
      </c>
      <c r="BY6" s="22">
        <f t="shared" si="8"/>
        <v>98.3</v>
      </c>
      <c r="BZ6" s="21" t="str">
        <f>IF(BZ7="","",IF(BZ7="-","【-】","【"&amp;SUBSTITUTE(TEXT(BZ7,"#,##0.00"),"-","△")&amp;"】"))</f>
        <v>【97.47】</v>
      </c>
      <c r="CA6" s="22">
        <f>IF(CA7="",NA(),CA7)</f>
        <v>182.61</v>
      </c>
      <c r="CB6" s="22">
        <f t="shared" ref="CB6:CJ6" si="9">IF(CB7="",NA(),CB7)</f>
        <v>180.41</v>
      </c>
      <c r="CC6" s="22">
        <f t="shared" si="9"/>
        <v>181.64</v>
      </c>
      <c r="CD6" s="22">
        <f t="shared" si="9"/>
        <v>173.92</v>
      </c>
      <c r="CE6" s="22">
        <f t="shared" si="9"/>
        <v>180.17</v>
      </c>
      <c r="CF6" s="22">
        <f t="shared" si="9"/>
        <v>167.46</v>
      </c>
      <c r="CG6" s="22">
        <f t="shared" si="9"/>
        <v>168.56</v>
      </c>
      <c r="CH6" s="22">
        <f t="shared" si="9"/>
        <v>167.1</v>
      </c>
      <c r="CI6" s="22">
        <f t="shared" si="9"/>
        <v>167.86</v>
      </c>
      <c r="CJ6" s="22">
        <f t="shared" si="9"/>
        <v>173.68</v>
      </c>
      <c r="CK6" s="21" t="str">
        <f>IF(CK7="","",IF(CK7="-","【-】","【"&amp;SUBSTITUTE(TEXT(CK7,"#,##0.00"),"-","△")&amp;"】"))</f>
        <v>【174.75】</v>
      </c>
      <c r="CL6" s="22">
        <f>IF(CL7="",NA(),CL7)</f>
        <v>57.51</v>
      </c>
      <c r="CM6" s="22">
        <f t="shared" ref="CM6:CU6" si="10">IF(CM7="",NA(),CM7)</f>
        <v>56.13</v>
      </c>
      <c r="CN6" s="22">
        <f t="shared" si="10"/>
        <v>63.03</v>
      </c>
      <c r="CO6" s="22">
        <f t="shared" si="10"/>
        <v>60.83</v>
      </c>
      <c r="CP6" s="22">
        <f t="shared" si="10"/>
        <v>60.56</v>
      </c>
      <c r="CQ6" s="22">
        <f t="shared" si="10"/>
        <v>59.46</v>
      </c>
      <c r="CR6" s="22">
        <f t="shared" si="10"/>
        <v>59.51</v>
      </c>
      <c r="CS6" s="22">
        <f t="shared" si="10"/>
        <v>59.91</v>
      </c>
      <c r="CT6" s="22">
        <f t="shared" si="10"/>
        <v>59.4</v>
      </c>
      <c r="CU6" s="22">
        <f t="shared" si="10"/>
        <v>59.24</v>
      </c>
      <c r="CV6" s="21" t="str">
        <f>IF(CV7="","",IF(CV7="-","【-】","【"&amp;SUBSTITUTE(TEXT(CV7,"#,##0.00"),"-","△")&amp;"】"))</f>
        <v>【59.97】</v>
      </c>
      <c r="CW6" s="22">
        <f>IF(CW7="",NA(),CW7)</f>
        <v>89.45</v>
      </c>
      <c r="CX6" s="22">
        <f t="shared" ref="CX6:DF6" si="11">IF(CX7="",NA(),CX7)</f>
        <v>90.36</v>
      </c>
      <c r="CY6" s="22">
        <f t="shared" si="11"/>
        <v>89.67</v>
      </c>
      <c r="CZ6" s="22">
        <f t="shared" si="11"/>
        <v>91.7</v>
      </c>
      <c r="DA6" s="22">
        <f t="shared" si="11"/>
        <v>90.74</v>
      </c>
      <c r="DB6" s="22">
        <f t="shared" si="11"/>
        <v>87.41</v>
      </c>
      <c r="DC6" s="22">
        <f t="shared" si="11"/>
        <v>87.08</v>
      </c>
      <c r="DD6" s="22">
        <f t="shared" si="11"/>
        <v>87.26</v>
      </c>
      <c r="DE6" s="22">
        <f t="shared" si="11"/>
        <v>87.57</v>
      </c>
      <c r="DF6" s="22">
        <f t="shared" si="11"/>
        <v>87.26</v>
      </c>
      <c r="DG6" s="21" t="str">
        <f>IF(DG7="","",IF(DG7="-","【-】","【"&amp;SUBSTITUTE(TEXT(DG7,"#,##0.00"),"-","△")&amp;"】"))</f>
        <v>【89.76】</v>
      </c>
      <c r="DH6" s="22">
        <f>IF(DH7="",NA(),DH7)</f>
        <v>48.61</v>
      </c>
      <c r="DI6" s="22">
        <f t="shared" ref="DI6:DQ6" si="12">IF(DI7="",NA(),DI7)</f>
        <v>49.51</v>
      </c>
      <c r="DJ6" s="22">
        <f t="shared" si="12"/>
        <v>50.63</v>
      </c>
      <c r="DK6" s="22">
        <f t="shared" si="12"/>
        <v>52.06</v>
      </c>
      <c r="DL6" s="22">
        <f t="shared" si="12"/>
        <v>52.47</v>
      </c>
      <c r="DM6" s="22">
        <f t="shared" si="12"/>
        <v>47.62</v>
      </c>
      <c r="DN6" s="22">
        <f t="shared" si="12"/>
        <v>48.55</v>
      </c>
      <c r="DO6" s="22">
        <f t="shared" si="12"/>
        <v>49.2</v>
      </c>
      <c r="DP6" s="22">
        <f t="shared" si="12"/>
        <v>50.01</v>
      </c>
      <c r="DQ6" s="22">
        <f t="shared" si="12"/>
        <v>50.99</v>
      </c>
      <c r="DR6" s="21" t="str">
        <f>IF(DR7="","",IF(DR7="-","【-】","【"&amp;SUBSTITUTE(TEXT(DR7,"#,##0.00"),"-","△")&amp;"】"))</f>
        <v>【51.51】</v>
      </c>
      <c r="DS6" s="21">
        <f>IF(DS7="",NA(),DS7)</f>
        <v>0</v>
      </c>
      <c r="DT6" s="21">
        <f t="shared" ref="DT6:EB6" si="13">IF(DT7="",NA(),DT7)</f>
        <v>0</v>
      </c>
      <c r="DU6" s="21">
        <f t="shared" si="13"/>
        <v>0</v>
      </c>
      <c r="DV6" s="21">
        <f t="shared" si="13"/>
        <v>0</v>
      </c>
      <c r="DW6" s="21">
        <f t="shared" si="13"/>
        <v>0</v>
      </c>
      <c r="DX6" s="22">
        <f t="shared" si="13"/>
        <v>16.27</v>
      </c>
      <c r="DY6" s="22">
        <f t="shared" si="13"/>
        <v>17.11</v>
      </c>
      <c r="DZ6" s="22">
        <f t="shared" si="13"/>
        <v>18.329999999999998</v>
      </c>
      <c r="EA6" s="22">
        <f t="shared" si="13"/>
        <v>20.27</v>
      </c>
      <c r="EB6" s="22">
        <f t="shared" si="13"/>
        <v>21.69</v>
      </c>
      <c r="EC6" s="21" t="str">
        <f>IF(EC7="","",IF(EC7="-","【-】","【"&amp;SUBSTITUTE(TEXT(EC7,"#,##0.00"),"-","△")&amp;"】"))</f>
        <v>【23.75】</v>
      </c>
      <c r="ED6" s="22">
        <f>IF(ED7="",NA(),ED7)</f>
        <v>0.22</v>
      </c>
      <c r="EE6" s="22">
        <f t="shared" ref="EE6:EM6" si="14">IF(EE7="",NA(),EE7)</f>
        <v>0.78</v>
      </c>
      <c r="EF6" s="22">
        <f t="shared" si="14"/>
        <v>0.41</v>
      </c>
      <c r="EG6" s="22">
        <f t="shared" si="14"/>
        <v>0.17</v>
      </c>
      <c r="EH6" s="22">
        <f t="shared" si="14"/>
        <v>0.25</v>
      </c>
      <c r="EI6" s="22">
        <f t="shared" si="14"/>
        <v>0.63</v>
      </c>
      <c r="EJ6" s="22">
        <f t="shared" si="14"/>
        <v>0.63</v>
      </c>
      <c r="EK6" s="22">
        <f t="shared" si="14"/>
        <v>0.6</v>
      </c>
      <c r="EL6" s="22">
        <f t="shared" si="14"/>
        <v>0.56000000000000005</v>
      </c>
      <c r="EM6" s="22">
        <f t="shared" si="14"/>
        <v>0.6</v>
      </c>
      <c r="EN6" s="21" t="str">
        <f>IF(EN7="","",IF(EN7="-","【-】","【"&amp;SUBSTITUTE(TEXT(EN7,"#,##0.00"),"-","△")&amp;"】"))</f>
        <v>【0.67】</v>
      </c>
    </row>
    <row r="7" spans="1:144" s="23" customFormat="1" x14ac:dyDescent="0.15">
      <c r="A7" s="15"/>
      <c r="B7" s="24">
        <v>2022</v>
      </c>
      <c r="C7" s="24">
        <v>252115</v>
      </c>
      <c r="D7" s="24">
        <v>46</v>
      </c>
      <c r="E7" s="24">
        <v>1</v>
      </c>
      <c r="F7" s="24">
        <v>0</v>
      </c>
      <c r="G7" s="24">
        <v>1</v>
      </c>
      <c r="H7" s="24" t="s">
        <v>92</v>
      </c>
      <c r="I7" s="24" t="s">
        <v>93</v>
      </c>
      <c r="J7" s="24" t="s">
        <v>94</v>
      </c>
      <c r="K7" s="24" t="s">
        <v>95</v>
      </c>
      <c r="L7" s="24" t="s">
        <v>96</v>
      </c>
      <c r="M7" s="24" t="s">
        <v>97</v>
      </c>
      <c r="N7" s="25" t="s">
        <v>98</v>
      </c>
      <c r="O7" s="25">
        <v>65.67</v>
      </c>
      <c r="P7" s="25">
        <v>99.91</v>
      </c>
      <c r="Q7" s="25">
        <v>2838</v>
      </c>
      <c r="R7" s="25">
        <v>54601</v>
      </c>
      <c r="S7" s="25">
        <v>70.400000000000006</v>
      </c>
      <c r="T7" s="25">
        <v>775.58</v>
      </c>
      <c r="U7" s="25">
        <v>54343</v>
      </c>
      <c r="V7" s="25">
        <v>32.72</v>
      </c>
      <c r="W7" s="25">
        <v>1660.85</v>
      </c>
      <c r="X7" s="25">
        <v>104.63</v>
      </c>
      <c r="Y7" s="25">
        <v>105.84</v>
      </c>
      <c r="Z7" s="25">
        <v>85.97</v>
      </c>
      <c r="AA7" s="25">
        <v>107.38</v>
      </c>
      <c r="AB7" s="25">
        <v>104.4</v>
      </c>
      <c r="AC7" s="25">
        <v>111.44</v>
      </c>
      <c r="AD7" s="25">
        <v>111.17</v>
      </c>
      <c r="AE7" s="25">
        <v>110.91</v>
      </c>
      <c r="AF7" s="25">
        <v>111.49</v>
      </c>
      <c r="AG7" s="25">
        <v>109.09</v>
      </c>
      <c r="AH7" s="25">
        <v>108.7</v>
      </c>
      <c r="AI7" s="25">
        <v>0</v>
      </c>
      <c r="AJ7" s="25">
        <v>0</v>
      </c>
      <c r="AK7" s="25">
        <v>0</v>
      </c>
      <c r="AL7" s="25">
        <v>0</v>
      </c>
      <c r="AM7" s="25">
        <v>0</v>
      </c>
      <c r="AN7" s="25">
        <v>1.03</v>
      </c>
      <c r="AO7" s="25">
        <v>0.78</v>
      </c>
      <c r="AP7" s="25">
        <v>0.92</v>
      </c>
      <c r="AQ7" s="25">
        <v>0.87</v>
      </c>
      <c r="AR7" s="25">
        <v>0.93</v>
      </c>
      <c r="AS7" s="25">
        <v>1.34</v>
      </c>
      <c r="AT7" s="25">
        <v>335.45</v>
      </c>
      <c r="AU7" s="25">
        <v>354.92</v>
      </c>
      <c r="AV7" s="25">
        <v>265.93</v>
      </c>
      <c r="AW7" s="25">
        <v>382.72</v>
      </c>
      <c r="AX7" s="25">
        <v>313.74</v>
      </c>
      <c r="AY7" s="25">
        <v>349.83</v>
      </c>
      <c r="AZ7" s="25">
        <v>360.86</v>
      </c>
      <c r="BA7" s="25">
        <v>350.79</v>
      </c>
      <c r="BB7" s="25">
        <v>354.57</v>
      </c>
      <c r="BC7" s="25">
        <v>357.74</v>
      </c>
      <c r="BD7" s="25">
        <v>252.29</v>
      </c>
      <c r="BE7" s="25">
        <v>247.29</v>
      </c>
      <c r="BF7" s="25">
        <v>255.38</v>
      </c>
      <c r="BG7" s="25">
        <v>338.02</v>
      </c>
      <c r="BH7" s="25">
        <v>268.58</v>
      </c>
      <c r="BI7" s="25">
        <v>286.33</v>
      </c>
      <c r="BJ7" s="25">
        <v>314.87</v>
      </c>
      <c r="BK7" s="25">
        <v>309.27999999999997</v>
      </c>
      <c r="BL7" s="25">
        <v>322.92</v>
      </c>
      <c r="BM7" s="25">
        <v>303.45999999999998</v>
      </c>
      <c r="BN7" s="25">
        <v>307.27999999999997</v>
      </c>
      <c r="BO7" s="25">
        <v>268.07</v>
      </c>
      <c r="BP7" s="25">
        <v>103.57</v>
      </c>
      <c r="BQ7" s="25">
        <v>104.86</v>
      </c>
      <c r="BR7" s="25">
        <v>79.73</v>
      </c>
      <c r="BS7" s="25">
        <v>106.7</v>
      </c>
      <c r="BT7" s="25">
        <v>103.29</v>
      </c>
      <c r="BU7" s="25">
        <v>103.54</v>
      </c>
      <c r="BV7" s="25">
        <v>103.32</v>
      </c>
      <c r="BW7" s="25">
        <v>100.85</v>
      </c>
      <c r="BX7" s="25">
        <v>103.79</v>
      </c>
      <c r="BY7" s="25">
        <v>98.3</v>
      </c>
      <c r="BZ7" s="25">
        <v>97.47</v>
      </c>
      <c r="CA7" s="25">
        <v>182.61</v>
      </c>
      <c r="CB7" s="25">
        <v>180.41</v>
      </c>
      <c r="CC7" s="25">
        <v>181.64</v>
      </c>
      <c r="CD7" s="25">
        <v>173.92</v>
      </c>
      <c r="CE7" s="25">
        <v>180.17</v>
      </c>
      <c r="CF7" s="25">
        <v>167.46</v>
      </c>
      <c r="CG7" s="25">
        <v>168.56</v>
      </c>
      <c r="CH7" s="25">
        <v>167.1</v>
      </c>
      <c r="CI7" s="25">
        <v>167.86</v>
      </c>
      <c r="CJ7" s="25">
        <v>173.68</v>
      </c>
      <c r="CK7" s="25">
        <v>174.75</v>
      </c>
      <c r="CL7" s="25">
        <v>57.51</v>
      </c>
      <c r="CM7" s="25">
        <v>56.13</v>
      </c>
      <c r="CN7" s="25">
        <v>63.03</v>
      </c>
      <c r="CO7" s="25">
        <v>60.83</v>
      </c>
      <c r="CP7" s="25">
        <v>60.56</v>
      </c>
      <c r="CQ7" s="25">
        <v>59.46</v>
      </c>
      <c r="CR7" s="25">
        <v>59.51</v>
      </c>
      <c r="CS7" s="25">
        <v>59.91</v>
      </c>
      <c r="CT7" s="25">
        <v>59.4</v>
      </c>
      <c r="CU7" s="25">
        <v>59.24</v>
      </c>
      <c r="CV7" s="25">
        <v>59.97</v>
      </c>
      <c r="CW7" s="25">
        <v>89.45</v>
      </c>
      <c r="CX7" s="25">
        <v>90.36</v>
      </c>
      <c r="CY7" s="25">
        <v>89.67</v>
      </c>
      <c r="CZ7" s="25">
        <v>91.7</v>
      </c>
      <c r="DA7" s="25">
        <v>90.74</v>
      </c>
      <c r="DB7" s="25">
        <v>87.41</v>
      </c>
      <c r="DC7" s="25">
        <v>87.08</v>
      </c>
      <c r="DD7" s="25">
        <v>87.26</v>
      </c>
      <c r="DE7" s="25">
        <v>87.57</v>
      </c>
      <c r="DF7" s="25">
        <v>87.26</v>
      </c>
      <c r="DG7" s="25">
        <v>89.76</v>
      </c>
      <c r="DH7" s="25">
        <v>48.61</v>
      </c>
      <c r="DI7" s="25">
        <v>49.51</v>
      </c>
      <c r="DJ7" s="25">
        <v>50.63</v>
      </c>
      <c r="DK7" s="25">
        <v>52.06</v>
      </c>
      <c r="DL7" s="25">
        <v>52.47</v>
      </c>
      <c r="DM7" s="25">
        <v>47.62</v>
      </c>
      <c r="DN7" s="25">
        <v>48.55</v>
      </c>
      <c r="DO7" s="25">
        <v>49.2</v>
      </c>
      <c r="DP7" s="25">
        <v>50.01</v>
      </c>
      <c r="DQ7" s="25">
        <v>50.99</v>
      </c>
      <c r="DR7" s="25">
        <v>51.51</v>
      </c>
      <c r="DS7" s="25">
        <v>0</v>
      </c>
      <c r="DT7" s="25">
        <v>0</v>
      </c>
      <c r="DU7" s="25">
        <v>0</v>
      </c>
      <c r="DV7" s="25">
        <v>0</v>
      </c>
      <c r="DW7" s="25">
        <v>0</v>
      </c>
      <c r="DX7" s="25">
        <v>16.27</v>
      </c>
      <c r="DY7" s="25">
        <v>17.11</v>
      </c>
      <c r="DZ7" s="25">
        <v>18.329999999999998</v>
      </c>
      <c r="EA7" s="25">
        <v>20.27</v>
      </c>
      <c r="EB7" s="25">
        <v>21.69</v>
      </c>
      <c r="EC7" s="25">
        <v>23.75</v>
      </c>
      <c r="ED7" s="25">
        <v>0.22</v>
      </c>
      <c r="EE7" s="25">
        <v>0.78</v>
      </c>
      <c r="EF7" s="25">
        <v>0.41</v>
      </c>
      <c r="EG7" s="25">
        <v>0.17</v>
      </c>
      <c r="EH7" s="25">
        <v>0.25</v>
      </c>
      <c r="EI7" s="25">
        <v>0.63</v>
      </c>
      <c r="EJ7" s="25">
        <v>0.63</v>
      </c>
      <c r="EK7" s="25">
        <v>0.6</v>
      </c>
      <c r="EL7" s="25">
        <v>0.56000000000000005</v>
      </c>
      <c r="EM7" s="25">
        <v>0.6</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99</v>
      </c>
      <c r="C9" s="28" t="s">
        <v>100</v>
      </c>
      <c r="D9" s="28" t="s">
        <v>101</v>
      </c>
      <c r="E9" s="28" t="s">
        <v>102</v>
      </c>
      <c r="F9" s="28" t="s">
        <v>103</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104</v>
      </c>
    </row>
    <row r="12" spans="1:144" x14ac:dyDescent="0.15">
      <c r="B12">
        <v>1</v>
      </c>
      <c r="C12">
        <v>1</v>
      </c>
      <c r="D12">
        <v>2</v>
      </c>
      <c r="E12">
        <v>3</v>
      </c>
      <c r="F12">
        <v>4</v>
      </c>
      <c r="G12" t="s">
        <v>105</v>
      </c>
    </row>
    <row r="13" spans="1:144" x14ac:dyDescent="0.15">
      <c r="B13" t="s">
        <v>106</v>
      </c>
      <c r="C13" t="s">
        <v>107</v>
      </c>
      <c r="D13" t="s">
        <v>108</v>
      </c>
      <c r="E13" t="s">
        <v>108</v>
      </c>
      <c r="F13" t="s">
        <v>107</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dcterms:created xsi:type="dcterms:W3CDTF">2023-12-05T00:56:32Z</dcterms:created>
  <dcterms:modified xsi:type="dcterms:W3CDTF">2024-02-03T04:41:37Z</dcterms:modified>
  <cp:category/>
</cp:coreProperties>
</file>