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病院事業\"/>
    </mc:Choice>
  </mc:AlternateContent>
  <xr:revisionPtr revIDLastSave="0" documentId="8_{A7EE347E-E85B-4485-9331-F3DDB9EE5CBD}" xr6:coauthVersionLast="47" xr6:coauthVersionMax="47" xr10:uidLastSave="{00000000-0000-0000-0000-000000000000}"/>
  <workbookProtection workbookAlgorithmName="SHA-512" workbookHashValue="IYqb1K3+VNGQM4pb4VI5OjPhO7ZG7gqC+D4efHjw1KvmT4wVZuDYUJ/td3AD8+xCO5zQXsT20Y0w36g7Bk825w==" workbookSaltValue="r3iRejryCRu6/nP2IAmAW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W6" i="5"/>
  <c r="V6" i="5"/>
  <c r="U6" i="5"/>
  <c r="T6" i="5"/>
  <c r="FZ10" i="4" s="1"/>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B10"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LK78" i="4"/>
  <c r="LJ54" i="4"/>
  <c r="LJ32" i="4"/>
  <c r="HV32" i="4"/>
  <c r="HX78" i="4"/>
  <c r="HV54" i="4"/>
  <c r="EK78" i="4"/>
  <c r="EH54" i="4"/>
  <c r="EH32" i="4"/>
  <c r="AT32" i="4"/>
  <c r="DV78" i="4"/>
  <c r="DS54" i="4"/>
  <c r="DS32" i="4"/>
  <c r="AE78" i="4"/>
  <c r="AE54" i="4"/>
  <c r="AE32" i="4"/>
  <c r="KU32" i="4"/>
  <c r="KV78" i="4"/>
  <c r="KU54" i="4"/>
  <c r="HI78" i="4"/>
  <c r="HG54" i="4"/>
  <c r="HG32" i="4"/>
</calcChain>
</file>

<file path=xl/sharedStrings.xml><?xml version="1.0" encoding="utf-8"?>
<sst xmlns="http://schemas.openxmlformats.org/spreadsheetml/2006/main" count="367" uniqueCount="197">
  <si>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</si>
  <si>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</si>
  <si>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</si>
  <si>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</si>
  <si>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</si>
  <si>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</si>
  <si>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</si>
  <si>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</si>
  <si>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</si>
  <si>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</si>
  <si>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</si>
  <si>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</si>
  <si>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</si>
  <si>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</si>
  <si>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</si>
  <si>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</si>
  <si>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</si>
  <si>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</si>
  <si>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</si>
  <si>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</si>
  <si>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</si>
  <si>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</si>
  <si>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</si>
  <si>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</si>
  <si>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</si>
  <si>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</si>
  <si>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</si>
  <si>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</si>
  <si>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</si>
  <si>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</si>
  <si>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</si>
  <si>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</si>
  <si>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</si>
  <si>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</si>
  <si>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</si>
  <si>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</si>
  <si>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</si>
  <si>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</si>
  <si>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</si>
  <si>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</si>
  <si>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</si>
  <si>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</si>
  <si>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</si>
  <si>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</si>
  <si>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</si>
  <si>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</si>
  <si>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</si>
  <si>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</si>
  <si>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</si>
  <si>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</si>
  <si>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</si>
  <si>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</si>
  <si>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</si>
  <si>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</si>
  <si>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</si>
  <si>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</si>
  <si>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</si>
  <si>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</si>
  <si>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</si>
  <si>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</si>
  <si>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</si>
  <si>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</si>
  <si>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</si>
  <si>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</si>
  <si>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</si>
  <si>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</si>
  <si>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</si>
  <si>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</si>
  <si>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</si>
  <si>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</si>
  <si>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</si>
  <si>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</si>
  <si>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</si>
  <si>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</si>
  <si>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</si>
  <si>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</si>
  <si>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</si>
  <si>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</si>
  <si>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</si>
  <si>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</si>
  <si>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</si>
  <si>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</si>
  <si>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</si>
  <si>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</si>
  <si>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</si>
  <si>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</si>
  <si>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</si>
  <si>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</si>
  <si>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</si>
  <si>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</si>
  <si>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</si>
  <si>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</si>
  <si>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</si>
  <si>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</si>
  <si>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</si>
  <si>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</si>
  <si>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</si>
  <si>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</si>
  <si>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</si>
  <si>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</si>
  <si>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</si>
  <si>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</si>
  <si>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</si>
  <si>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</si>
  <si>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</si>
  <si>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</si>
  <si>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</si>
  <si>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</si>
  <si>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</si>
  <si>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</si>
  <si>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</si>
  <si>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</si>
  <si>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</si>
  <si>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</si>
  <si>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</si>
  <si>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</si>
  <si>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</si>
  <si>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</si>
  <si>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</si>
  <si>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</si>
  <si>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</si>
  <si>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</si>
  <si>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</si>
  <si>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</si>
  <si>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</si>
  <si>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</si>
  <si>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</si>
  <si>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</si>
  <si>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</si>
  <si>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</si>
  <si>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</si>
  <si>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</si>
  <si>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</si>
  <si>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</si>
  <si>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</si>
  <si>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</si>
  <si>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</si>
  <si>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</si>
  <si>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</si>
  <si>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</si>
  <si>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</si>
  <si>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</si>
  <si>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</si>
  <si>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</si>
  <si>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</si>
  <si>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</si>
  <si>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</si>
  <si>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</si>
  <si>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</si>
  <si>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</si>
  <si>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</si>
  <si>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</si>
  <si>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</si>
  <si>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</si>
  <si>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</si>
  <si>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</si>
  <si>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</si>
  <si>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</si>
  <si>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</si>
  <si>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</si>
  <si>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</si>
  <si>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</si>
  <si>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</si>
  <si>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</si>
  <si>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</si>
  <si>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</si>
  <si>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</si>
  <si>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当該値(N-4)</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</si>
  <si>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</si>
  <si>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</si>
  <si>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</si>
  <si>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</si>
  <si>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</si>
  <si>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</si>
  <si>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</si>
  <si>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</si>
  <si>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</si>
  <si>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</si>
  <si>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</si>
  <si>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</si>
  <si>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</si>
  <si>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</si>
  <si>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学術・研究機関出身</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</si>
  <si>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</si>
  <si>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</si>
  <si>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</si>
  <si>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</si>
  <si>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</si>
  <si>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</si>
  <si>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</si>
  <si>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</si>
  <si>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</si>
  <si>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</si>
  <si>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一般急性期及び回復期リハビリテーション、かかりつけ医の後方支援や健康診断等による予防医療を主に担っている。また、市内で唯一の２次救急医療機関として周辺地域への救急医療の提供を担っている。
　新型コロナウイルス感染症への対応としては、発熱外来およびドライブスルー型ＰＣＲ検査の実施、新型コロナウイルス感染症入院病床の設置、市民や医療従事者等へのワクチン接種を実施した。</t>
    <rPh sb="57" eb="59">
      <t>シナイ</t>
    </rPh>
    <rPh sb="60" eb="62">
      <t>ユイツ</t>
    </rPh>
    <rPh sb="131" eb="132">
      <t>ガタ</t>
    </rPh>
    <rPh sb="135" eb="137">
      <t>ケンサ</t>
    </rPh>
    <rPh sb="138" eb="140">
      <t>ジッシ</t>
    </rPh>
    <phoneticPr fontId="5"/>
  </si>
  <si>
    <t>①経常収支比率は昨年度より数値が低下しているものの100％以上を維持しており、類似病院平均値を大きく上回っている。
②医業収支比率は100％をわずかに下回ったが、類似病院平均値を上回った。
④病床利用率は、新型コロナウイルス感染症拡大に伴う受診控えや新型コロナウイルス感染症入院病床の設置に伴う一般病床の休床等の影響によりコロナ影響前の令和元年度と比較し数値が低下している。
⑤⑥入院・外来患者１人１日当たり収益は、いずれも昨年度と比較して増加している。⑤入院患者１人１日当たり収益は、開院して以降初めて類似病院平均値を上回った。</t>
    <rPh sb="1" eb="3">
      <t>ケイジョウ</t>
    </rPh>
    <rPh sb="3" eb="5">
      <t>シュウシ</t>
    </rPh>
    <rPh sb="5" eb="7">
      <t>ヒリツ</t>
    </rPh>
    <rPh sb="8" eb="11">
      <t>サクネンド</t>
    </rPh>
    <rPh sb="13" eb="15">
      <t>スウチ</t>
    </rPh>
    <rPh sb="16" eb="18">
      <t>テイカ</t>
    </rPh>
    <rPh sb="29" eb="31">
      <t>イジョウ</t>
    </rPh>
    <rPh sb="32" eb="34">
      <t>イジ</t>
    </rPh>
    <rPh sb="39" eb="41">
      <t>ルイジ</t>
    </rPh>
    <rPh sb="41" eb="43">
      <t>ビョウイン</t>
    </rPh>
    <rPh sb="43" eb="46">
      <t>ヘイキンチ</t>
    </rPh>
    <rPh sb="47" eb="48">
      <t>オオ</t>
    </rPh>
    <rPh sb="50" eb="52">
      <t>ウワマワ</t>
    </rPh>
    <rPh sb="59" eb="61">
      <t>イギョウ</t>
    </rPh>
    <rPh sb="61" eb="63">
      <t>シュウシ</t>
    </rPh>
    <rPh sb="63" eb="65">
      <t>ヒリツ</t>
    </rPh>
    <rPh sb="75" eb="77">
      <t>シタマワ</t>
    </rPh>
    <rPh sb="81" eb="83">
      <t>ルイジ</t>
    </rPh>
    <rPh sb="83" eb="85">
      <t>ビョウイン</t>
    </rPh>
    <rPh sb="85" eb="88">
      <t>ヘイキンチ</t>
    </rPh>
    <rPh sb="89" eb="91">
      <t>ウワマワ</t>
    </rPh>
    <rPh sb="96" eb="98">
      <t>ビョウショウ</t>
    </rPh>
    <rPh sb="98" eb="101">
      <t>リヨウリツ</t>
    </rPh>
    <rPh sb="103" eb="105">
      <t>シンガタ</t>
    </rPh>
    <rPh sb="112" eb="115">
      <t>カンセンショウ</t>
    </rPh>
    <rPh sb="115" eb="117">
      <t>カクダイ</t>
    </rPh>
    <rPh sb="118" eb="119">
      <t>トモナ</t>
    </rPh>
    <rPh sb="120" eb="122">
      <t>ジュシン</t>
    </rPh>
    <rPh sb="122" eb="123">
      <t>ヒカ</t>
    </rPh>
    <rPh sb="125" eb="127">
      <t>シンガタ</t>
    </rPh>
    <rPh sb="134" eb="137">
      <t>カンセンショウ</t>
    </rPh>
    <rPh sb="137" eb="139">
      <t>ニュウイン</t>
    </rPh>
    <rPh sb="139" eb="141">
      <t>ビョウショウ</t>
    </rPh>
    <rPh sb="142" eb="144">
      <t>セッチ</t>
    </rPh>
    <rPh sb="145" eb="146">
      <t>トモナ</t>
    </rPh>
    <rPh sb="147" eb="149">
      <t>イッパン</t>
    </rPh>
    <rPh sb="149" eb="151">
      <t>ビョウショウ</t>
    </rPh>
    <rPh sb="152" eb="153">
      <t>ヤス</t>
    </rPh>
    <rPh sb="153" eb="154">
      <t>ショウ</t>
    </rPh>
    <rPh sb="154" eb="155">
      <t>トウ</t>
    </rPh>
    <rPh sb="156" eb="158">
      <t>エイキョウ</t>
    </rPh>
    <rPh sb="164" eb="166">
      <t>エイキョウ</t>
    </rPh>
    <rPh sb="166" eb="167">
      <t>マエ</t>
    </rPh>
    <rPh sb="168" eb="170">
      <t>レイワ</t>
    </rPh>
    <rPh sb="170" eb="172">
      <t>ガンネン</t>
    </rPh>
    <rPh sb="172" eb="173">
      <t>ド</t>
    </rPh>
    <rPh sb="174" eb="176">
      <t>ヒカク</t>
    </rPh>
    <rPh sb="177" eb="179">
      <t>スウチ</t>
    </rPh>
    <rPh sb="180" eb="182">
      <t>テイカ</t>
    </rPh>
    <rPh sb="190" eb="192">
      <t>ニュウイン</t>
    </rPh>
    <rPh sb="193" eb="195">
      <t>ガイライ</t>
    </rPh>
    <rPh sb="195" eb="197">
      <t>カンジャ</t>
    </rPh>
    <rPh sb="198" eb="199">
      <t>ヒト</t>
    </rPh>
    <rPh sb="200" eb="201">
      <t>ニチ</t>
    </rPh>
    <rPh sb="201" eb="202">
      <t>ア</t>
    </rPh>
    <rPh sb="204" eb="206">
      <t>シュウエキ</t>
    </rPh>
    <rPh sb="212" eb="215">
      <t>サクネンド</t>
    </rPh>
    <rPh sb="216" eb="218">
      <t>ヒカク</t>
    </rPh>
    <rPh sb="220" eb="222">
      <t>ゾウカ</t>
    </rPh>
    <rPh sb="228" eb="230">
      <t>ニュウイン</t>
    </rPh>
    <rPh sb="230" eb="232">
      <t>カンジャ</t>
    </rPh>
    <rPh sb="233" eb="234">
      <t>ヒト</t>
    </rPh>
    <rPh sb="235" eb="236">
      <t>ニチ</t>
    </rPh>
    <rPh sb="236" eb="237">
      <t>ア</t>
    </rPh>
    <rPh sb="239" eb="241">
      <t>シュウエキ</t>
    </rPh>
    <rPh sb="243" eb="245">
      <t>カイイン</t>
    </rPh>
    <rPh sb="247" eb="249">
      <t>イコウ</t>
    </rPh>
    <rPh sb="249" eb="250">
      <t>ハジ</t>
    </rPh>
    <rPh sb="252" eb="254">
      <t>ルイジ</t>
    </rPh>
    <rPh sb="254" eb="256">
      <t>ビョウイン</t>
    </rPh>
    <rPh sb="256" eb="259">
      <t>ヘイキンチ</t>
    </rPh>
    <rPh sb="260" eb="262">
      <t>ウワマワ</t>
    </rPh>
    <phoneticPr fontId="5"/>
  </si>
  <si>
    <t>　令和元年７月に民間病院から土地・施設を無償譲渡されて開院したため、①②③いずれも全国平均を大きく下回っているが、現状は施設や整備の老朽化が深刻であり、新敷地での新病院整備計画を進めている。</t>
    <phoneticPr fontId="5"/>
  </si>
  <si>
    <t>　当院は野洲市の地域医療を担う中核的医療拠点として令和元年７月に開院し、４年連続で経常収支は黒字を維持している。令和４年９月には病院事業管理者を設置し、経営体制のさらなる強化を図った。
　一方で老朽化した施設の建替えが急務であり、施設や設備の修繕や計画的な医療機器の更新と平行して新敷地での新病院整備計画を進めている。
 今後、新型コロナウイルス感染症の影響で低下している病床利用率の向上にむけた取り組みを進めていく必要がある。</t>
    <rPh sb="56" eb="58">
      <t>レイワ</t>
    </rPh>
    <rPh sb="59" eb="60">
      <t>ネン</t>
    </rPh>
    <rPh sb="61" eb="62">
      <t>ガツ</t>
    </rPh>
    <rPh sb="64" eb="66">
      <t>ビョウイン</t>
    </rPh>
    <rPh sb="66" eb="68">
      <t>ジギョウ</t>
    </rPh>
    <rPh sb="68" eb="71">
      <t>カンリシャ</t>
    </rPh>
    <rPh sb="72" eb="74">
      <t>セッチ</t>
    </rPh>
    <rPh sb="76" eb="78">
      <t>ケイエイ</t>
    </rPh>
    <rPh sb="78" eb="80">
      <t>タイセイ</t>
    </rPh>
    <rPh sb="85" eb="87">
      <t>キョウカ</t>
    </rPh>
    <rPh sb="88" eb="89">
      <t>ハカ</t>
    </rPh>
    <rPh sb="161" eb="163">
      <t>コンゴ</t>
    </rPh>
    <rPh sb="164" eb="166">
      <t>シンガタ</t>
    </rPh>
    <rPh sb="173" eb="176">
      <t>カンセンショウ</t>
    </rPh>
    <rPh sb="177" eb="179">
      <t>エイキョウ</t>
    </rPh>
    <rPh sb="180" eb="182">
      <t>テイカ</t>
    </rPh>
    <rPh sb="186" eb="188">
      <t>ビョウショウ</t>
    </rPh>
    <rPh sb="188" eb="191">
      <t>リヨウリツ</t>
    </rPh>
    <rPh sb="192" eb="194">
      <t>コウジョウ</t>
    </rPh>
    <rPh sb="198" eb="199">
      <t>ト</t>
    </rPh>
    <rPh sb="200" eb="201">
      <t>ク</t>
    </rPh>
    <rPh sb="203" eb="204">
      <t>スス</t>
    </rPh>
    <rPh sb="208" eb="2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</si>
</sst>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65.599999999999994</c:v>
                </c:pt>
                <c:pt idx="2">
                  <c:v>58.8</c:v>
                </c:pt>
                <c:pt idx="3">
                  <c:v>59.6</c:v>
                </c:pt>
                <c:pt idx="4">
                  <c:v>55</c:v>
                </c:pt>
              </c:numCache>
            </c:numRef>
          </c:val>
          <c:extLst>
            <c:ext xmlns:c16="http://schemas.microsoft.com/office/drawing/2014/chart" uri="{C3380CC4-5D6E-409C-BE32-E72D297353CC}">
              <c16:uniqueId val="{00000000-B3F5-4A09-A8F9-02413DBDBD76}"/>
            </c:ext>
          </c:extLst>
        </c:ser>
        <c:dLbls>
          <c:showLegendKey val="0"/>
          <c:showVal val="0"/>
          <c:showCatName val="0"/>
          <c:showSerName val="0"/>
          <c:showPercent val="0"/>
          <c:showBubbleSize val="0"/>
        </c:dLbls>
        <c:gapWidth val="150"/>
        <c:axId val="-1147648992"/>
        <c:axId val="-11476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70.400000000000006</c:v>
                </c:pt>
                <c:pt idx="2">
                  <c:v>65.8</c:v>
                </c:pt>
                <c:pt idx="3">
                  <c:v>65</c:v>
                </c:pt>
                <c:pt idx="4">
                  <c:v>63.3</c:v>
                </c:pt>
              </c:numCache>
            </c:numRef>
          </c:val>
          <c:smooth val="0"/>
          <c:extLst>
            <c:ext xmlns:c16="http://schemas.microsoft.com/office/drawing/2014/chart" uri="{C3380CC4-5D6E-409C-BE32-E72D297353CC}">
              <c16:uniqueId val="{00000001-B3F5-4A09-A8F9-02413DBDBD76}"/>
            </c:ext>
          </c:extLst>
        </c:ser>
        <c:dLbls>
          <c:showLegendKey val="0"/>
          <c:showVal val="0"/>
          <c:showCatName val="0"/>
          <c:showSerName val="0"/>
          <c:showPercent val="0"/>
          <c:showBubbleSize val="0"/>
        </c:dLbls>
        <c:marker val="1"/>
        <c:smooth val="0"/>
        <c:axId val="-1147648992"/>
        <c:axId val="-1147621792"/>
      </c:lineChart>
      <c:catAx>
        <c:axId val="-1147648992"/>
        <c:scaling>
          <c:orientation val="minMax"/>
        </c:scaling>
        <c:delete val="1"/>
        <c:axPos val="b"/>
        <c:numFmt formatCode="General" sourceLinked="1"/>
        <c:majorTickMark val="none"/>
        <c:minorTickMark val="none"/>
        <c:tickLblPos val="none"/>
        <c:crossAx val="-1147621792"/>
        <c:crosses val="autoZero"/>
        <c:auto val="1"/>
        <c:lblAlgn val="ctr"/>
        <c:lblOffset val="100"/>
        <c:noMultiLvlLbl val="1"/>
      </c:catAx>
      <c:valAx>
        <c:axId val="-11476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4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10562</c:v>
                </c:pt>
                <c:pt idx="2">
                  <c:v>13037</c:v>
                </c:pt>
                <c:pt idx="3">
                  <c:v>13259</c:v>
                </c:pt>
                <c:pt idx="4">
                  <c:v>13298</c:v>
                </c:pt>
              </c:numCache>
            </c:numRef>
          </c:val>
          <c:extLst>
            <c:ext xmlns:c16="http://schemas.microsoft.com/office/drawing/2014/chart" uri="{C3380CC4-5D6E-409C-BE32-E72D297353CC}">
              <c16:uniqueId val="{00000000-E490-47E3-83ED-25D44358409B}"/>
            </c:ext>
          </c:extLst>
        </c:ser>
        <c:dLbls>
          <c:showLegendKey val="0"/>
          <c:showVal val="0"/>
          <c:showCatName val="0"/>
          <c:showSerName val="0"/>
          <c:showPercent val="0"/>
          <c:showBubbleSize val="0"/>
        </c:dLbls>
        <c:gapWidth val="150"/>
        <c:axId val="-1147638112"/>
        <c:axId val="-11476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10602</c:v>
                </c:pt>
                <c:pt idx="2">
                  <c:v>11234</c:v>
                </c:pt>
                <c:pt idx="3">
                  <c:v>11512</c:v>
                </c:pt>
                <c:pt idx="4">
                  <c:v>11831</c:v>
                </c:pt>
              </c:numCache>
            </c:numRef>
          </c:val>
          <c:smooth val="0"/>
          <c:extLst>
            <c:ext xmlns:c16="http://schemas.microsoft.com/office/drawing/2014/chart" uri="{C3380CC4-5D6E-409C-BE32-E72D297353CC}">
              <c16:uniqueId val="{00000001-E490-47E3-83ED-25D44358409B}"/>
            </c:ext>
          </c:extLst>
        </c:ser>
        <c:dLbls>
          <c:showLegendKey val="0"/>
          <c:showVal val="0"/>
          <c:showCatName val="0"/>
          <c:showSerName val="0"/>
          <c:showPercent val="0"/>
          <c:showBubbleSize val="0"/>
        </c:dLbls>
        <c:marker val="1"/>
        <c:smooth val="0"/>
        <c:axId val="-1147638112"/>
        <c:axId val="-1147631040"/>
      </c:lineChart>
      <c:catAx>
        <c:axId val="-1147638112"/>
        <c:scaling>
          <c:orientation val="minMax"/>
        </c:scaling>
        <c:delete val="1"/>
        <c:axPos val="b"/>
        <c:numFmt formatCode="General" sourceLinked="1"/>
        <c:majorTickMark val="none"/>
        <c:minorTickMark val="none"/>
        <c:tickLblPos val="none"/>
        <c:crossAx val="-1147631040"/>
        <c:crosses val="autoZero"/>
        <c:auto val="1"/>
        <c:lblAlgn val="ctr"/>
        <c:lblOffset val="100"/>
        <c:noMultiLvlLbl val="1"/>
      </c:catAx>
      <c:valAx>
        <c:axId val="-114763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63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33981</c:v>
                </c:pt>
                <c:pt idx="2">
                  <c:v>36265</c:v>
                </c:pt>
                <c:pt idx="3">
                  <c:v>36672</c:v>
                </c:pt>
                <c:pt idx="4">
                  <c:v>43094</c:v>
                </c:pt>
              </c:numCache>
            </c:numRef>
          </c:val>
          <c:extLst>
            <c:ext xmlns:c16="http://schemas.microsoft.com/office/drawing/2014/chart" uri="{C3380CC4-5D6E-409C-BE32-E72D297353CC}">
              <c16:uniqueId val="{00000000-2621-4A55-8F2C-B141215E4688}"/>
            </c:ext>
          </c:extLst>
        </c:ser>
        <c:dLbls>
          <c:showLegendKey val="0"/>
          <c:showVal val="0"/>
          <c:showCatName val="0"/>
          <c:showSerName val="0"/>
          <c:showPercent val="0"/>
          <c:showBubbleSize val="0"/>
        </c:dLbls>
        <c:gapWidth val="150"/>
        <c:axId val="-1147630496"/>
        <c:axId val="-11476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35788</c:v>
                </c:pt>
                <c:pt idx="2">
                  <c:v>37855</c:v>
                </c:pt>
                <c:pt idx="3">
                  <c:v>39289</c:v>
                </c:pt>
                <c:pt idx="4">
                  <c:v>40846</c:v>
                </c:pt>
              </c:numCache>
            </c:numRef>
          </c:val>
          <c:smooth val="0"/>
          <c:extLst>
            <c:ext xmlns:c16="http://schemas.microsoft.com/office/drawing/2014/chart" uri="{C3380CC4-5D6E-409C-BE32-E72D297353CC}">
              <c16:uniqueId val="{00000001-2621-4A55-8F2C-B141215E4688}"/>
            </c:ext>
          </c:extLst>
        </c:ser>
        <c:dLbls>
          <c:showLegendKey val="0"/>
          <c:showVal val="0"/>
          <c:showCatName val="0"/>
          <c:showSerName val="0"/>
          <c:showPercent val="0"/>
          <c:showBubbleSize val="0"/>
        </c:dLbls>
        <c:marker val="1"/>
        <c:smooth val="0"/>
        <c:axId val="-1147630496"/>
        <c:axId val="-1147644640"/>
      </c:lineChart>
      <c:catAx>
        <c:axId val="-1147630496"/>
        <c:scaling>
          <c:orientation val="minMax"/>
        </c:scaling>
        <c:delete val="1"/>
        <c:axPos val="b"/>
        <c:numFmt formatCode="General" sourceLinked="1"/>
        <c:majorTickMark val="none"/>
        <c:minorTickMark val="none"/>
        <c:tickLblPos val="none"/>
        <c:crossAx val="-1147644640"/>
        <c:crosses val="autoZero"/>
        <c:auto val="1"/>
        <c:lblAlgn val="ctr"/>
        <c:lblOffset val="100"/>
        <c:noMultiLvlLbl val="1"/>
      </c:catAx>
      <c:valAx>
        <c:axId val="-114764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63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7B4-485C-B0D8-96582625A536}"/>
            </c:ext>
          </c:extLst>
        </c:ser>
        <c:dLbls>
          <c:showLegendKey val="0"/>
          <c:showVal val="0"/>
          <c:showCatName val="0"/>
          <c:showSerName val="0"/>
          <c:showPercent val="0"/>
          <c:showBubbleSize val="0"/>
        </c:dLbls>
        <c:gapWidth val="150"/>
        <c:axId val="-1147637568"/>
        <c:axId val="-11476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120.5</c:v>
                </c:pt>
                <c:pt idx="2">
                  <c:v>124.2</c:v>
                </c:pt>
                <c:pt idx="3">
                  <c:v>121.6</c:v>
                </c:pt>
                <c:pt idx="4">
                  <c:v>118.9</c:v>
                </c:pt>
              </c:numCache>
            </c:numRef>
          </c:val>
          <c:smooth val="0"/>
          <c:extLst>
            <c:ext xmlns:c16="http://schemas.microsoft.com/office/drawing/2014/chart" uri="{C3380CC4-5D6E-409C-BE32-E72D297353CC}">
              <c16:uniqueId val="{00000001-C7B4-485C-B0D8-96582625A536}"/>
            </c:ext>
          </c:extLst>
        </c:ser>
        <c:dLbls>
          <c:showLegendKey val="0"/>
          <c:showVal val="0"/>
          <c:showCatName val="0"/>
          <c:showSerName val="0"/>
          <c:showPercent val="0"/>
          <c:showBubbleSize val="0"/>
        </c:dLbls>
        <c:marker val="1"/>
        <c:smooth val="0"/>
        <c:axId val="-1147637568"/>
        <c:axId val="-1147637024"/>
      </c:lineChart>
      <c:catAx>
        <c:axId val="-1147637568"/>
        <c:scaling>
          <c:orientation val="minMax"/>
        </c:scaling>
        <c:delete val="1"/>
        <c:axPos val="b"/>
        <c:numFmt formatCode="General" sourceLinked="1"/>
        <c:majorTickMark val="none"/>
        <c:minorTickMark val="none"/>
        <c:tickLblPos val="none"/>
        <c:crossAx val="-1147637024"/>
        <c:crosses val="autoZero"/>
        <c:auto val="1"/>
        <c:lblAlgn val="ctr"/>
        <c:lblOffset val="100"/>
        <c:noMultiLvlLbl val="1"/>
      </c:catAx>
      <c:valAx>
        <c:axId val="-114763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92</c:v>
                </c:pt>
                <c:pt idx="2">
                  <c:v>90.3</c:v>
                </c:pt>
                <c:pt idx="3">
                  <c:v>89.1</c:v>
                </c:pt>
                <c:pt idx="4">
                  <c:v>89</c:v>
                </c:pt>
              </c:numCache>
            </c:numRef>
          </c:val>
          <c:extLst>
            <c:ext xmlns:c16="http://schemas.microsoft.com/office/drawing/2014/chart" uri="{C3380CC4-5D6E-409C-BE32-E72D297353CC}">
              <c16:uniqueId val="{00000000-5583-451C-8CD8-B686674D8F0E}"/>
            </c:ext>
          </c:extLst>
        </c:ser>
        <c:dLbls>
          <c:showLegendKey val="0"/>
          <c:showVal val="0"/>
          <c:showCatName val="0"/>
          <c:showSerName val="0"/>
          <c:showPercent val="0"/>
          <c:showBubbleSize val="0"/>
        </c:dLbls>
        <c:gapWidth val="150"/>
        <c:axId val="-1147628864"/>
        <c:axId val="-11476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583-451C-8CD8-B686674D8F0E}"/>
            </c:ext>
          </c:extLst>
        </c:ser>
        <c:dLbls>
          <c:showLegendKey val="0"/>
          <c:showVal val="0"/>
          <c:showCatName val="0"/>
          <c:showSerName val="0"/>
          <c:showPercent val="0"/>
          <c:showBubbleSize val="0"/>
        </c:dLbls>
        <c:marker val="1"/>
        <c:smooth val="0"/>
        <c:axId val="-1147628864"/>
        <c:axId val="-1147623424"/>
      </c:lineChart>
      <c:catAx>
        <c:axId val="-1147628864"/>
        <c:scaling>
          <c:orientation val="minMax"/>
        </c:scaling>
        <c:delete val="1"/>
        <c:axPos val="b"/>
        <c:numFmt formatCode="General" sourceLinked="1"/>
        <c:majorTickMark val="none"/>
        <c:minorTickMark val="none"/>
        <c:tickLblPos val="none"/>
        <c:crossAx val="-1147623424"/>
        <c:crosses val="autoZero"/>
        <c:auto val="1"/>
        <c:lblAlgn val="ctr"/>
        <c:lblOffset val="100"/>
        <c:noMultiLvlLbl val="1"/>
      </c:catAx>
      <c:valAx>
        <c:axId val="-114762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99.3</c:v>
                </c:pt>
                <c:pt idx="2">
                  <c:v>96</c:v>
                </c:pt>
                <c:pt idx="3">
                  <c:v>94.1</c:v>
                </c:pt>
                <c:pt idx="4">
                  <c:v>93.1</c:v>
                </c:pt>
              </c:numCache>
            </c:numRef>
          </c:val>
          <c:extLst>
            <c:ext xmlns:c16="http://schemas.microsoft.com/office/drawing/2014/chart" uri="{C3380CC4-5D6E-409C-BE32-E72D297353CC}">
              <c16:uniqueId val="{00000000-B6C0-43D4-B3FD-052BF7EAF823}"/>
            </c:ext>
          </c:extLst>
        </c:ser>
        <c:dLbls>
          <c:showLegendKey val="0"/>
          <c:showVal val="0"/>
          <c:showCatName val="0"/>
          <c:showSerName val="0"/>
          <c:showPercent val="0"/>
          <c:showBubbleSize val="0"/>
        </c:dLbls>
        <c:gapWidth val="150"/>
        <c:axId val="-1147640288"/>
        <c:axId val="-11476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84.3</c:v>
                </c:pt>
                <c:pt idx="2">
                  <c:v>80.7</c:v>
                </c:pt>
                <c:pt idx="3">
                  <c:v>82.2</c:v>
                </c:pt>
                <c:pt idx="4">
                  <c:v>81.7</c:v>
                </c:pt>
              </c:numCache>
            </c:numRef>
          </c:val>
          <c:smooth val="0"/>
          <c:extLst>
            <c:ext xmlns:c16="http://schemas.microsoft.com/office/drawing/2014/chart" uri="{C3380CC4-5D6E-409C-BE32-E72D297353CC}">
              <c16:uniqueId val="{00000001-B6C0-43D4-B3FD-052BF7EAF823}"/>
            </c:ext>
          </c:extLst>
        </c:ser>
        <c:dLbls>
          <c:showLegendKey val="0"/>
          <c:showVal val="0"/>
          <c:showCatName val="0"/>
          <c:showSerName val="0"/>
          <c:showPercent val="0"/>
          <c:showBubbleSize val="0"/>
        </c:dLbls>
        <c:marker val="1"/>
        <c:smooth val="0"/>
        <c:axId val="-1147640288"/>
        <c:axId val="-1147646272"/>
      </c:lineChart>
      <c:catAx>
        <c:axId val="-1147640288"/>
        <c:scaling>
          <c:orientation val="minMax"/>
        </c:scaling>
        <c:delete val="1"/>
        <c:axPos val="b"/>
        <c:numFmt formatCode="General" sourceLinked="1"/>
        <c:majorTickMark val="none"/>
        <c:minorTickMark val="none"/>
        <c:tickLblPos val="none"/>
        <c:crossAx val="-1147646272"/>
        <c:crosses val="autoZero"/>
        <c:auto val="1"/>
        <c:lblAlgn val="ctr"/>
        <c:lblOffset val="100"/>
        <c:noMultiLvlLbl val="1"/>
      </c:catAx>
      <c:valAx>
        <c:axId val="-11476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4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110.1</c:v>
                </c:pt>
                <c:pt idx="2">
                  <c:v>118.8</c:v>
                </c:pt>
                <c:pt idx="3">
                  <c:v>143.80000000000001</c:v>
                </c:pt>
                <c:pt idx="4">
                  <c:v>130.19999999999999</c:v>
                </c:pt>
              </c:numCache>
            </c:numRef>
          </c:val>
          <c:extLst>
            <c:ext xmlns:c16="http://schemas.microsoft.com/office/drawing/2014/chart" uri="{C3380CC4-5D6E-409C-BE32-E72D297353CC}">
              <c16:uniqueId val="{00000000-BA41-4676-BB5A-7714266D9A40}"/>
            </c:ext>
          </c:extLst>
        </c:ser>
        <c:dLbls>
          <c:showLegendKey val="0"/>
          <c:showVal val="0"/>
          <c:showCatName val="0"/>
          <c:showSerName val="0"/>
          <c:showPercent val="0"/>
          <c:showBubbleSize val="0"/>
        </c:dLbls>
        <c:gapWidth val="150"/>
        <c:axId val="-1147632672"/>
        <c:axId val="-11476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96.9</c:v>
                </c:pt>
                <c:pt idx="2">
                  <c:v>100.6</c:v>
                </c:pt>
                <c:pt idx="3">
                  <c:v>105.9</c:v>
                </c:pt>
                <c:pt idx="4">
                  <c:v>104.3</c:v>
                </c:pt>
              </c:numCache>
            </c:numRef>
          </c:val>
          <c:smooth val="0"/>
          <c:extLst>
            <c:ext xmlns:c16="http://schemas.microsoft.com/office/drawing/2014/chart" uri="{C3380CC4-5D6E-409C-BE32-E72D297353CC}">
              <c16:uniqueId val="{00000001-BA41-4676-BB5A-7714266D9A40}"/>
            </c:ext>
          </c:extLst>
        </c:ser>
        <c:dLbls>
          <c:showLegendKey val="0"/>
          <c:showVal val="0"/>
          <c:showCatName val="0"/>
          <c:showSerName val="0"/>
          <c:showPercent val="0"/>
          <c:showBubbleSize val="0"/>
        </c:dLbls>
        <c:marker val="1"/>
        <c:smooth val="0"/>
        <c:axId val="-1147632672"/>
        <c:axId val="-1147643552"/>
      </c:lineChart>
      <c:catAx>
        <c:axId val="-1147632672"/>
        <c:scaling>
          <c:orientation val="minMax"/>
        </c:scaling>
        <c:delete val="1"/>
        <c:axPos val="b"/>
        <c:numFmt formatCode="General" sourceLinked="1"/>
        <c:majorTickMark val="none"/>
        <c:minorTickMark val="none"/>
        <c:tickLblPos val="none"/>
        <c:crossAx val="-1147643552"/>
        <c:crosses val="autoZero"/>
        <c:auto val="1"/>
        <c:lblAlgn val="ctr"/>
        <c:lblOffset val="100"/>
        <c:noMultiLvlLbl val="1"/>
      </c:catAx>
      <c:valAx>
        <c:axId val="-114764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4763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6.5</c:v>
                </c:pt>
                <c:pt idx="2">
                  <c:v>9.1</c:v>
                </c:pt>
                <c:pt idx="3">
                  <c:v>12.3</c:v>
                </c:pt>
                <c:pt idx="4">
                  <c:v>15.8</c:v>
                </c:pt>
              </c:numCache>
            </c:numRef>
          </c:val>
          <c:extLst>
            <c:ext xmlns:c16="http://schemas.microsoft.com/office/drawing/2014/chart" uri="{C3380CC4-5D6E-409C-BE32-E72D297353CC}">
              <c16:uniqueId val="{00000000-B54F-4D2F-9597-0C8A43FF7085}"/>
            </c:ext>
          </c:extLst>
        </c:ser>
        <c:dLbls>
          <c:showLegendKey val="0"/>
          <c:showVal val="0"/>
          <c:showCatName val="0"/>
          <c:showSerName val="0"/>
          <c:showPercent val="0"/>
          <c:showBubbleSize val="0"/>
        </c:dLbls>
        <c:gapWidth val="150"/>
        <c:axId val="-1147635936"/>
        <c:axId val="-11476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54.6</c:v>
                </c:pt>
                <c:pt idx="2">
                  <c:v>56.9</c:v>
                </c:pt>
                <c:pt idx="3">
                  <c:v>58.1</c:v>
                </c:pt>
                <c:pt idx="4">
                  <c:v>59.4</c:v>
                </c:pt>
              </c:numCache>
            </c:numRef>
          </c:val>
          <c:smooth val="0"/>
          <c:extLst>
            <c:ext xmlns:c16="http://schemas.microsoft.com/office/drawing/2014/chart" uri="{C3380CC4-5D6E-409C-BE32-E72D297353CC}">
              <c16:uniqueId val="{00000001-B54F-4D2F-9597-0C8A43FF7085}"/>
            </c:ext>
          </c:extLst>
        </c:ser>
        <c:dLbls>
          <c:showLegendKey val="0"/>
          <c:showVal val="0"/>
          <c:showCatName val="0"/>
          <c:showSerName val="0"/>
          <c:showPercent val="0"/>
          <c:showBubbleSize val="0"/>
        </c:dLbls>
        <c:marker val="1"/>
        <c:smooth val="0"/>
        <c:axId val="-1147635936"/>
        <c:axId val="-1147629408"/>
      </c:lineChart>
      <c:catAx>
        <c:axId val="-1147635936"/>
        <c:scaling>
          <c:orientation val="minMax"/>
        </c:scaling>
        <c:delete val="1"/>
        <c:axPos val="b"/>
        <c:numFmt formatCode="General" sourceLinked="1"/>
        <c:majorTickMark val="none"/>
        <c:minorTickMark val="none"/>
        <c:tickLblPos val="none"/>
        <c:crossAx val="-1147629408"/>
        <c:crosses val="autoZero"/>
        <c:auto val="1"/>
        <c:lblAlgn val="ctr"/>
        <c:lblOffset val="100"/>
        <c:noMultiLvlLbl val="1"/>
      </c:catAx>
      <c:valAx>
        <c:axId val="-114762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3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10.1</c:v>
                </c:pt>
                <c:pt idx="2">
                  <c:v>11.3</c:v>
                </c:pt>
                <c:pt idx="3">
                  <c:v>12.6</c:v>
                </c:pt>
                <c:pt idx="4">
                  <c:v>14.4</c:v>
                </c:pt>
              </c:numCache>
            </c:numRef>
          </c:val>
          <c:extLst>
            <c:ext xmlns:c16="http://schemas.microsoft.com/office/drawing/2014/chart" uri="{C3380CC4-5D6E-409C-BE32-E72D297353CC}">
              <c16:uniqueId val="{00000000-E954-4288-AE23-6418DBD9B5E9}"/>
            </c:ext>
          </c:extLst>
        </c:ser>
        <c:dLbls>
          <c:showLegendKey val="0"/>
          <c:showVal val="0"/>
          <c:showCatName val="0"/>
          <c:showSerName val="0"/>
          <c:showPercent val="0"/>
          <c:showBubbleSize val="0"/>
        </c:dLbls>
        <c:gapWidth val="150"/>
        <c:axId val="-1147620160"/>
        <c:axId val="-11476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954-4288-AE23-6418DBD9B5E9}"/>
            </c:ext>
          </c:extLst>
        </c:ser>
        <c:dLbls>
          <c:showLegendKey val="0"/>
          <c:showVal val="0"/>
          <c:showCatName val="0"/>
          <c:showSerName val="0"/>
          <c:showPercent val="0"/>
          <c:showBubbleSize val="0"/>
        </c:dLbls>
        <c:marker val="1"/>
        <c:smooth val="0"/>
        <c:axId val="-1147620160"/>
        <c:axId val="-1147626688"/>
      </c:lineChart>
      <c:catAx>
        <c:axId val="-1147620160"/>
        <c:scaling>
          <c:orientation val="minMax"/>
        </c:scaling>
        <c:delete val="1"/>
        <c:axPos val="b"/>
        <c:numFmt formatCode="General" sourceLinked="1"/>
        <c:majorTickMark val="none"/>
        <c:minorTickMark val="none"/>
        <c:tickLblPos val="none"/>
        <c:crossAx val="-1147626688"/>
        <c:crosses val="autoZero"/>
        <c:auto val="1"/>
        <c:lblAlgn val="ctr"/>
        <c:lblOffset val="100"/>
        <c:noMultiLvlLbl val="1"/>
      </c:catAx>
      <c:valAx>
        <c:axId val="-114762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5153653</c:v>
                </c:pt>
                <c:pt idx="2">
                  <c:v>5490307</c:v>
                </c:pt>
                <c:pt idx="3">
                  <c:v>7589693</c:v>
                </c:pt>
                <c:pt idx="4">
                  <c:v>9960136</c:v>
                </c:pt>
              </c:numCache>
            </c:numRef>
          </c:val>
          <c:extLst>
            <c:ext xmlns:c16="http://schemas.microsoft.com/office/drawing/2014/chart" uri="{C3380CC4-5D6E-409C-BE32-E72D297353CC}">
              <c16:uniqueId val="{00000000-2FEB-484A-9BA9-35790C8F0941}"/>
            </c:ext>
          </c:extLst>
        </c:ser>
        <c:dLbls>
          <c:showLegendKey val="0"/>
          <c:showVal val="0"/>
          <c:showCatName val="0"/>
          <c:showSerName val="0"/>
          <c:showPercent val="0"/>
          <c:showBubbleSize val="0"/>
        </c:dLbls>
        <c:gapWidth val="150"/>
        <c:axId val="-1147619072"/>
        <c:axId val="-11476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41891213</c:v>
                </c:pt>
                <c:pt idx="2">
                  <c:v>42806727</c:v>
                </c:pt>
                <c:pt idx="3">
                  <c:v>43530781</c:v>
                </c:pt>
                <c:pt idx="4">
                  <c:v>44196357</c:v>
                </c:pt>
              </c:numCache>
            </c:numRef>
          </c:val>
          <c:smooth val="0"/>
          <c:extLst>
            <c:ext xmlns:c16="http://schemas.microsoft.com/office/drawing/2014/chart" uri="{C3380CC4-5D6E-409C-BE32-E72D297353CC}">
              <c16:uniqueId val="{00000001-2FEB-484A-9BA9-35790C8F0941}"/>
            </c:ext>
          </c:extLst>
        </c:ser>
        <c:dLbls>
          <c:showLegendKey val="0"/>
          <c:showVal val="0"/>
          <c:showCatName val="0"/>
          <c:showSerName val="0"/>
          <c:showPercent val="0"/>
          <c:showBubbleSize val="0"/>
        </c:dLbls>
        <c:marker val="1"/>
        <c:smooth val="0"/>
        <c:axId val="-1147619072"/>
        <c:axId val="-1147649536"/>
      </c:lineChart>
      <c:catAx>
        <c:axId val="-1147619072"/>
        <c:scaling>
          <c:orientation val="minMax"/>
        </c:scaling>
        <c:delete val="1"/>
        <c:axPos val="b"/>
        <c:numFmt formatCode="General" sourceLinked="1"/>
        <c:majorTickMark val="none"/>
        <c:minorTickMark val="none"/>
        <c:tickLblPos val="none"/>
        <c:crossAx val="-1147649536"/>
        <c:crosses val="autoZero"/>
        <c:auto val="1"/>
        <c:lblAlgn val="ctr"/>
        <c:lblOffset val="100"/>
        <c:noMultiLvlLbl val="1"/>
      </c:catAx>
      <c:valAx>
        <c:axId val="-114764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6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10.7</c:v>
                </c:pt>
                <c:pt idx="2">
                  <c:v>9.3000000000000007</c:v>
                </c:pt>
                <c:pt idx="3">
                  <c:v>9.9</c:v>
                </c:pt>
                <c:pt idx="4">
                  <c:v>10</c:v>
                </c:pt>
              </c:numCache>
            </c:numRef>
          </c:val>
          <c:extLst>
            <c:ext xmlns:c16="http://schemas.microsoft.com/office/drawing/2014/chart" uri="{C3380CC4-5D6E-409C-BE32-E72D297353CC}">
              <c16:uniqueId val="{00000000-C2C7-4614-A8C1-BE84C09AEE55}"/>
            </c:ext>
          </c:extLst>
        </c:ser>
        <c:dLbls>
          <c:showLegendKey val="0"/>
          <c:showVal val="0"/>
          <c:showCatName val="0"/>
          <c:showSerName val="0"/>
          <c:showPercent val="0"/>
          <c:showBubbleSize val="0"/>
        </c:dLbls>
        <c:gapWidth val="150"/>
        <c:axId val="-1147631584"/>
        <c:axId val="-11476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17.5</c:v>
                </c:pt>
                <c:pt idx="2">
                  <c:v>17.5</c:v>
                </c:pt>
                <c:pt idx="3">
                  <c:v>17.3</c:v>
                </c:pt>
                <c:pt idx="4">
                  <c:v>17.899999999999999</c:v>
                </c:pt>
              </c:numCache>
            </c:numRef>
          </c:val>
          <c:smooth val="0"/>
          <c:extLst>
            <c:ext xmlns:c16="http://schemas.microsoft.com/office/drawing/2014/chart" uri="{C3380CC4-5D6E-409C-BE32-E72D297353CC}">
              <c16:uniqueId val="{00000001-C2C7-4614-A8C1-BE84C09AEE55}"/>
            </c:ext>
          </c:extLst>
        </c:ser>
        <c:dLbls>
          <c:showLegendKey val="0"/>
          <c:showVal val="0"/>
          <c:showCatName val="0"/>
          <c:showSerName val="0"/>
          <c:showPercent val="0"/>
          <c:showBubbleSize val="0"/>
        </c:dLbls>
        <c:marker val="1"/>
        <c:smooth val="0"/>
        <c:axId val="-1147631584"/>
        <c:axId val="-1147639744"/>
      </c:lineChart>
      <c:catAx>
        <c:axId val="-1147631584"/>
        <c:scaling>
          <c:orientation val="minMax"/>
        </c:scaling>
        <c:delete val="1"/>
        <c:axPos val="b"/>
        <c:numFmt formatCode="General" sourceLinked="1"/>
        <c:majorTickMark val="none"/>
        <c:minorTickMark val="none"/>
        <c:tickLblPos val="none"/>
        <c:crossAx val="-1147639744"/>
        <c:crosses val="autoZero"/>
        <c:auto val="1"/>
        <c:lblAlgn val="ctr"/>
        <c:lblOffset val="100"/>
        <c:noMultiLvlLbl val="1"/>
      </c:catAx>
      <c:valAx>
        <c:axId val="-114763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3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50.9</c:v>
                </c:pt>
                <c:pt idx="2">
                  <c:v>68.900000000000006</c:v>
                </c:pt>
                <c:pt idx="3">
                  <c:v>69.8</c:v>
                </c:pt>
                <c:pt idx="4">
                  <c:v>66.8</c:v>
                </c:pt>
              </c:numCache>
            </c:numRef>
          </c:val>
          <c:extLst>
            <c:ext xmlns:c16="http://schemas.microsoft.com/office/drawing/2014/chart" uri="{C3380CC4-5D6E-409C-BE32-E72D297353CC}">
              <c16:uniqueId val="{00000000-B07E-4F31-B6C3-700D6577D558}"/>
            </c:ext>
          </c:extLst>
        </c:ser>
        <c:dLbls>
          <c:showLegendKey val="0"/>
          <c:showVal val="0"/>
          <c:showCatName val="0"/>
          <c:showSerName val="0"/>
          <c:showPercent val="0"/>
          <c:showBubbleSize val="0"/>
        </c:dLbls>
        <c:gapWidth val="150"/>
        <c:axId val="-1147638656"/>
        <c:axId val="-11476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07E-4F31-B6C3-700D6577D558}"/>
            </c:ext>
          </c:extLst>
        </c:ser>
        <c:dLbls>
          <c:showLegendKey val="0"/>
          <c:showVal val="0"/>
          <c:showCatName val="0"/>
          <c:showSerName val="0"/>
          <c:showPercent val="0"/>
          <c:showBubbleSize val="0"/>
        </c:dLbls>
        <c:marker val="1"/>
        <c:smooth val="0"/>
        <c:axId val="-1147638656"/>
        <c:axId val="-1147617984"/>
      </c:lineChart>
      <c:catAx>
        <c:axId val="-1147638656"/>
        <c:scaling>
          <c:orientation val="minMax"/>
        </c:scaling>
        <c:delete val="1"/>
        <c:axPos val="b"/>
        <c:numFmt formatCode="General" sourceLinked="1"/>
        <c:majorTickMark val="none"/>
        <c:minorTickMark val="none"/>
        <c:tickLblPos val="none"/>
        <c:crossAx val="-1147617984"/>
        <c:crosses val="autoZero"/>
        <c:auto val="1"/>
        <c:lblAlgn val="ctr"/>
        <c:lblOffset val="100"/>
        <c:noMultiLvlLbl val="1"/>
      </c:catAx>
      <c:valAx>
        <c:axId val="-114761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63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67"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滋賀県野洲市　市立野洲病院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50711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10458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f>データ!AJ7</f>
        <v>110.1</v>
      </c>
      <c r="AF33" s="70"/>
      <c r="AG33" s="70"/>
      <c r="AH33" s="70"/>
      <c r="AI33" s="70"/>
      <c r="AJ33" s="70"/>
      <c r="AK33" s="70"/>
      <c r="AL33" s="70"/>
      <c r="AM33" s="70"/>
      <c r="AN33" s="70"/>
      <c r="AO33" s="70"/>
      <c r="AP33" s="70"/>
      <c r="AQ33" s="70"/>
      <c r="AR33" s="70"/>
      <c r="AS33" s="71"/>
      <c r="AT33" s="69">
        <f>データ!AK7</f>
        <v>118.8</v>
      </c>
      <c r="AU33" s="70"/>
      <c r="AV33" s="70"/>
      <c r="AW33" s="70"/>
      <c r="AX33" s="70"/>
      <c r="AY33" s="70"/>
      <c r="AZ33" s="70"/>
      <c r="BA33" s="70"/>
      <c r="BB33" s="70"/>
      <c r="BC33" s="70"/>
      <c r="BD33" s="70"/>
      <c r="BE33" s="70"/>
      <c r="BF33" s="70"/>
      <c r="BG33" s="70"/>
      <c r="BH33" s="71"/>
      <c r="BI33" s="69">
        <f>データ!AL7</f>
        <v>143.80000000000001</v>
      </c>
      <c r="BJ33" s="70"/>
      <c r="BK33" s="70"/>
      <c r="BL33" s="70"/>
      <c r="BM33" s="70"/>
      <c r="BN33" s="70"/>
      <c r="BO33" s="70"/>
      <c r="BP33" s="70"/>
      <c r="BQ33" s="70"/>
      <c r="BR33" s="70"/>
      <c r="BS33" s="70"/>
      <c r="BT33" s="70"/>
      <c r="BU33" s="70"/>
      <c r="BV33" s="70"/>
      <c r="BW33" s="71"/>
      <c r="BX33" s="69">
        <f>データ!AM7</f>
        <v>130.19999999999999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f>データ!AU7</f>
        <v>99.3</v>
      </c>
      <c r="DT33" s="70"/>
      <c r="DU33" s="70"/>
      <c r="DV33" s="70"/>
      <c r="DW33" s="70"/>
      <c r="DX33" s="70"/>
      <c r="DY33" s="70"/>
      <c r="DZ33" s="70"/>
      <c r="EA33" s="70"/>
      <c r="EB33" s="70"/>
      <c r="EC33" s="70"/>
      <c r="ED33" s="70"/>
      <c r="EE33" s="70"/>
      <c r="EF33" s="70"/>
      <c r="EG33" s="71"/>
      <c r="EH33" s="69">
        <f>データ!AV7</f>
        <v>96</v>
      </c>
      <c r="EI33" s="70"/>
      <c r="EJ33" s="70"/>
      <c r="EK33" s="70"/>
      <c r="EL33" s="70"/>
      <c r="EM33" s="70"/>
      <c r="EN33" s="70"/>
      <c r="EO33" s="70"/>
      <c r="EP33" s="70"/>
      <c r="EQ33" s="70"/>
      <c r="ER33" s="70"/>
      <c r="ES33" s="70"/>
      <c r="ET33" s="70"/>
      <c r="EU33" s="70"/>
      <c r="EV33" s="71"/>
      <c r="EW33" s="69">
        <f>データ!AW7</f>
        <v>94.1</v>
      </c>
      <c r="EX33" s="70"/>
      <c r="EY33" s="70"/>
      <c r="EZ33" s="70"/>
      <c r="FA33" s="70"/>
      <c r="FB33" s="70"/>
      <c r="FC33" s="70"/>
      <c r="FD33" s="70"/>
      <c r="FE33" s="70"/>
      <c r="FF33" s="70"/>
      <c r="FG33" s="70"/>
      <c r="FH33" s="70"/>
      <c r="FI33" s="70"/>
      <c r="FJ33" s="70"/>
      <c r="FK33" s="71"/>
      <c r="FL33" s="69">
        <f>データ!AX7</f>
        <v>93.1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f>データ!BF7</f>
        <v>92</v>
      </c>
      <c r="HH33" s="70"/>
      <c r="HI33" s="70"/>
      <c r="HJ33" s="70"/>
      <c r="HK33" s="70"/>
      <c r="HL33" s="70"/>
      <c r="HM33" s="70"/>
      <c r="HN33" s="70"/>
      <c r="HO33" s="70"/>
      <c r="HP33" s="70"/>
      <c r="HQ33" s="70"/>
      <c r="HR33" s="70"/>
      <c r="HS33" s="70"/>
      <c r="HT33" s="70"/>
      <c r="HU33" s="71"/>
      <c r="HV33" s="69">
        <f>データ!BG7</f>
        <v>90.3</v>
      </c>
      <c r="HW33" s="70"/>
      <c r="HX33" s="70"/>
      <c r="HY33" s="70"/>
      <c r="HZ33" s="70"/>
      <c r="IA33" s="70"/>
      <c r="IB33" s="70"/>
      <c r="IC33" s="70"/>
      <c r="ID33" s="70"/>
      <c r="IE33" s="70"/>
      <c r="IF33" s="70"/>
      <c r="IG33" s="70"/>
      <c r="IH33" s="70"/>
      <c r="II33" s="70"/>
      <c r="IJ33" s="71"/>
      <c r="IK33" s="69">
        <f>データ!BH7</f>
        <v>89.1</v>
      </c>
      <c r="IL33" s="70"/>
      <c r="IM33" s="70"/>
      <c r="IN33" s="70"/>
      <c r="IO33" s="70"/>
      <c r="IP33" s="70"/>
      <c r="IQ33" s="70"/>
      <c r="IR33" s="70"/>
      <c r="IS33" s="70"/>
      <c r="IT33" s="70"/>
      <c r="IU33" s="70"/>
      <c r="IV33" s="70"/>
      <c r="IW33" s="70"/>
      <c r="IX33" s="70"/>
      <c r="IY33" s="71"/>
      <c r="IZ33" s="69">
        <f>データ!BI7</f>
        <v>89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f>データ!BQ7</f>
        <v>65.599999999999994</v>
      </c>
      <c r="KV33" s="70"/>
      <c r="KW33" s="70"/>
      <c r="KX33" s="70"/>
      <c r="KY33" s="70"/>
      <c r="KZ33" s="70"/>
      <c r="LA33" s="70"/>
      <c r="LB33" s="70"/>
      <c r="LC33" s="70"/>
      <c r="LD33" s="70"/>
      <c r="LE33" s="70"/>
      <c r="LF33" s="70"/>
      <c r="LG33" s="70"/>
      <c r="LH33" s="70"/>
      <c r="LI33" s="71"/>
      <c r="LJ33" s="69">
        <f>データ!BR7</f>
        <v>58.8</v>
      </c>
      <c r="LK33" s="70"/>
      <c r="LL33" s="70"/>
      <c r="LM33" s="70"/>
      <c r="LN33" s="70"/>
      <c r="LO33" s="70"/>
      <c r="LP33" s="70"/>
      <c r="LQ33" s="70"/>
      <c r="LR33" s="70"/>
      <c r="LS33" s="70"/>
      <c r="LT33" s="70"/>
      <c r="LU33" s="70"/>
      <c r="LV33" s="70"/>
      <c r="LW33" s="70"/>
      <c r="LX33" s="71"/>
      <c r="LY33" s="69">
        <f>データ!BS7</f>
        <v>59.6</v>
      </c>
      <c r="LZ33" s="70"/>
      <c r="MA33" s="70"/>
      <c r="MB33" s="70"/>
      <c r="MC33" s="70"/>
      <c r="MD33" s="70"/>
      <c r="ME33" s="70"/>
      <c r="MF33" s="70"/>
      <c r="MG33" s="70"/>
      <c r="MH33" s="70"/>
      <c r="MI33" s="70"/>
      <c r="MJ33" s="70"/>
      <c r="MK33" s="70"/>
      <c r="ML33" s="70"/>
      <c r="MM33" s="71"/>
      <c r="MN33" s="69">
        <f>データ!BT7</f>
        <v>55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f>データ!CB7</f>
        <v>33981</v>
      </c>
      <c r="AF55" s="67"/>
      <c r="AG55" s="67"/>
      <c r="AH55" s="67"/>
      <c r="AI55" s="67"/>
      <c r="AJ55" s="67"/>
      <c r="AK55" s="67"/>
      <c r="AL55" s="67"/>
      <c r="AM55" s="67"/>
      <c r="AN55" s="67"/>
      <c r="AO55" s="67"/>
      <c r="AP55" s="67"/>
      <c r="AQ55" s="67"/>
      <c r="AR55" s="67"/>
      <c r="AS55" s="68"/>
      <c r="AT55" s="66">
        <f>データ!CC7</f>
        <v>36265</v>
      </c>
      <c r="AU55" s="67"/>
      <c r="AV55" s="67"/>
      <c r="AW55" s="67"/>
      <c r="AX55" s="67"/>
      <c r="AY55" s="67"/>
      <c r="AZ55" s="67"/>
      <c r="BA55" s="67"/>
      <c r="BB55" s="67"/>
      <c r="BC55" s="67"/>
      <c r="BD55" s="67"/>
      <c r="BE55" s="67"/>
      <c r="BF55" s="67"/>
      <c r="BG55" s="67"/>
      <c r="BH55" s="68"/>
      <c r="BI55" s="66">
        <f>データ!CD7</f>
        <v>36672</v>
      </c>
      <c r="BJ55" s="67"/>
      <c r="BK55" s="67"/>
      <c r="BL55" s="67"/>
      <c r="BM55" s="67"/>
      <c r="BN55" s="67"/>
      <c r="BO55" s="67"/>
      <c r="BP55" s="67"/>
      <c r="BQ55" s="67"/>
      <c r="BR55" s="67"/>
      <c r="BS55" s="67"/>
      <c r="BT55" s="67"/>
      <c r="BU55" s="67"/>
      <c r="BV55" s="67"/>
      <c r="BW55" s="68"/>
      <c r="BX55" s="66">
        <f>データ!CE7</f>
        <v>43094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f>データ!CM7</f>
        <v>10562</v>
      </c>
      <c r="DT55" s="67"/>
      <c r="DU55" s="67"/>
      <c r="DV55" s="67"/>
      <c r="DW55" s="67"/>
      <c r="DX55" s="67"/>
      <c r="DY55" s="67"/>
      <c r="DZ55" s="67"/>
      <c r="EA55" s="67"/>
      <c r="EB55" s="67"/>
      <c r="EC55" s="67"/>
      <c r="ED55" s="67"/>
      <c r="EE55" s="67"/>
      <c r="EF55" s="67"/>
      <c r="EG55" s="68"/>
      <c r="EH55" s="66">
        <f>データ!CN7</f>
        <v>13037</v>
      </c>
      <c r="EI55" s="67"/>
      <c r="EJ55" s="67"/>
      <c r="EK55" s="67"/>
      <c r="EL55" s="67"/>
      <c r="EM55" s="67"/>
      <c r="EN55" s="67"/>
      <c r="EO55" s="67"/>
      <c r="EP55" s="67"/>
      <c r="EQ55" s="67"/>
      <c r="ER55" s="67"/>
      <c r="ES55" s="67"/>
      <c r="ET55" s="67"/>
      <c r="EU55" s="67"/>
      <c r="EV55" s="68"/>
      <c r="EW55" s="66">
        <f>データ!CO7</f>
        <v>13259</v>
      </c>
      <c r="EX55" s="67"/>
      <c r="EY55" s="67"/>
      <c r="EZ55" s="67"/>
      <c r="FA55" s="67"/>
      <c r="FB55" s="67"/>
      <c r="FC55" s="67"/>
      <c r="FD55" s="67"/>
      <c r="FE55" s="67"/>
      <c r="FF55" s="67"/>
      <c r="FG55" s="67"/>
      <c r="FH55" s="67"/>
      <c r="FI55" s="67"/>
      <c r="FJ55" s="67"/>
      <c r="FK55" s="68"/>
      <c r="FL55" s="66">
        <f>データ!CP7</f>
        <v>13298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f>データ!CX7</f>
        <v>50.9</v>
      </c>
      <c r="HH55" s="70"/>
      <c r="HI55" s="70"/>
      <c r="HJ55" s="70"/>
      <c r="HK55" s="70"/>
      <c r="HL55" s="70"/>
      <c r="HM55" s="70"/>
      <c r="HN55" s="70"/>
      <c r="HO55" s="70"/>
      <c r="HP55" s="70"/>
      <c r="HQ55" s="70"/>
      <c r="HR55" s="70"/>
      <c r="HS55" s="70"/>
      <c r="HT55" s="70"/>
      <c r="HU55" s="71"/>
      <c r="HV55" s="69">
        <f>データ!CY7</f>
        <v>68.900000000000006</v>
      </c>
      <c r="HW55" s="70"/>
      <c r="HX55" s="70"/>
      <c r="HY55" s="70"/>
      <c r="HZ55" s="70"/>
      <c r="IA55" s="70"/>
      <c r="IB55" s="70"/>
      <c r="IC55" s="70"/>
      <c r="ID55" s="70"/>
      <c r="IE55" s="70"/>
      <c r="IF55" s="70"/>
      <c r="IG55" s="70"/>
      <c r="IH55" s="70"/>
      <c r="II55" s="70"/>
      <c r="IJ55" s="71"/>
      <c r="IK55" s="69">
        <f>データ!CZ7</f>
        <v>69.8</v>
      </c>
      <c r="IL55" s="70"/>
      <c r="IM55" s="70"/>
      <c r="IN55" s="70"/>
      <c r="IO55" s="70"/>
      <c r="IP55" s="70"/>
      <c r="IQ55" s="70"/>
      <c r="IR55" s="70"/>
      <c r="IS55" s="70"/>
      <c r="IT55" s="70"/>
      <c r="IU55" s="70"/>
      <c r="IV55" s="70"/>
      <c r="IW55" s="70"/>
      <c r="IX55" s="70"/>
      <c r="IY55" s="71"/>
      <c r="IZ55" s="69">
        <f>データ!DA7</f>
        <v>66.8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f>データ!DI7</f>
        <v>10.7</v>
      </c>
      <c r="KV55" s="70"/>
      <c r="KW55" s="70"/>
      <c r="KX55" s="70"/>
      <c r="KY55" s="70"/>
      <c r="KZ55" s="70"/>
      <c r="LA55" s="70"/>
      <c r="LB55" s="70"/>
      <c r="LC55" s="70"/>
      <c r="LD55" s="70"/>
      <c r="LE55" s="70"/>
      <c r="LF55" s="70"/>
      <c r="LG55" s="70"/>
      <c r="LH55" s="70"/>
      <c r="LI55" s="71"/>
      <c r="LJ55" s="69">
        <f>データ!DJ7</f>
        <v>9.3000000000000007</v>
      </c>
      <c r="LK55" s="70"/>
      <c r="LL55" s="70"/>
      <c r="LM55" s="70"/>
      <c r="LN55" s="70"/>
      <c r="LO55" s="70"/>
      <c r="LP55" s="70"/>
      <c r="LQ55" s="70"/>
      <c r="LR55" s="70"/>
      <c r="LS55" s="70"/>
      <c r="LT55" s="70"/>
      <c r="LU55" s="70"/>
      <c r="LV55" s="70"/>
      <c r="LW55" s="70"/>
      <c r="LX55" s="71"/>
      <c r="LY55" s="69">
        <f>データ!DK7</f>
        <v>9.9</v>
      </c>
      <c r="LZ55" s="70"/>
      <c r="MA55" s="70"/>
      <c r="MB55" s="70"/>
      <c r="MC55" s="70"/>
      <c r="MD55" s="70"/>
      <c r="ME55" s="70"/>
      <c r="MF55" s="70"/>
      <c r="MG55" s="70"/>
      <c r="MH55" s="70"/>
      <c r="MI55" s="70"/>
      <c r="MJ55" s="70"/>
      <c r="MK55" s="70"/>
      <c r="ML55" s="70"/>
      <c r="MM55" s="71"/>
      <c r="MN55" s="69">
        <f>データ!DL7</f>
        <v>10</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f>データ!EE7</f>
        <v>6.5</v>
      </c>
      <c r="DW79" s="70"/>
      <c r="DX79" s="70"/>
      <c r="DY79" s="70"/>
      <c r="DZ79" s="70"/>
      <c r="EA79" s="70"/>
      <c r="EB79" s="70"/>
      <c r="EC79" s="70"/>
      <c r="ED79" s="70"/>
      <c r="EE79" s="70"/>
      <c r="EF79" s="70"/>
      <c r="EG79" s="70"/>
      <c r="EH79" s="70"/>
      <c r="EI79" s="70"/>
      <c r="EJ79" s="71"/>
      <c r="EK79" s="69">
        <f>データ!EF7</f>
        <v>9.1</v>
      </c>
      <c r="EL79" s="70"/>
      <c r="EM79" s="70"/>
      <c r="EN79" s="70"/>
      <c r="EO79" s="70"/>
      <c r="EP79" s="70"/>
      <c r="EQ79" s="70"/>
      <c r="ER79" s="70"/>
      <c r="ES79" s="70"/>
      <c r="ET79" s="70"/>
      <c r="EU79" s="70"/>
      <c r="EV79" s="70"/>
      <c r="EW79" s="70"/>
      <c r="EX79" s="70"/>
      <c r="EY79" s="71"/>
      <c r="EZ79" s="69">
        <f>データ!EG7</f>
        <v>12.3</v>
      </c>
      <c r="FA79" s="70"/>
      <c r="FB79" s="70"/>
      <c r="FC79" s="70"/>
      <c r="FD79" s="70"/>
      <c r="FE79" s="70"/>
      <c r="FF79" s="70"/>
      <c r="FG79" s="70"/>
      <c r="FH79" s="70"/>
      <c r="FI79" s="70"/>
      <c r="FJ79" s="70"/>
      <c r="FK79" s="70"/>
      <c r="FL79" s="70"/>
      <c r="FM79" s="70"/>
      <c r="FN79" s="71"/>
      <c r="FO79" s="69">
        <f>データ!EH7</f>
        <v>15.8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f>データ!EP7</f>
        <v>10.1</v>
      </c>
      <c r="HJ79" s="70"/>
      <c r="HK79" s="70"/>
      <c r="HL79" s="70"/>
      <c r="HM79" s="70"/>
      <c r="HN79" s="70"/>
      <c r="HO79" s="70"/>
      <c r="HP79" s="70"/>
      <c r="HQ79" s="70"/>
      <c r="HR79" s="70"/>
      <c r="HS79" s="70"/>
      <c r="HT79" s="70"/>
      <c r="HU79" s="70"/>
      <c r="HV79" s="70"/>
      <c r="HW79" s="71"/>
      <c r="HX79" s="69">
        <f>データ!EQ7</f>
        <v>11.3</v>
      </c>
      <c r="HY79" s="70"/>
      <c r="HZ79" s="70"/>
      <c r="IA79" s="70"/>
      <c r="IB79" s="70"/>
      <c r="IC79" s="70"/>
      <c r="ID79" s="70"/>
      <c r="IE79" s="70"/>
      <c r="IF79" s="70"/>
      <c r="IG79" s="70"/>
      <c r="IH79" s="70"/>
      <c r="II79" s="70"/>
      <c r="IJ79" s="70"/>
      <c r="IK79" s="70"/>
      <c r="IL79" s="71"/>
      <c r="IM79" s="69">
        <f>データ!ER7</f>
        <v>12.6</v>
      </c>
      <c r="IN79" s="70"/>
      <c r="IO79" s="70"/>
      <c r="IP79" s="70"/>
      <c r="IQ79" s="70"/>
      <c r="IR79" s="70"/>
      <c r="IS79" s="70"/>
      <c r="IT79" s="70"/>
      <c r="IU79" s="70"/>
      <c r="IV79" s="70"/>
      <c r="IW79" s="70"/>
      <c r="IX79" s="70"/>
      <c r="IY79" s="70"/>
      <c r="IZ79" s="70"/>
      <c r="JA79" s="71"/>
      <c r="JB79" s="69">
        <f>データ!ES7</f>
        <v>14.4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f>データ!FA7</f>
        <v>5153653</v>
      </c>
      <c r="KW79" s="67"/>
      <c r="KX79" s="67"/>
      <c r="KY79" s="67"/>
      <c r="KZ79" s="67"/>
      <c r="LA79" s="67"/>
      <c r="LB79" s="67"/>
      <c r="LC79" s="67"/>
      <c r="LD79" s="67"/>
      <c r="LE79" s="67"/>
      <c r="LF79" s="67"/>
      <c r="LG79" s="67"/>
      <c r="LH79" s="67"/>
      <c r="LI79" s="67"/>
      <c r="LJ79" s="68"/>
      <c r="LK79" s="66">
        <f>データ!FB7</f>
        <v>5490307</v>
      </c>
      <c r="LL79" s="67"/>
      <c r="LM79" s="67"/>
      <c r="LN79" s="67"/>
      <c r="LO79" s="67"/>
      <c r="LP79" s="67"/>
      <c r="LQ79" s="67"/>
      <c r="LR79" s="67"/>
      <c r="LS79" s="67"/>
      <c r="LT79" s="67"/>
      <c r="LU79" s="67"/>
      <c r="LV79" s="67"/>
      <c r="LW79" s="67"/>
      <c r="LX79" s="67"/>
      <c r="LY79" s="68"/>
      <c r="LZ79" s="66">
        <f>データ!FC7</f>
        <v>7589693</v>
      </c>
      <c r="MA79" s="67"/>
      <c r="MB79" s="67"/>
      <c r="MC79" s="67"/>
      <c r="MD79" s="67"/>
      <c r="ME79" s="67"/>
      <c r="MF79" s="67"/>
      <c r="MG79" s="67"/>
      <c r="MH79" s="67"/>
      <c r="MI79" s="67"/>
      <c r="MJ79" s="67"/>
      <c r="MK79" s="67"/>
      <c r="ML79" s="67"/>
      <c r="MM79" s="67"/>
      <c r="MN79" s="68"/>
      <c r="MO79" s="66">
        <f>データ!FD7</f>
        <v>9960136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kHPKXvGLSAQdKfXNA3bXg9rnmbNNs75VuNzOSy+hXfZMsc7eLuMCzFN2IypOrBD6dCIBVH56OEQNEFpWht5ag==" saltValue="out2ArzYFmbVzzHNKI6Fm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158</v>
      </c>
      <c r="AX5" s="49" t="s">
        <v>159</v>
      </c>
      <c r="AY5" s="49" t="s">
        <v>151</v>
      </c>
      <c r="AZ5" s="49" t="s">
        <v>152</v>
      </c>
      <c r="BA5" s="49" t="s">
        <v>153</v>
      </c>
      <c r="BB5" s="49" t="s">
        <v>154</v>
      </c>
      <c r="BC5" s="49" t="s">
        <v>155</v>
      </c>
      <c r="BD5" s="49" t="s">
        <v>156</v>
      </c>
      <c r="BE5" s="49" t="s">
        <v>146</v>
      </c>
      <c r="BF5" s="49" t="s">
        <v>160</v>
      </c>
      <c r="BG5" s="49" t="s">
        <v>148</v>
      </c>
      <c r="BH5" s="49" t="s">
        <v>161</v>
      </c>
      <c r="BI5" s="49" t="s">
        <v>150</v>
      </c>
      <c r="BJ5" s="49" t="s">
        <v>151</v>
      </c>
      <c r="BK5" s="49" t="s">
        <v>152</v>
      </c>
      <c r="BL5" s="49" t="s">
        <v>153</v>
      </c>
      <c r="BM5" s="49" t="s">
        <v>154</v>
      </c>
      <c r="BN5" s="49" t="s">
        <v>155</v>
      </c>
      <c r="BO5" s="49" t="s">
        <v>156</v>
      </c>
      <c r="BP5" s="49" t="s">
        <v>162</v>
      </c>
      <c r="BQ5" s="49" t="s">
        <v>157</v>
      </c>
      <c r="BR5" s="49" t="s">
        <v>163</v>
      </c>
      <c r="BS5" s="49" t="s">
        <v>149</v>
      </c>
      <c r="BT5" s="49" t="s">
        <v>164</v>
      </c>
      <c r="BU5" s="49" t="s">
        <v>151</v>
      </c>
      <c r="BV5" s="49" t="s">
        <v>152</v>
      </c>
      <c r="BW5" s="49" t="s">
        <v>153</v>
      </c>
      <c r="BX5" s="49" t="s">
        <v>154</v>
      </c>
      <c r="BY5" s="49" t="s">
        <v>155</v>
      </c>
      <c r="BZ5" s="49" t="s">
        <v>156</v>
      </c>
      <c r="CA5" s="49" t="s">
        <v>146</v>
      </c>
      <c r="CB5" s="49" t="s">
        <v>165</v>
      </c>
      <c r="CC5" s="49" t="s">
        <v>166</v>
      </c>
      <c r="CD5" s="49" t="s">
        <v>149</v>
      </c>
      <c r="CE5" s="49" t="s">
        <v>164</v>
      </c>
      <c r="CF5" s="49" t="s">
        <v>151</v>
      </c>
      <c r="CG5" s="49" t="s">
        <v>152</v>
      </c>
      <c r="CH5" s="49" t="s">
        <v>153</v>
      </c>
      <c r="CI5" s="49" t="s">
        <v>154</v>
      </c>
      <c r="CJ5" s="49" t="s">
        <v>155</v>
      </c>
      <c r="CK5" s="49" t="s">
        <v>156</v>
      </c>
      <c r="CL5" s="49" t="s">
        <v>146</v>
      </c>
      <c r="CM5" s="49" t="s">
        <v>160</v>
      </c>
      <c r="CN5" s="49" t="s">
        <v>148</v>
      </c>
      <c r="CO5" s="49" t="s">
        <v>149</v>
      </c>
      <c r="CP5" s="49" t="s">
        <v>150</v>
      </c>
      <c r="CQ5" s="49" t="s">
        <v>151</v>
      </c>
      <c r="CR5" s="49" t="s">
        <v>152</v>
      </c>
      <c r="CS5" s="49" t="s">
        <v>153</v>
      </c>
      <c r="CT5" s="49" t="s">
        <v>154</v>
      </c>
      <c r="CU5" s="49" t="s">
        <v>155</v>
      </c>
      <c r="CV5" s="49" t="s">
        <v>156</v>
      </c>
      <c r="CW5" s="49" t="s">
        <v>167</v>
      </c>
      <c r="CX5" s="49" t="s">
        <v>147</v>
      </c>
      <c r="CY5" s="49" t="s">
        <v>168</v>
      </c>
      <c r="CZ5" s="49" t="s">
        <v>158</v>
      </c>
      <c r="DA5" s="49" t="s">
        <v>169</v>
      </c>
      <c r="DB5" s="49" t="s">
        <v>151</v>
      </c>
      <c r="DC5" s="49" t="s">
        <v>152</v>
      </c>
      <c r="DD5" s="49" t="s">
        <v>153</v>
      </c>
      <c r="DE5" s="49" t="s">
        <v>154</v>
      </c>
      <c r="DF5" s="49" t="s">
        <v>155</v>
      </c>
      <c r="DG5" s="49" t="s">
        <v>156</v>
      </c>
      <c r="DH5" s="49" t="s">
        <v>170</v>
      </c>
      <c r="DI5" s="49" t="s">
        <v>160</v>
      </c>
      <c r="DJ5" s="49" t="s">
        <v>163</v>
      </c>
      <c r="DK5" s="49" t="s">
        <v>171</v>
      </c>
      <c r="DL5" s="49" t="s">
        <v>164</v>
      </c>
      <c r="DM5" s="49" t="s">
        <v>151</v>
      </c>
      <c r="DN5" s="49" t="s">
        <v>152</v>
      </c>
      <c r="DO5" s="49" t="s">
        <v>153</v>
      </c>
      <c r="DP5" s="49" t="s">
        <v>154</v>
      </c>
      <c r="DQ5" s="49" t="s">
        <v>155</v>
      </c>
      <c r="DR5" s="49" t="s">
        <v>156</v>
      </c>
      <c r="DS5" s="49" t="s">
        <v>162</v>
      </c>
      <c r="DT5" s="49" t="s">
        <v>157</v>
      </c>
      <c r="DU5" s="49" t="s">
        <v>168</v>
      </c>
      <c r="DV5" s="49" t="s">
        <v>149</v>
      </c>
      <c r="DW5" s="49" t="s">
        <v>159</v>
      </c>
      <c r="DX5" s="49" t="s">
        <v>151</v>
      </c>
      <c r="DY5" s="49" t="s">
        <v>152</v>
      </c>
      <c r="DZ5" s="49" t="s">
        <v>153</v>
      </c>
      <c r="EA5" s="49" t="s">
        <v>154</v>
      </c>
      <c r="EB5" s="49" t="s">
        <v>155</v>
      </c>
      <c r="EC5" s="49" t="s">
        <v>156</v>
      </c>
      <c r="ED5" s="49" t="s">
        <v>146</v>
      </c>
      <c r="EE5" s="49" t="s">
        <v>165</v>
      </c>
      <c r="EF5" s="49" t="s">
        <v>163</v>
      </c>
      <c r="EG5" s="49" t="s">
        <v>161</v>
      </c>
      <c r="EH5" s="49" t="s">
        <v>159</v>
      </c>
      <c r="EI5" s="49" t="s">
        <v>151</v>
      </c>
      <c r="EJ5" s="49" t="s">
        <v>152</v>
      </c>
      <c r="EK5" s="49" t="s">
        <v>153</v>
      </c>
      <c r="EL5" s="49" t="s">
        <v>154</v>
      </c>
      <c r="EM5" s="49" t="s">
        <v>155</v>
      </c>
      <c r="EN5" s="49" t="s">
        <v>156</v>
      </c>
      <c r="EO5" s="49" t="s">
        <v>146</v>
      </c>
      <c r="EP5" s="49" t="s">
        <v>157</v>
      </c>
      <c r="EQ5" s="49" t="s">
        <v>166</v>
      </c>
      <c r="ER5" s="49" t="s">
        <v>171</v>
      </c>
      <c r="ES5" s="49" t="s">
        <v>159</v>
      </c>
      <c r="ET5" s="49" t="s">
        <v>151</v>
      </c>
      <c r="EU5" s="49" t="s">
        <v>152</v>
      </c>
      <c r="EV5" s="49" t="s">
        <v>153</v>
      </c>
      <c r="EW5" s="49" t="s">
        <v>154</v>
      </c>
      <c r="EX5" s="49" t="s">
        <v>155</v>
      </c>
      <c r="EY5" s="49" t="s">
        <v>172</v>
      </c>
      <c r="EZ5" s="49" t="s">
        <v>146</v>
      </c>
      <c r="FA5" s="49" t="s">
        <v>147</v>
      </c>
      <c r="FB5" s="49" t="s">
        <v>166</v>
      </c>
      <c r="FC5" s="49" t="s">
        <v>171</v>
      </c>
      <c r="FD5" s="49" t="s">
        <v>150</v>
      </c>
      <c r="FE5" s="49" t="s">
        <v>151</v>
      </c>
      <c r="FF5" s="49" t="s">
        <v>152</v>
      </c>
      <c r="FG5" s="49" t="s">
        <v>153</v>
      </c>
      <c r="FH5" s="49" t="s">
        <v>154</v>
      </c>
      <c r="FI5" s="49" t="s">
        <v>155</v>
      </c>
      <c r="FJ5" s="49" t="s">
        <v>156</v>
      </c>
    </row>
    <row r="6" spans="1:166" s="54" customFormat="1" x14ac:dyDescent="0.15">
      <c r="A6" s="35" t="s">
        <v>173</v>
      </c>
      <c r="B6" s="50">
        <f>B8</f>
        <v>2022</v>
      </c>
      <c r="C6" s="50">
        <f t="shared" ref="C6:M6" si="2">C8</f>
        <v>252107</v>
      </c>
      <c r="D6" s="50">
        <f t="shared" si="2"/>
        <v>46</v>
      </c>
      <c r="E6" s="50">
        <f t="shared" si="2"/>
        <v>6</v>
      </c>
      <c r="F6" s="50">
        <f t="shared" si="2"/>
        <v>0</v>
      </c>
      <c r="G6" s="50">
        <f t="shared" si="2"/>
        <v>1</v>
      </c>
      <c r="H6" s="147" t="str">
        <f>IF(H8&lt;&gt;I8,H8,"")&amp;IF(I8&lt;&gt;J8,I8,"")&amp;"　"&amp;J8</f>
        <v>滋賀県野洲市　市立野洲病院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19</v>
      </c>
      <c r="R6" s="50" t="str">
        <f t="shared" si="3"/>
        <v>-</v>
      </c>
      <c r="S6" s="50" t="str">
        <f t="shared" si="3"/>
        <v>ド 透 訓</v>
      </c>
      <c r="T6" s="50" t="str">
        <f t="shared" si="3"/>
        <v>救 臨 輪</v>
      </c>
      <c r="U6" s="51">
        <f>U8</f>
        <v>50711</v>
      </c>
      <c r="V6" s="51">
        <f>V8</f>
        <v>10458</v>
      </c>
      <c r="W6" s="50" t="str">
        <f>W8</f>
        <v>非該当</v>
      </c>
      <c r="X6" s="50" t="str">
        <f t="shared" ref="X6" si="4">X8</f>
        <v>非該当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153</v>
      </c>
      <c r="AG6" s="51" t="str">
        <f t="shared" si="3"/>
        <v>-</v>
      </c>
      <c r="AH6" s="51">
        <f t="shared" si="3"/>
        <v>153</v>
      </c>
      <c r="AI6" s="52" t="e">
        <f>IF(AI8="-",NA(),AI8)</f>
        <v>#N/A</v>
      </c>
      <c r="AJ6" s="52">
        <f t="shared" ref="AJ6:AR6" si="5">IF(AJ8="-",NA(),AJ8)</f>
        <v>110.1</v>
      </c>
      <c r="AK6" s="52">
        <f t="shared" si="5"/>
        <v>118.8</v>
      </c>
      <c r="AL6" s="52">
        <f t="shared" si="5"/>
        <v>143.80000000000001</v>
      </c>
      <c r="AM6" s="52">
        <f t="shared" si="5"/>
        <v>130.19999999999999</v>
      </c>
      <c r="AN6" s="52" t="e">
        <f t="shared" si="5"/>
        <v>#N/A</v>
      </c>
      <c r="AO6" s="52">
        <f t="shared" si="5"/>
        <v>96.9</v>
      </c>
      <c r="AP6" s="52">
        <f t="shared" si="5"/>
        <v>100.6</v>
      </c>
      <c r="AQ6" s="52">
        <f t="shared" si="5"/>
        <v>105.9</v>
      </c>
      <c r="AR6" s="52">
        <f t="shared" si="5"/>
        <v>104.3</v>
      </c>
      <c r="AS6" s="52" t="str">
        <f>IF(AS8="-","【-】","【"&amp;SUBSTITUTE(TEXT(AS8,"#,##0.0"),"-","△")&amp;"】")</f>
        <v>【103.5】</v>
      </c>
      <c r="AT6" s="52" t="e">
        <f>IF(AT8="-",NA(),AT8)</f>
        <v>#N/A</v>
      </c>
      <c r="AU6" s="52">
        <f t="shared" ref="AU6:BC6" si="6">IF(AU8="-",NA(),AU8)</f>
        <v>99.3</v>
      </c>
      <c r="AV6" s="52">
        <f t="shared" si="6"/>
        <v>96</v>
      </c>
      <c r="AW6" s="52">
        <f t="shared" si="6"/>
        <v>94.1</v>
      </c>
      <c r="AX6" s="52">
        <f t="shared" si="6"/>
        <v>93.1</v>
      </c>
      <c r="AY6" s="52" t="e">
        <f t="shared" si="6"/>
        <v>#N/A</v>
      </c>
      <c r="AZ6" s="52">
        <f t="shared" si="6"/>
        <v>84.3</v>
      </c>
      <c r="BA6" s="52">
        <f t="shared" si="6"/>
        <v>80.7</v>
      </c>
      <c r="BB6" s="52">
        <f t="shared" si="6"/>
        <v>82.2</v>
      </c>
      <c r="BC6" s="52">
        <f t="shared" si="6"/>
        <v>81.7</v>
      </c>
      <c r="BD6" s="52" t="str">
        <f>IF(BD8="-","【-】","【"&amp;SUBSTITUTE(TEXT(BD8,"#,##0.0"),"-","△")&amp;"】")</f>
        <v>【86.4】</v>
      </c>
      <c r="BE6" s="52" t="e">
        <f>IF(BE8="-",NA(),BE8)</f>
        <v>#N/A</v>
      </c>
      <c r="BF6" s="52">
        <f t="shared" ref="BF6:BN6" si="7">IF(BF8="-",NA(),BF8)</f>
        <v>92</v>
      </c>
      <c r="BG6" s="52">
        <f t="shared" si="7"/>
        <v>90.3</v>
      </c>
      <c r="BH6" s="52">
        <f t="shared" si="7"/>
        <v>89.1</v>
      </c>
      <c r="BI6" s="52">
        <f t="shared" si="7"/>
        <v>89</v>
      </c>
      <c r="BJ6" s="52" t="e">
        <f t="shared" si="7"/>
        <v>#N/A</v>
      </c>
      <c r="BK6" s="52">
        <f t="shared" si="7"/>
        <v>80.599999999999994</v>
      </c>
      <c r="BL6" s="52">
        <f t="shared" si="7"/>
        <v>77.099999999999994</v>
      </c>
      <c r="BM6" s="52">
        <f t="shared" si="7"/>
        <v>78.599999999999994</v>
      </c>
      <c r="BN6" s="52">
        <f t="shared" si="7"/>
        <v>78.099999999999994</v>
      </c>
      <c r="BO6" s="52" t="str">
        <f>IF(BO8="-","【-】","【"&amp;SUBSTITUTE(TEXT(BO8,"#,##0.0"),"-","△")&amp;"】")</f>
        <v>【83.7】</v>
      </c>
      <c r="BP6" s="52" t="e">
        <f>IF(BP8="-",NA(),BP8)</f>
        <v>#N/A</v>
      </c>
      <c r="BQ6" s="52">
        <f t="shared" ref="BQ6:BY6" si="8">IF(BQ8="-",NA(),BQ8)</f>
        <v>65.599999999999994</v>
      </c>
      <c r="BR6" s="52">
        <f t="shared" si="8"/>
        <v>58.8</v>
      </c>
      <c r="BS6" s="52">
        <f t="shared" si="8"/>
        <v>59.6</v>
      </c>
      <c r="BT6" s="52">
        <f t="shared" si="8"/>
        <v>55</v>
      </c>
      <c r="BU6" s="52" t="e">
        <f t="shared" si="8"/>
        <v>#N/A</v>
      </c>
      <c r="BV6" s="52">
        <f t="shared" si="8"/>
        <v>70.400000000000006</v>
      </c>
      <c r="BW6" s="52">
        <f t="shared" si="8"/>
        <v>65.8</v>
      </c>
      <c r="BX6" s="52">
        <f t="shared" si="8"/>
        <v>65</v>
      </c>
      <c r="BY6" s="52">
        <f t="shared" si="8"/>
        <v>63.3</v>
      </c>
      <c r="BZ6" s="52" t="str">
        <f>IF(BZ8="-","【-】","【"&amp;SUBSTITUTE(TEXT(BZ8,"#,##0.0"),"-","△")&amp;"】")</f>
        <v>【66.8】</v>
      </c>
      <c r="CA6" s="53" t="e">
        <f>IF(CA8="-",NA(),CA8)</f>
        <v>#N/A</v>
      </c>
      <c r="CB6" s="53">
        <f t="shared" ref="CB6:CJ6" si="9">IF(CB8="-",NA(),CB8)</f>
        <v>33981</v>
      </c>
      <c r="CC6" s="53">
        <f t="shared" si="9"/>
        <v>36265</v>
      </c>
      <c r="CD6" s="53">
        <f t="shared" si="9"/>
        <v>36672</v>
      </c>
      <c r="CE6" s="53">
        <f t="shared" si="9"/>
        <v>43094</v>
      </c>
      <c r="CF6" s="53" t="e">
        <f t="shared" si="9"/>
        <v>#N/A</v>
      </c>
      <c r="CG6" s="53">
        <f t="shared" si="9"/>
        <v>35788</v>
      </c>
      <c r="CH6" s="53">
        <f t="shared" si="9"/>
        <v>37855</v>
      </c>
      <c r="CI6" s="53">
        <f t="shared" si="9"/>
        <v>39289</v>
      </c>
      <c r="CJ6" s="53">
        <f t="shared" si="9"/>
        <v>40846</v>
      </c>
      <c r="CK6" s="52" t="str">
        <f>IF(CK8="-","【-】","【"&amp;SUBSTITUTE(TEXT(CK8,"#,##0"),"-","△")&amp;"】")</f>
        <v>【61,837】</v>
      </c>
      <c r="CL6" s="53" t="e">
        <f>IF(CL8="-",NA(),CL8)</f>
        <v>#N/A</v>
      </c>
      <c r="CM6" s="53">
        <f t="shared" ref="CM6:CU6" si="10">IF(CM8="-",NA(),CM8)</f>
        <v>10562</v>
      </c>
      <c r="CN6" s="53">
        <f t="shared" si="10"/>
        <v>13037</v>
      </c>
      <c r="CO6" s="53">
        <f t="shared" si="10"/>
        <v>13259</v>
      </c>
      <c r="CP6" s="53">
        <f t="shared" si="10"/>
        <v>13298</v>
      </c>
      <c r="CQ6" s="53" t="e">
        <f t="shared" si="10"/>
        <v>#N/A</v>
      </c>
      <c r="CR6" s="53">
        <f t="shared" si="10"/>
        <v>10602</v>
      </c>
      <c r="CS6" s="53">
        <f t="shared" si="10"/>
        <v>11234</v>
      </c>
      <c r="CT6" s="53">
        <f t="shared" si="10"/>
        <v>11512</v>
      </c>
      <c r="CU6" s="53">
        <f t="shared" si="10"/>
        <v>11831</v>
      </c>
      <c r="CV6" s="52" t="str">
        <f>IF(CV8="-","【-】","【"&amp;SUBSTITUTE(TEXT(CV8,"#,##0"),"-","△")&amp;"】")</f>
        <v>【17,600】</v>
      </c>
      <c r="CW6" s="52" t="e">
        <f>IF(CW8="-",NA(),CW8)</f>
        <v>#N/A</v>
      </c>
      <c r="CX6" s="52">
        <f t="shared" ref="CX6:DF6" si="11">IF(CX8="-",NA(),CX8)</f>
        <v>50.9</v>
      </c>
      <c r="CY6" s="52">
        <f t="shared" si="11"/>
        <v>68.900000000000006</v>
      </c>
      <c r="CZ6" s="52">
        <f t="shared" si="11"/>
        <v>69.8</v>
      </c>
      <c r="DA6" s="52">
        <f t="shared" si="11"/>
        <v>66.8</v>
      </c>
      <c r="DB6" s="52" t="e">
        <f t="shared" si="11"/>
        <v>#N/A</v>
      </c>
      <c r="DC6" s="52">
        <f t="shared" si="11"/>
        <v>63.3</v>
      </c>
      <c r="DD6" s="52">
        <f t="shared" si="11"/>
        <v>68.5</v>
      </c>
      <c r="DE6" s="52">
        <f t="shared" si="11"/>
        <v>67.099999999999994</v>
      </c>
      <c r="DF6" s="52">
        <f t="shared" si="11"/>
        <v>66.900000000000006</v>
      </c>
      <c r="DG6" s="52" t="str">
        <f>IF(DG8="-","【-】","【"&amp;SUBSTITUTE(TEXT(DG8,"#,##0.0"),"-","△")&amp;"】")</f>
        <v>【55.6】</v>
      </c>
      <c r="DH6" s="52" t="e">
        <f>IF(DH8="-",NA(),DH8)</f>
        <v>#N/A</v>
      </c>
      <c r="DI6" s="52">
        <f t="shared" ref="DI6:DQ6" si="12">IF(DI8="-",NA(),DI8)</f>
        <v>10.7</v>
      </c>
      <c r="DJ6" s="52">
        <f t="shared" si="12"/>
        <v>9.3000000000000007</v>
      </c>
      <c r="DK6" s="52">
        <f t="shared" si="12"/>
        <v>9.9</v>
      </c>
      <c r="DL6" s="52">
        <f t="shared" si="12"/>
        <v>10</v>
      </c>
      <c r="DM6" s="52" t="e">
        <f t="shared" si="12"/>
        <v>#N/A</v>
      </c>
      <c r="DN6" s="52">
        <f t="shared" si="12"/>
        <v>17.5</v>
      </c>
      <c r="DO6" s="52">
        <f t="shared" si="12"/>
        <v>17.5</v>
      </c>
      <c r="DP6" s="52">
        <f t="shared" si="12"/>
        <v>17.3</v>
      </c>
      <c r="DQ6" s="52">
        <f t="shared" si="12"/>
        <v>17.899999999999999</v>
      </c>
      <c r="DR6" s="52" t="str">
        <f>IF(DR8="-","【-】","【"&amp;SUBSTITUTE(TEXT(DR8,"#,##0.0"),"-","△")&amp;"】")</f>
        <v>【25.1】</v>
      </c>
      <c r="DS6" s="52" t="e">
        <f>IF(DS8="-",NA(),DS8)</f>
        <v>#N/A</v>
      </c>
      <c r="DT6" s="52">
        <f t="shared" ref="DT6:EB6" si="13">IF(DT8="-",NA(),DT8)</f>
        <v>0</v>
      </c>
      <c r="DU6" s="52">
        <f t="shared" si="13"/>
        <v>0</v>
      </c>
      <c r="DV6" s="52">
        <f t="shared" si="13"/>
        <v>0</v>
      </c>
      <c r="DW6" s="52">
        <f t="shared" si="13"/>
        <v>0</v>
      </c>
      <c r="DX6" s="52" t="e">
        <f t="shared" si="13"/>
        <v>#N/A</v>
      </c>
      <c r="DY6" s="52">
        <f t="shared" si="13"/>
        <v>120.5</v>
      </c>
      <c r="DZ6" s="52">
        <f t="shared" si="13"/>
        <v>124.2</v>
      </c>
      <c r="EA6" s="52">
        <f t="shared" si="13"/>
        <v>121.6</v>
      </c>
      <c r="EB6" s="52">
        <f t="shared" si="13"/>
        <v>118.9</v>
      </c>
      <c r="EC6" s="52" t="str">
        <f>IF(EC8="-","【-】","【"&amp;SUBSTITUTE(TEXT(EC8,"#,##0.0"),"-","△")&amp;"】")</f>
        <v>【63.0】</v>
      </c>
      <c r="ED6" s="52" t="e">
        <f>IF(ED8="-",NA(),ED8)</f>
        <v>#N/A</v>
      </c>
      <c r="EE6" s="52">
        <f t="shared" ref="EE6:EM6" si="14">IF(EE8="-",NA(),EE8)</f>
        <v>6.5</v>
      </c>
      <c r="EF6" s="52">
        <f t="shared" si="14"/>
        <v>9.1</v>
      </c>
      <c r="EG6" s="52">
        <f t="shared" si="14"/>
        <v>12.3</v>
      </c>
      <c r="EH6" s="52">
        <f t="shared" si="14"/>
        <v>15.8</v>
      </c>
      <c r="EI6" s="52" t="e">
        <f t="shared" si="14"/>
        <v>#N/A</v>
      </c>
      <c r="EJ6" s="52">
        <f t="shared" si="14"/>
        <v>54.6</v>
      </c>
      <c r="EK6" s="52">
        <f t="shared" si="14"/>
        <v>56.9</v>
      </c>
      <c r="EL6" s="52">
        <f t="shared" si="14"/>
        <v>58.1</v>
      </c>
      <c r="EM6" s="52">
        <f t="shared" si="14"/>
        <v>59.4</v>
      </c>
      <c r="EN6" s="52" t="str">
        <f>IF(EN8="-","【-】","【"&amp;SUBSTITUTE(TEXT(EN8,"#,##0.0"),"-","△")&amp;"】")</f>
        <v>【56.4】</v>
      </c>
      <c r="EO6" s="52" t="e">
        <f>IF(EO8="-",NA(),EO8)</f>
        <v>#N/A</v>
      </c>
      <c r="EP6" s="52">
        <f t="shared" ref="EP6:EX6" si="15">IF(EP8="-",NA(),EP8)</f>
        <v>10.1</v>
      </c>
      <c r="EQ6" s="52">
        <f t="shared" si="15"/>
        <v>11.3</v>
      </c>
      <c r="ER6" s="52">
        <f t="shared" si="15"/>
        <v>12.6</v>
      </c>
      <c r="ES6" s="52">
        <f t="shared" si="15"/>
        <v>14.4</v>
      </c>
      <c r="ET6" s="52" t="e">
        <f t="shared" si="15"/>
        <v>#N/A</v>
      </c>
      <c r="EU6" s="52">
        <f t="shared" si="15"/>
        <v>71.7</v>
      </c>
      <c r="EV6" s="52">
        <f t="shared" si="15"/>
        <v>72.900000000000006</v>
      </c>
      <c r="EW6" s="52">
        <f t="shared" si="15"/>
        <v>73.900000000000006</v>
      </c>
      <c r="EX6" s="52">
        <f t="shared" si="15"/>
        <v>74.3</v>
      </c>
      <c r="EY6" s="52" t="str">
        <f>IF(EY8="-","【-】","【"&amp;SUBSTITUTE(TEXT(EY8,"#,##0.0"),"-","△")&amp;"】")</f>
        <v>【70.7】</v>
      </c>
      <c r="EZ6" s="53" t="e">
        <f>IF(EZ8="-",NA(),EZ8)</f>
        <v>#N/A</v>
      </c>
      <c r="FA6" s="53">
        <f t="shared" ref="FA6:FI6" si="16">IF(FA8="-",NA(),FA8)</f>
        <v>5153653</v>
      </c>
      <c r="FB6" s="53">
        <f t="shared" si="16"/>
        <v>5490307</v>
      </c>
      <c r="FC6" s="53">
        <f t="shared" si="16"/>
        <v>7589693</v>
      </c>
      <c r="FD6" s="53">
        <f t="shared" si="16"/>
        <v>9960136</v>
      </c>
      <c r="FE6" s="53" t="e">
        <f t="shared" si="16"/>
        <v>#N/A</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174</v>
      </c>
      <c r="B7" s="50">
        <f t="shared" ref="B7:AH7" si="17">B8</f>
        <v>2022</v>
      </c>
      <c r="C7" s="50">
        <f t="shared" si="17"/>
        <v>252107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19</v>
      </c>
      <c r="R7" s="50" t="str">
        <f t="shared" si="17"/>
        <v>-</v>
      </c>
      <c r="S7" s="50" t="str">
        <f t="shared" si="17"/>
        <v>ド 透 訓</v>
      </c>
      <c r="T7" s="50" t="str">
        <f t="shared" si="17"/>
        <v>救 臨 輪</v>
      </c>
      <c r="U7" s="51">
        <f>U8</f>
        <v>50711</v>
      </c>
      <c r="V7" s="51">
        <f>V8</f>
        <v>10458</v>
      </c>
      <c r="W7" s="50" t="str">
        <f>W8</f>
        <v>非該当</v>
      </c>
      <c r="X7" s="50" t="str">
        <f t="shared" si="17"/>
        <v>非該当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153</v>
      </c>
      <c r="AG7" s="51" t="str">
        <f t="shared" si="17"/>
        <v>-</v>
      </c>
      <c r="AH7" s="51">
        <f t="shared" si="17"/>
        <v>153</v>
      </c>
      <c r="AI7" s="52" t="str">
        <f>AI8</f>
        <v>-</v>
      </c>
      <c r="AJ7" s="52">
        <f t="shared" ref="AJ7:AR7" si="18">AJ8</f>
        <v>110.1</v>
      </c>
      <c r="AK7" s="52">
        <f t="shared" si="18"/>
        <v>118.8</v>
      </c>
      <c r="AL7" s="52">
        <f t="shared" si="18"/>
        <v>143.80000000000001</v>
      </c>
      <c r="AM7" s="52">
        <f t="shared" si="18"/>
        <v>130.19999999999999</v>
      </c>
      <c r="AN7" s="52" t="str">
        <f t="shared" si="18"/>
        <v>-</v>
      </c>
      <c r="AO7" s="52">
        <f t="shared" si="18"/>
        <v>96.9</v>
      </c>
      <c r="AP7" s="52">
        <f t="shared" si="18"/>
        <v>100.6</v>
      </c>
      <c r="AQ7" s="52">
        <f t="shared" si="18"/>
        <v>105.9</v>
      </c>
      <c r="AR7" s="52">
        <f t="shared" si="18"/>
        <v>104.3</v>
      </c>
      <c r="AS7" s="52"/>
      <c r="AT7" s="52" t="str">
        <f>AT8</f>
        <v>-</v>
      </c>
      <c r="AU7" s="52">
        <f t="shared" ref="AU7:BC7" si="19">AU8</f>
        <v>99.3</v>
      </c>
      <c r="AV7" s="52">
        <f t="shared" si="19"/>
        <v>96</v>
      </c>
      <c r="AW7" s="52">
        <f t="shared" si="19"/>
        <v>94.1</v>
      </c>
      <c r="AX7" s="52">
        <f t="shared" si="19"/>
        <v>93.1</v>
      </c>
      <c r="AY7" s="52" t="str">
        <f t="shared" si="19"/>
        <v>-</v>
      </c>
      <c r="AZ7" s="52">
        <f t="shared" si="19"/>
        <v>84.3</v>
      </c>
      <c r="BA7" s="52">
        <f t="shared" si="19"/>
        <v>80.7</v>
      </c>
      <c r="BB7" s="52">
        <f t="shared" si="19"/>
        <v>82.2</v>
      </c>
      <c r="BC7" s="52">
        <f t="shared" si="19"/>
        <v>81.7</v>
      </c>
      <c r="BD7" s="52"/>
      <c r="BE7" s="52" t="str">
        <f>BE8</f>
        <v>-</v>
      </c>
      <c r="BF7" s="52">
        <f t="shared" ref="BF7:BN7" si="20">BF8</f>
        <v>92</v>
      </c>
      <c r="BG7" s="52">
        <f t="shared" si="20"/>
        <v>90.3</v>
      </c>
      <c r="BH7" s="52">
        <f t="shared" si="20"/>
        <v>89.1</v>
      </c>
      <c r="BI7" s="52">
        <f t="shared" si="20"/>
        <v>89</v>
      </c>
      <c r="BJ7" s="52" t="str">
        <f t="shared" si="20"/>
        <v>-</v>
      </c>
      <c r="BK7" s="52">
        <f t="shared" si="20"/>
        <v>80.599999999999994</v>
      </c>
      <c r="BL7" s="52">
        <f t="shared" si="20"/>
        <v>77.099999999999994</v>
      </c>
      <c r="BM7" s="52">
        <f t="shared" si="20"/>
        <v>78.599999999999994</v>
      </c>
      <c r="BN7" s="52">
        <f t="shared" si="20"/>
        <v>78.099999999999994</v>
      </c>
      <c r="BO7" s="52"/>
      <c r="BP7" s="52" t="str">
        <f>BP8</f>
        <v>-</v>
      </c>
      <c r="BQ7" s="52">
        <f t="shared" ref="BQ7:BY7" si="21">BQ8</f>
        <v>65.599999999999994</v>
      </c>
      <c r="BR7" s="52">
        <f t="shared" si="21"/>
        <v>58.8</v>
      </c>
      <c r="BS7" s="52">
        <f t="shared" si="21"/>
        <v>59.6</v>
      </c>
      <c r="BT7" s="52">
        <f t="shared" si="21"/>
        <v>55</v>
      </c>
      <c r="BU7" s="52" t="str">
        <f t="shared" si="21"/>
        <v>-</v>
      </c>
      <c r="BV7" s="52">
        <f t="shared" si="21"/>
        <v>70.400000000000006</v>
      </c>
      <c r="BW7" s="52">
        <f t="shared" si="21"/>
        <v>65.8</v>
      </c>
      <c r="BX7" s="52">
        <f t="shared" si="21"/>
        <v>65</v>
      </c>
      <c r="BY7" s="52">
        <f t="shared" si="21"/>
        <v>63.3</v>
      </c>
      <c r="BZ7" s="52"/>
      <c r="CA7" s="53" t="str">
        <f>CA8</f>
        <v>-</v>
      </c>
      <c r="CB7" s="53">
        <f t="shared" ref="CB7:CJ7" si="22">CB8</f>
        <v>33981</v>
      </c>
      <c r="CC7" s="53">
        <f t="shared" si="22"/>
        <v>36265</v>
      </c>
      <c r="CD7" s="53">
        <f t="shared" si="22"/>
        <v>36672</v>
      </c>
      <c r="CE7" s="53">
        <f t="shared" si="22"/>
        <v>43094</v>
      </c>
      <c r="CF7" s="53" t="str">
        <f t="shared" si="22"/>
        <v>-</v>
      </c>
      <c r="CG7" s="53">
        <f t="shared" si="22"/>
        <v>35788</v>
      </c>
      <c r="CH7" s="53">
        <f t="shared" si="22"/>
        <v>37855</v>
      </c>
      <c r="CI7" s="53">
        <f t="shared" si="22"/>
        <v>39289</v>
      </c>
      <c r="CJ7" s="53">
        <f t="shared" si="22"/>
        <v>40846</v>
      </c>
      <c r="CK7" s="52"/>
      <c r="CL7" s="53" t="str">
        <f>CL8</f>
        <v>-</v>
      </c>
      <c r="CM7" s="53">
        <f t="shared" ref="CM7:CU7" si="23">CM8</f>
        <v>10562</v>
      </c>
      <c r="CN7" s="53">
        <f t="shared" si="23"/>
        <v>13037</v>
      </c>
      <c r="CO7" s="53">
        <f t="shared" si="23"/>
        <v>13259</v>
      </c>
      <c r="CP7" s="53">
        <f t="shared" si="23"/>
        <v>13298</v>
      </c>
      <c r="CQ7" s="53" t="str">
        <f t="shared" si="23"/>
        <v>-</v>
      </c>
      <c r="CR7" s="53">
        <f t="shared" si="23"/>
        <v>10602</v>
      </c>
      <c r="CS7" s="53">
        <f t="shared" si="23"/>
        <v>11234</v>
      </c>
      <c r="CT7" s="53">
        <f t="shared" si="23"/>
        <v>11512</v>
      </c>
      <c r="CU7" s="53">
        <f t="shared" si="23"/>
        <v>11831</v>
      </c>
      <c r="CV7" s="52"/>
      <c r="CW7" s="52" t="str">
        <f>CW8</f>
        <v>-</v>
      </c>
      <c r="CX7" s="52">
        <f t="shared" ref="CX7:DF7" si="24">CX8</f>
        <v>50.9</v>
      </c>
      <c r="CY7" s="52">
        <f t="shared" si="24"/>
        <v>68.900000000000006</v>
      </c>
      <c r="CZ7" s="52">
        <f t="shared" si="24"/>
        <v>69.8</v>
      </c>
      <c r="DA7" s="52">
        <f t="shared" si="24"/>
        <v>66.8</v>
      </c>
      <c r="DB7" s="52" t="str">
        <f t="shared" si="24"/>
        <v>-</v>
      </c>
      <c r="DC7" s="52">
        <f t="shared" si="24"/>
        <v>63.3</v>
      </c>
      <c r="DD7" s="52">
        <f t="shared" si="24"/>
        <v>68.5</v>
      </c>
      <c r="DE7" s="52">
        <f t="shared" si="24"/>
        <v>67.099999999999994</v>
      </c>
      <c r="DF7" s="52">
        <f t="shared" si="24"/>
        <v>66.900000000000006</v>
      </c>
      <c r="DG7" s="52"/>
      <c r="DH7" s="52" t="str">
        <f>DH8</f>
        <v>-</v>
      </c>
      <c r="DI7" s="52">
        <f t="shared" ref="DI7:DQ7" si="25">DI8</f>
        <v>10.7</v>
      </c>
      <c r="DJ7" s="52">
        <f t="shared" si="25"/>
        <v>9.3000000000000007</v>
      </c>
      <c r="DK7" s="52">
        <f t="shared" si="25"/>
        <v>9.9</v>
      </c>
      <c r="DL7" s="52">
        <f t="shared" si="25"/>
        <v>10</v>
      </c>
      <c r="DM7" s="52" t="str">
        <f t="shared" si="25"/>
        <v>-</v>
      </c>
      <c r="DN7" s="52">
        <f t="shared" si="25"/>
        <v>17.5</v>
      </c>
      <c r="DO7" s="52">
        <f t="shared" si="25"/>
        <v>17.5</v>
      </c>
      <c r="DP7" s="52">
        <f t="shared" si="25"/>
        <v>17.3</v>
      </c>
      <c r="DQ7" s="52">
        <f t="shared" si="25"/>
        <v>17.899999999999999</v>
      </c>
      <c r="DR7" s="52"/>
      <c r="DS7" s="52" t="str">
        <f>DS8</f>
        <v>-</v>
      </c>
      <c r="DT7" s="52">
        <f t="shared" ref="DT7:EB7" si="26">DT8</f>
        <v>0</v>
      </c>
      <c r="DU7" s="52">
        <f t="shared" si="26"/>
        <v>0</v>
      </c>
      <c r="DV7" s="52">
        <f t="shared" si="26"/>
        <v>0</v>
      </c>
      <c r="DW7" s="52">
        <f t="shared" si="26"/>
        <v>0</v>
      </c>
      <c r="DX7" s="52" t="str">
        <f t="shared" si="26"/>
        <v>-</v>
      </c>
      <c r="DY7" s="52">
        <f t="shared" si="26"/>
        <v>120.5</v>
      </c>
      <c r="DZ7" s="52">
        <f t="shared" si="26"/>
        <v>124.2</v>
      </c>
      <c r="EA7" s="52">
        <f t="shared" si="26"/>
        <v>121.6</v>
      </c>
      <c r="EB7" s="52">
        <f t="shared" si="26"/>
        <v>118.9</v>
      </c>
      <c r="EC7" s="52"/>
      <c r="ED7" s="52" t="str">
        <f>ED8</f>
        <v>-</v>
      </c>
      <c r="EE7" s="52">
        <f t="shared" ref="EE7:EM7" si="27">EE8</f>
        <v>6.5</v>
      </c>
      <c r="EF7" s="52">
        <f t="shared" si="27"/>
        <v>9.1</v>
      </c>
      <c r="EG7" s="52">
        <f t="shared" si="27"/>
        <v>12.3</v>
      </c>
      <c r="EH7" s="52">
        <f t="shared" si="27"/>
        <v>15.8</v>
      </c>
      <c r="EI7" s="52" t="str">
        <f t="shared" si="27"/>
        <v>-</v>
      </c>
      <c r="EJ7" s="52">
        <f t="shared" si="27"/>
        <v>54.6</v>
      </c>
      <c r="EK7" s="52">
        <f t="shared" si="27"/>
        <v>56.9</v>
      </c>
      <c r="EL7" s="52">
        <f t="shared" si="27"/>
        <v>58.1</v>
      </c>
      <c r="EM7" s="52">
        <f t="shared" si="27"/>
        <v>59.4</v>
      </c>
      <c r="EN7" s="52"/>
      <c r="EO7" s="52" t="str">
        <f>EO8</f>
        <v>-</v>
      </c>
      <c r="EP7" s="52">
        <f t="shared" ref="EP7:EX7" si="28">EP8</f>
        <v>10.1</v>
      </c>
      <c r="EQ7" s="52">
        <f t="shared" si="28"/>
        <v>11.3</v>
      </c>
      <c r="ER7" s="52">
        <f t="shared" si="28"/>
        <v>12.6</v>
      </c>
      <c r="ES7" s="52">
        <f t="shared" si="28"/>
        <v>14.4</v>
      </c>
      <c r="ET7" s="52" t="str">
        <f t="shared" si="28"/>
        <v>-</v>
      </c>
      <c r="EU7" s="52">
        <f t="shared" si="28"/>
        <v>71.7</v>
      </c>
      <c r="EV7" s="52">
        <f t="shared" si="28"/>
        <v>72.900000000000006</v>
      </c>
      <c r="EW7" s="52">
        <f t="shared" si="28"/>
        <v>73.900000000000006</v>
      </c>
      <c r="EX7" s="52">
        <f t="shared" si="28"/>
        <v>74.3</v>
      </c>
      <c r="EY7" s="52"/>
      <c r="EZ7" s="53" t="str">
        <f>EZ8</f>
        <v>-</v>
      </c>
      <c r="FA7" s="53">
        <f t="shared" ref="FA7:FI7" si="29">FA8</f>
        <v>5153653</v>
      </c>
      <c r="FB7" s="53">
        <f t="shared" si="29"/>
        <v>5490307</v>
      </c>
      <c r="FC7" s="53">
        <f t="shared" si="29"/>
        <v>7589693</v>
      </c>
      <c r="FD7" s="53">
        <f t="shared" si="29"/>
        <v>9960136</v>
      </c>
      <c r="FE7" s="53" t="str">
        <f t="shared" si="29"/>
        <v>-</v>
      </c>
      <c r="FF7" s="53">
        <f t="shared" si="29"/>
        <v>41891213</v>
      </c>
      <c r="FG7" s="53">
        <f t="shared" si="29"/>
        <v>42806727</v>
      </c>
      <c r="FH7" s="53">
        <f t="shared" si="29"/>
        <v>43530781</v>
      </c>
      <c r="FI7" s="53">
        <f t="shared" si="29"/>
        <v>44196357</v>
      </c>
      <c r="FJ7" s="53"/>
    </row>
    <row r="8" spans="1:166" s="54" customFormat="1" x14ac:dyDescent="0.15">
      <c r="A8" s="35"/>
      <c r="B8" s="55">
        <v>2022</v>
      </c>
      <c r="C8" s="55">
        <v>252107</v>
      </c>
      <c r="D8" s="55">
        <v>46</v>
      </c>
      <c r="E8" s="55">
        <v>6</v>
      </c>
      <c r="F8" s="55">
        <v>0</v>
      </c>
      <c r="G8" s="55">
        <v>1</v>
      </c>
      <c r="H8" s="55" t="s">
        <v>175</v>
      </c>
      <c r="I8" s="55" t="s">
        <v>176</v>
      </c>
      <c r="J8" s="55" t="s">
        <v>177</v>
      </c>
      <c r="K8" s="55" t="s">
        <v>178</v>
      </c>
      <c r="L8" s="55" t="s">
        <v>179</v>
      </c>
      <c r="M8" s="55" t="s">
        <v>180</v>
      </c>
      <c r="N8" s="55" t="s">
        <v>181</v>
      </c>
      <c r="O8" s="55" t="s">
        <v>182</v>
      </c>
      <c r="P8" s="55" t="s">
        <v>183</v>
      </c>
      <c r="Q8" s="56">
        <v>19</v>
      </c>
      <c r="R8" s="55" t="s">
        <v>40</v>
      </c>
      <c r="S8" s="55" t="s">
        <v>184</v>
      </c>
      <c r="T8" s="55" t="s">
        <v>185</v>
      </c>
      <c r="U8" s="56">
        <v>50711</v>
      </c>
      <c r="V8" s="56">
        <v>10458</v>
      </c>
      <c r="W8" s="55" t="s">
        <v>186</v>
      </c>
      <c r="X8" s="55" t="s">
        <v>186</v>
      </c>
      <c r="Y8" s="57" t="s">
        <v>187</v>
      </c>
      <c r="Z8" s="56">
        <v>199</v>
      </c>
      <c r="AA8" s="56" t="s">
        <v>40</v>
      </c>
      <c r="AB8" s="56" t="s">
        <v>40</v>
      </c>
      <c r="AC8" s="56" t="s">
        <v>40</v>
      </c>
      <c r="AD8" s="56" t="s">
        <v>40</v>
      </c>
      <c r="AE8" s="56">
        <v>199</v>
      </c>
      <c r="AF8" s="56">
        <v>153</v>
      </c>
      <c r="AG8" s="56" t="s">
        <v>40</v>
      </c>
      <c r="AH8" s="56">
        <v>153</v>
      </c>
      <c r="AI8" s="58" t="s">
        <v>40</v>
      </c>
      <c r="AJ8" s="58">
        <v>110.1</v>
      </c>
      <c r="AK8" s="58">
        <v>118.8</v>
      </c>
      <c r="AL8" s="58">
        <v>143.80000000000001</v>
      </c>
      <c r="AM8" s="58">
        <v>130.19999999999999</v>
      </c>
      <c r="AN8" s="58" t="s">
        <v>40</v>
      </c>
      <c r="AO8" s="58">
        <v>96.9</v>
      </c>
      <c r="AP8" s="58">
        <v>100.6</v>
      </c>
      <c r="AQ8" s="58">
        <v>105.9</v>
      </c>
      <c r="AR8" s="58">
        <v>104.3</v>
      </c>
      <c r="AS8" s="58">
        <v>103.5</v>
      </c>
      <c r="AT8" s="58" t="s">
        <v>40</v>
      </c>
      <c r="AU8" s="58">
        <v>99.3</v>
      </c>
      <c r="AV8" s="58">
        <v>96</v>
      </c>
      <c r="AW8" s="58">
        <v>94.1</v>
      </c>
      <c r="AX8" s="58">
        <v>93.1</v>
      </c>
      <c r="AY8" s="58" t="s">
        <v>40</v>
      </c>
      <c r="AZ8" s="58">
        <v>84.3</v>
      </c>
      <c r="BA8" s="58">
        <v>80.7</v>
      </c>
      <c r="BB8" s="58">
        <v>82.2</v>
      </c>
      <c r="BC8" s="58">
        <v>81.7</v>
      </c>
      <c r="BD8" s="58">
        <v>86.4</v>
      </c>
      <c r="BE8" s="59" t="s">
        <v>40</v>
      </c>
      <c r="BF8" s="59">
        <v>92</v>
      </c>
      <c r="BG8" s="59">
        <v>90.3</v>
      </c>
      <c r="BH8" s="59">
        <v>89.1</v>
      </c>
      <c r="BI8" s="59">
        <v>89</v>
      </c>
      <c r="BJ8" s="59" t="s">
        <v>40</v>
      </c>
      <c r="BK8" s="59">
        <v>80.599999999999994</v>
      </c>
      <c r="BL8" s="59">
        <v>77.099999999999994</v>
      </c>
      <c r="BM8" s="59">
        <v>78.599999999999994</v>
      </c>
      <c r="BN8" s="59">
        <v>78.099999999999994</v>
      </c>
      <c r="BO8" s="59">
        <v>83.7</v>
      </c>
      <c r="BP8" s="58" t="s">
        <v>40</v>
      </c>
      <c r="BQ8" s="58">
        <v>65.599999999999994</v>
      </c>
      <c r="BR8" s="58">
        <v>58.8</v>
      </c>
      <c r="BS8" s="58">
        <v>59.6</v>
      </c>
      <c r="BT8" s="58">
        <v>55</v>
      </c>
      <c r="BU8" s="58" t="s">
        <v>40</v>
      </c>
      <c r="BV8" s="58">
        <v>70.400000000000006</v>
      </c>
      <c r="BW8" s="58">
        <v>65.8</v>
      </c>
      <c r="BX8" s="58">
        <v>65</v>
      </c>
      <c r="BY8" s="58">
        <v>63.3</v>
      </c>
      <c r="BZ8" s="58">
        <v>66.8</v>
      </c>
      <c r="CA8" s="59" t="s">
        <v>40</v>
      </c>
      <c r="CB8" s="59">
        <v>33981</v>
      </c>
      <c r="CC8" s="59">
        <v>36265</v>
      </c>
      <c r="CD8" s="59">
        <v>36672</v>
      </c>
      <c r="CE8" s="59">
        <v>43094</v>
      </c>
      <c r="CF8" s="59" t="s">
        <v>40</v>
      </c>
      <c r="CG8" s="59">
        <v>35788</v>
      </c>
      <c r="CH8" s="59">
        <v>37855</v>
      </c>
      <c r="CI8" s="59">
        <v>39289</v>
      </c>
      <c r="CJ8" s="59">
        <v>40846</v>
      </c>
      <c r="CK8" s="58">
        <v>61837</v>
      </c>
      <c r="CL8" s="59" t="s">
        <v>40</v>
      </c>
      <c r="CM8" s="59">
        <v>10562</v>
      </c>
      <c r="CN8" s="59">
        <v>13037</v>
      </c>
      <c r="CO8" s="59">
        <v>13259</v>
      </c>
      <c r="CP8" s="59">
        <v>13298</v>
      </c>
      <c r="CQ8" s="59" t="s">
        <v>40</v>
      </c>
      <c r="CR8" s="59">
        <v>10602</v>
      </c>
      <c r="CS8" s="59">
        <v>11234</v>
      </c>
      <c r="CT8" s="59">
        <v>11512</v>
      </c>
      <c r="CU8" s="59">
        <v>11831</v>
      </c>
      <c r="CV8" s="58">
        <v>17600</v>
      </c>
      <c r="CW8" s="59" t="s">
        <v>40</v>
      </c>
      <c r="CX8" s="59">
        <v>50.9</v>
      </c>
      <c r="CY8" s="59">
        <v>68.900000000000006</v>
      </c>
      <c r="CZ8" s="59">
        <v>69.8</v>
      </c>
      <c r="DA8" s="59">
        <v>66.8</v>
      </c>
      <c r="DB8" s="59" t="s">
        <v>40</v>
      </c>
      <c r="DC8" s="59">
        <v>63.3</v>
      </c>
      <c r="DD8" s="59">
        <v>68.5</v>
      </c>
      <c r="DE8" s="59">
        <v>67.099999999999994</v>
      </c>
      <c r="DF8" s="59">
        <v>66.900000000000006</v>
      </c>
      <c r="DG8" s="59">
        <v>55.6</v>
      </c>
      <c r="DH8" s="59" t="s">
        <v>40</v>
      </c>
      <c r="DI8" s="59">
        <v>10.7</v>
      </c>
      <c r="DJ8" s="59">
        <v>9.3000000000000007</v>
      </c>
      <c r="DK8" s="59">
        <v>9.9</v>
      </c>
      <c r="DL8" s="59">
        <v>10</v>
      </c>
      <c r="DM8" s="59" t="s">
        <v>40</v>
      </c>
      <c r="DN8" s="59">
        <v>17.5</v>
      </c>
      <c r="DO8" s="59">
        <v>17.5</v>
      </c>
      <c r="DP8" s="59">
        <v>17.3</v>
      </c>
      <c r="DQ8" s="59">
        <v>17.899999999999999</v>
      </c>
      <c r="DR8" s="59">
        <v>25.1</v>
      </c>
      <c r="DS8" s="59" t="s">
        <v>40</v>
      </c>
      <c r="DT8" s="59">
        <v>0</v>
      </c>
      <c r="DU8" s="59">
        <v>0</v>
      </c>
      <c r="DV8" s="59">
        <v>0</v>
      </c>
      <c r="DW8" s="59">
        <v>0</v>
      </c>
      <c r="DX8" s="59" t="s">
        <v>40</v>
      </c>
      <c r="DY8" s="59">
        <v>120.5</v>
      </c>
      <c r="DZ8" s="59">
        <v>124.2</v>
      </c>
      <c r="EA8" s="59">
        <v>121.6</v>
      </c>
      <c r="EB8" s="59">
        <v>118.9</v>
      </c>
      <c r="EC8" s="59">
        <v>63</v>
      </c>
      <c r="ED8" s="58" t="s">
        <v>40</v>
      </c>
      <c r="EE8" s="58">
        <v>6.5</v>
      </c>
      <c r="EF8" s="58">
        <v>9.1</v>
      </c>
      <c r="EG8" s="58">
        <v>12.3</v>
      </c>
      <c r="EH8" s="58">
        <v>15.8</v>
      </c>
      <c r="EI8" s="58" t="s">
        <v>40</v>
      </c>
      <c r="EJ8" s="58">
        <v>54.6</v>
      </c>
      <c r="EK8" s="58">
        <v>56.9</v>
      </c>
      <c r="EL8" s="58">
        <v>58.1</v>
      </c>
      <c r="EM8" s="58">
        <v>59.4</v>
      </c>
      <c r="EN8" s="58">
        <v>56.4</v>
      </c>
      <c r="EO8" s="58" t="s">
        <v>40</v>
      </c>
      <c r="EP8" s="58">
        <v>10.1</v>
      </c>
      <c r="EQ8" s="58">
        <v>11.3</v>
      </c>
      <c r="ER8" s="58">
        <v>12.6</v>
      </c>
      <c r="ES8" s="58">
        <v>14.4</v>
      </c>
      <c r="ET8" s="58" t="s">
        <v>40</v>
      </c>
      <c r="EU8" s="58">
        <v>71.7</v>
      </c>
      <c r="EV8" s="58">
        <v>72.900000000000006</v>
      </c>
      <c r="EW8" s="58">
        <v>73.900000000000006</v>
      </c>
      <c r="EX8" s="58">
        <v>74.3</v>
      </c>
      <c r="EY8" s="58">
        <v>70.7</v>
      </c>
      <c r="EZ8" s="59" t="s">
        <v>40</v>
      </c>
      <c r="FA8" s="59">
        <v>5153653</v>
      </c>
      <c r="FB8" s="59">
        <v>5490307</v>
      </c>
      <c r="FC8" s="59">
        <v>7589693</v>
      </c>
      <c r="FD8" s="59">
        <v>9960136</v>
      </c>
      <c r="FE8" s="59" t="s">
        <v>40</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悠希</cp:lastModifiedBy>
  <cp:lastPrinted>2024-01-29T05:25:29Z</cp:lastPrinted>
  <dcterms:created xsi:type="dcterms:W3CDTF">2023-12-20T05:08:56Z</dcterms:created>
  <dcterms:modified xsi:type="dcterms:W3CDTF">2024-02-19T09:11:33Z</dcterms:modified>
  <cp:category/>
</cp:coreProperties>
</file>