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w01\BH00$\05_財政係（旧理財係）\11 公営企業\R5 公営企業\03 経営比較分析表\03_市町等→県\水道事業\"/>
    </mc:Choice>
  </mc:AlternateContent>
  <xr:revisionPtr revIDLastSave="0" documentId="8_{920BD7AF-CF02-40D3-BBE8-9E6367ED1F83}" xr6:coauthVersionLast="47" xr6:coauthVersionMax="47" xr10:uidLastSave="{00000000-0000-0000-0000-000000000000}"/>
  <workbookProtection workbookAlgorithmName="SHA-512" workbookHashValue="Rh+mTXI19Eeo7Jeeax2wtWCjcOeWgXXmpATvMJOAfp0OkyfqOf48n0/NP2D13MskAx/rq3OtxsaNT/++yXwBvw==" workbookSaltValue="6prCB/NQOZqyQJkV1lqNDQ=="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W10" i="4" s="1"/>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I85" i="4"/>
  <c r="G85" i="4"/>
  <c r="F85" i="4"/>
  <c r="BB10" i="4"/>
  <c r="AT10" i="4"/>
  <c r="AL10" i="4"/>
  <c r="P10" i="4"/>
  <c r="I10" i="4"/>
  <c r="B10" i="4"/>
  <c r="AD8" i="4"/>
  <c r="W8" i="4"/>
  <c r="P8" i="4"/>
  <c r="I8" i="4"/>
  <c r="B8" i="4"/>
  <c r="B6" i="4"/>
</calcChain>
</file>

<file path=xl/sharedStrings.xml><?xml version="1.0" encoding="utf-8"?>
<sst xmlns="http://schemas.openxmlformats.org/spreadsheetml/2006/main" count="228" uniqueCount="112">
  <si>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</si>
  <si>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</si>
  <si>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</si>
  <si>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</si>
  <si>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</si>
  <si>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</si>
  <si>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</si>
  <si>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</si>
  <si>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</si>
  <si>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</si>
  <si>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</si>
  <si>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</si>
  <si>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</si>
  <si>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</si>
  <si>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</si>
  <si>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</si>
  <si>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</si>
  <si>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</si>
  <si>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</si>
  <si>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</si>
  <si>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</si>
  <si>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</si>
  <si>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</si>
  <si>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</si>
  <si>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</si>
  <si>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</si>
  <si>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</si>
  <si>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</si>
  <si>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</si>
  <si>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</si>
  <si>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</si>
  <si>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</si>
  <si>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</si>
  <si>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</si>
  <si>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</si>
  <si>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</si>
  <si>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</si>
  <si>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</si>
  <si>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</si>
  <si>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</si>
  <si>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</si>
  <si>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</si>
  <si>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</si>
  <si>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</si>
  <si>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</si>
  <si>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</si>
  <si>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</si>
  <si>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</si>
  <si>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</si>
  <si>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</si>
  <si>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</si>
  <si>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</si>
  <si>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</si>
  <si>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</si>
  <si>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</si>
  <si>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</si>
  <si>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</si>
  <si>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</si>
  <si>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</si>
  <si>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</si>
  <si>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</si>
  <si>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</si>
  <si>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</si>
  <si>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</si>
  <si>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</si>
  <si>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</si>
  <si>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</si>
  <si>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</si>
  <si>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</si>
  <si>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</si>
  <si>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</si>
  <si>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</si>
  <si>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</si>
  <si>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</si>
  <si>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</si>
  <si>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</si>
  <si>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</si>
  <si>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</si>
  <si>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</si>
  <si>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</si>
  <si>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</si>
  <si>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</si>
  <si>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</si>
  <si>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</si>
  <si>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</si>
  <si>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</si>
  <si>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</si>
  <si>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</si>
  <si>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</si>
  <si>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</si>
  <si>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</si>
  <si>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</si>
  <si>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野洲市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</si>
  <si>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</si>
  <si>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</si>
  <si>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</si>
  <si>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</si>
  <si>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</si>
  <si>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</si>
  <si>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</si>
  <si>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</si>
  <si>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</si>
  <si>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</si>
  <si>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</si>
  <si>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</si>
  <si>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</si>
  <si>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</si>
  <si>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</si>
  <si>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</si>
  <si>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今後も安心、安全な水の安定供給のため、引き続き老朽管の更新や浄水施設の整備を進めていく必要がある。また、そのための財源確保のために、効率的な事業運営を実行していく。</t>
    <rPh sb="1" eb="3">
      <t>コンゴ</t>
    </rPh>
    <rPh sb="4" eb="6">
      <t>アンシン</t>
    </rPh>
    <rPh sb="7" eb="9">
      <t>アンゼン</t>
    </rPh>
    <rPh sb="10" eb="11">
      <t>ミズ</t>
    </rPh>
    <rPh sb="12" eb="16">
      <t>アンテイキョウキュウ</t>
    </rPh>
    <rPh sb="20" eb="21">
      <t>ヒ</t>
    </rPh>
    <rPh sb="22" eb="23">
      <t>ツヅ</t>
    </rPh>
    <rPh sb="24" eb="26">
      <t>ロウキュウ</t>
    </rPh>
    <rPh sb="26" eb="27">
      <t>カン</t>
    </rPh>
    <rPh sb="28" eb="30">
      <t>コウシン</t>
    </rPh>
    <rPh sb="31" eb="33">
      <t>ジョウスイ</t>
    </rPh>
    <rPh sb="33" eb="35">
      <t>シセツ</t>
    </rPh>
    <rPh sb="36" eb="38">
      <t>セイビ</t>
    </rPh>
    <rPh sb="39" eb="40">
      <t>スス</t>
    </rPh>
    <rPh sb="44" eb="46">
      <t>ヒツヨウ</t>
    </rPh>
    <rPh sb="58" eb="62">
      <t>ザイゲンカクホ</t>
    </rPh>
    <rPh sb="67" eb="70">
      <t>コウリツテキ</t>
    </rPh>
    <rPh sb="71" eb="74">
      <t>ジギョウウン</t>
    </rPh>
    <rPh sb="74" eb="75">
      <t>エイ</t>
    </rPh>
    <rPh sb="76" eb="78">
      <t>ジッコウ</t>
    </rPh>
    <phoneticPr fontId="4"/>
  </si>
  <si>
    <t>　有形固定資産減価償却率は,徐々に高くなっている。今後も老朽管の更新を進めていく必要がある。
　管路経年化率は類似団体と比較し低い水準であるが、水道整備から約40年を経過しようとしているため、今後数年で著しく悪化していく懸念がある。
　管路更新率は、経年管路の更新を進めているため、前年度と比較し増加している。</t>
    <rPh sb="1" eb="3">
      <t>ユウケイ</t>
    </rPh>
    <rPh sb="3" eb="5">
      <t>コテイ</t>
    </rPh>
    <rPh sb="5" eb="7">
      <t>シサン</t>
    </rPh>
    <rPh sb="7" eb="9">
      <t>ゲンカ</t>
    </rPh>
    <rPh sb="9" eb="11">
      <t>ショウキャク</t>
    </rPh>
    <rPh sb="11" eb="12">
      <t>リツ</t>
    </rPh>
    <rPh sb="14" eb="16">
      <t>ジョジョ</t>
    </rPh>
    <rPh sb="17" eb="18">
      <t>タカ</t>
    </rPh>
    <rPh sb="25" eb="27">
      <t>コンゴ</t>
    </rPh>
    <rPh sb="28" eb="30">
      <t>ロウキュウ</t>
    </rPh>
    <rPh sb="30" eb="31">
      <t>カン</t>
    </rPh>
    <rPh sb="32" eb="34">
      <t>コウシン</t>
    </rPh>
    <rPh sb="35" eb="36">
      <t>スス</t>
    </rPh>
    <rPh sb="40" eb="42">
      <t>ヒツヨウ</t>
    </rPh>
    <rPh sb="48" eb="50">
      <t>カンロ</t>
    </rPh>
    <rPh sb="50" eb="53">
      <t>ケイネンカ</t>
    </rPh>
    <rPh sb="53" eb="54">
      <t>リツ</t>
    </rPh>
    <rPh sb="55" eb="57">
      <t>ルイジ</t>
    </rPh>
    <rPh sb="57" eb="59">
      <t>ダンタイ</t>
    </rPh>
    <rPh sb="60" eb="62">
      <t>ヒカク</t>
    </rPh>
    <rPh sb="63" eb="64">
      <t>ヒク</t>
    </rPh>
    <rPh sb="65" eb="67">
      <t>スイジュン</t>
    </rPh>
    <rPh sb="74" eb="76">
      <t>セイビ</t>
    </rPh>
    <rPh sb="78" eb="79">
      <t>ヤク</t>
    </rPh>
    <rPh sb="81" eb="82">
      <t>ネン</t>
    </rPh>
    <rPh sb="83" eb="85">
      <t>ケイカ</t>
    </rPh>
    <rPh sb="96" eb="98">
      <t>コンゴ</t>
    </rPh>
    <rPh sb="98" eb="100">
      <t>スウネン</t>
    </rPh>
    <rPh sb="101" eb="102">
      <t>イチジル</t>
    </rPh>
    <rPh sb="104" eb="106">
      <t>アッカ</t>
    </rPh>
    <rPh sb="110" eb="112">
      <t>ケネン</t>
    </rPh>
    <rPh sb="125" eb="129">
      <t>ケイネンカンロ</t>
    </rPh>
    <rPh sb="130" eb="132">
      <t>コウシン</t>
    </rPh>
    <rPh sb="133" eb="134">
      <t>スス</t>
    </rPh>
    <rPh sb="141" eb="144">
      <t>ゼンネンド</t>
    </rPh>
    <rPh sb="145" eb="147">
      <t>ヒカク</t>
    </rPh>
    <rPh sb="148" eb="150">
      <t>ゾウカ</t>
    </rPh>
    <phoneticPr fontId="4"/>
  </si>
  <si>
    <t>　経営収支比率は100％を超えており累積欠損金比率も0であるため、安定した経営状況で推移しているが、近年の更新投資の増加や物価高騰の影響で大きく悪化している状況である。
　流動比率は100％を継続して超えており、短期的な財政状況も安定している。
　企業債残高対給水収益比率は、更新投資の増加により増加傾向にある。
　料金回収率は100％を下まわったが、コロナ過や半導体不足の影響で給水収益が大きく下落したことによるものである。
　施設利用率は類似団体と比較して高い水準であり、効率的な施設運営ができているといえる。
　有収率は、類似団体と比較して低い水準で推移しており、老朽管の更新等の対策が必要である。
　</t>
    <rPh sb="1" eb="3">
      <t>ケイエイ</t>
    </rPh>
    <rPh sb="3" eb="5">
      <t>シュウシ</t>
    </rPh>
    <rPh sb="5" eb="7">
      <t>ヒリツ</t>
    </rPh>
    <rPh sb="13" eb="14">
      <t>コ</t>
    </rPh>
    <rPh sb="18" eb="20">
      <t>ルイセキ</t>
    </rPh>
    <rPh sb="20" eb="23">
      <t>ケッソンキン</t>
    </rPh>
    <rPh sb="23" eb="25">
      <t>ヒリツ</t>
    </rPh>
    <rPh sb="33" eb="35">
      <t>アンテイ</t>
    </rPh>
    <rPh sb="37" eb="39">
      <t>ケイエイ</t>
    </rPh>
    <rPh sb="39" eb="41">
      <t>ジョウキョウ</t>
    </rPh>
    <rPh sb="42" eb="44">
      <t>スイイ</t>
    </rPh>
    <rPh sb="50" eb="52">
      <t>キンネン</t>
    </rPh>
    <rPh sb="53" eb="57">
      <t>コウシントウシ</t>
    </rPh>
    <rPh sb="58" eb="60">
      <t>ゾウカ</t>
    </rPh>
    <rPh sb="61" eb="65">
      <t>ブッカコウトウ</t>
    </rPh>
    <rPh sb="66" eb="68">
      <t>エイキョウ</t>
    </rPh>
    <rPh sb="69" eb="70">
      <t>オオ</t>
    </rPh>
    <rPh sb="72" eb="74">
      <t>アッカ</t>
    </rPh>
    <rPh sb="78" eb="80">
      <t>ジョウキョウ</t>
    </rPh>
    <rPh sb="86" eb="88">
      <t>リュウドウ</t>
    </rPh>
    <rPh sb="88" eb="90">
      <t>ヒリツ</t>
    </rPh>
    <rPh sb="96" eb="98">
      <t>ケイゾク</t>
    </rPh>
    <rPh sb="100" eb="101">
      <t>コ</t>
    </rPh>
    <rPh sb="106" eb="109">
      <t>タンキテキ</t>
    </rPh>
    <rPh sb="110" eb="112">
      <t>ザイセイ</t>
    </rPh>
    <rPh sb="112" eb="114">
      <t>ジョウキョウ</t>
    </rPh>
    <rPh sb="115" eb="117">
      <t>アンテイ</t>
    </rPh>
    <rPh sb="124" eb="126">
      <t>キギョウ</t>
    </rPh>
    <rPh sb="126" eb="127">
      <t>サイ</t>
    </rPh>
    <rPh sb="129" eb="130">
      <t>タイ</t>
    </rPh>
    <rPh sb="130" eb="132">
      <t>キュウスイ</t>
    </rPh>
    <rPh sb="132" eb="134">
      <t>シュウエキ</t>
    </rPh>
    <rPh sb="134" eb="136">
      <t>ヒリツ</t>
    </rPh>
    <rPh sb="138" eb="140">
      <t>コウシン</t>
    </rPh>
    <rPh sb="140" eb="142">
      <t>トウシ</t>
    </rPh>
    <rPh sb="143" eb="145">
      <t>ゾウカ</t>
    </rPh>
    <rPh sb="148" eb="150">
      <t>ゾウカ</t>
    </rPh>
    <rPh sb="150" eb="152">
      <t>ケイコウ</t>
    </rPh>
    <rPh sb="158" eb="160">
      <t>リョウキン</t>
    </rPh>
    <rPh sb="160" eb="162">
      <t>カイシュウ</t>
    </rPh>
    <rPh sb="162" eb="163">
      <t>リツ</t>
    </rPh>
    <rPh sb="169" eb="170">
      <t>シタ</t>
    </rPh>
    <rPh sb="179" eb="180">
      <t>カ</t>
    </rPh>
    <rPh sb="181" eb="186">
      <t>ハンドウタイブソク</t>
    </rPh>
    <rPh sb="187" eb="189">
      <t>エイキョウ</t>
    </rPh>
    <rPh sb="190" eb="194">
      <t>キュウスイシュウエキ</t>
    </rPh>
    <rPh sb="195" eb="196">
      <t>オオ</t>
    </rPh>
    <rPh sb="198" eb="200">
      <t>ゲラク</t>
    </rPh>
    <rPh sb="215" eb="217">
      <t>シセツ</t>
    </rPh>
    <rPh sb="217" eb="220">
      <t>リヨウリツ</t>
    </rPh>
    <rPh sb="221" eb="223">
      <t>ルイジ</t>
    </rPh>
    <rPh sb="223" eb="225">
      <t>ダンタイ</t>
    </rPh>
    <rPh sb="226" eb="228">
      <t>ヒカク</t>
    </rPh>
    <rPh sb="230" eb="231">
      <t>タカ</t>
    </rPh>
    <rPh sb="232" eb="234">
      <t>スイジュン</t>
    </rPh>
    <rPh sb="238" eb="241">
      <t>コウリツテキ</t>
    </rPh>
    <rPh sb="242" eb="244">
      <t>シセツ</t>
    </rPh>
    <rPh sb="244" eb="246">
      <t>ウンエイ</t>
    </rPh>
    <rPh sb="259" eb="260">
      <t>ユウ</t>
    </rPh>
    <rPh sb="260" eb="261">
      <t>シュウ</t>
    </rPh>
    <rPh sb="261" eb="262">
      <t>リツ</t>
    </rPh>
    <rPh sb="264" eb="266">
      <t>ルイジ</t>
    </rPh>
    <rPh sb="266" eb="268">
      <t>ダンタイ</t>
    </rPh>
    <rPh sb="269" eb="271">
      <t>ヒカク</t>
    </rPh>
    <rPh sb="273" eb="274">
      <t>ヒク</t>
    </rPh>
    <rPh sb="275" eb="277">
      <t>スイジュン</t>
    </rPh>
    <rPh sb="278" eb="280">
      <t>スイイ</t>
    </rPh>
    <rPh sb="285" eb="287">
      <t>ロウキュウ</t>
    </rPh>
    <rPh sb="287" eb="288">
      <t>カン</t>
    </rPh>
    <rPh sb="289" eb="292">
      <t>コウシントウ</t>
    </rPh>
    <rPh sb="293" eb="295">
      <t>タイサク</t>
    </rPh>
    <rPh sb="296" eb="29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</si>
</sst>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1.64</c:v>
                </c:pt>
                <c:pt idx="1">
                  <c:v>1.17</c:v>
                </c:pt>
                <c:pt idx="2">
                  <c:v>0.57999999999999996</c:v>
                </c:pt>
                <c:pt idx="3">
                  <c:v>0.61</c:v>
                </c:pt>
                <c:pt idx="4">
                  <c:v>1.25</c:v>
                </c:pt>
              </c:numCache>
            </c:numRef>
          </c:val>
          <c:extLst>
            <c:ext xmlns:c16="http://schemas.microsoft.com/office/drawing/2014/chart" uri="{C3380CC4-5D6E-409C-BE32-E72D297353CC}">
              <c16:uniqueId val="{00000000-5F6A-4F96-869B-D292A168E3BC}"/>
            </c:ext>
          </c:extLst>
        </c:ser>
        <c:dLbls>
          <c:showLegendKey val="0"/>
          <c:showVal val="0"/>
          <c:showCatName val="0"/>
          <c:showSerName val="0"/>
          <c:showPercent val="0"/>
          <c:showBubbleSize val="0"/>
        </c:dLbls>
        <c:gapWidth val="150"/>
        <c:axId val="826845824"/>
        <c:axId val="826852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0.63</c:v>
                </c:pt>
                <c:pt idx="2">
                  <c:v>0.6</c:v>
                </c:pt>
                <c:pt idx="3">
                  <c:v>0.56000000000000005</c:v>
                </c:pt>
                <c:pt idx="4">
                  <c:v>0.6</c:v>
                </c:pt>
              </c:numCache>
            </c:numRef>
          </c:val>
          <c:smooth val="0"/>
          <c:extLst>
            <c:ext xmlns:c16="http://schemas.microsoft.com/office/drawing/2014/chart" uri="{C3380CC4-5D6E-409C-BE32-E72D297353CC}">
              <c16:uniqueId val="{00000001-5F6A-4F96-869B-D292A168E3BC}"/>
            </c:ext>
          </c:extLst>
        </c:ser>
        <c:dLbls>
          <c:showLegendKey val="0"/>
          <c:showVal val="0"/>
          <c:showCatName val="0"/>
          <c:showSerName val="0"/>
          <c:showPercent val="0"/>
          <c:showBubbleSize val="0"/>
        </c:dLbls>
        <c:marker val="1"/>
        <c:smooth val="0"/>
        <c:axId val="826845824"/>
        <c:axId val="826852352"/>
      </c:lineChart>
      <c:dateAx>
        <c:axId val="826845824"/>
        <c:scaling>
          <c:orientation val="minMax"/>
        </c:scaling>
        <c:delete val="1"/>
        <c:axPos val="b"/>
        <c:numFmt formatCode="&quot;H&quot;yy" sourceLinked="1"/>
        <c:majorTickMark val="none"/>
        <c:minorTickMark val="none"/>
        <c:tickLblPos val="none"/>
        <c:crossAx val="826852352"/>
        <c:crosses val="autoZero"/>
        <c:auto val="1"/>
        <c:lblOffset val="100"/>
        <c:baseTimeUnit val="years"/>
      </c:dateAx>
      <c:valAx>
        <c:axId val="82685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684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88.68</c:v>
                </c:pt>
                <c:pt idx="1">
                  <c:v>90.27</c:v>
                </c:pt>
                <c:pt idx="2">
                  <c:v>89.49</c:v>
                </c:pt>
                <c:pt idx="3">
                  <c:v>88.9</c:v>
                </c:pt>
                <c:pt idx="4">
                  <c:v>87.17</c:v>
                </c:pt>
              </c:numCache>
            </c:numRef>
          </c:val>
          <c:extLst>
            <c:ext xmlns:c16="http://schemas.microsoft.com/office/drawing/2014/chart" uri="{C3380CC4-5D6E-409C-BE32-E72D297353CC}">
              <c16:uniqueId val="{00000000-8456-4A59-97E3-E48C78A25A29}"/>
            </c:ext>
          </c:extLst>
        </c:ser>
        <c:dLbls>
          <c:showLegendKey val="0"/>
          <c:showVal val="0"/>
          <c:showCatName val="0"/>
          <c:showSerName val="0"/>
          <c:showPercent val="0"/>
          <c:showBubbleSize val="0"/>
        </c:dLbls>
        <c:gapWidth val="150"/>
        <c:axId val="826839296"/>
        <c:axId val="826839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59.51</c:v>
                </c:pt>
                <c:pt idx="2">
                  <c:v>59.91</c:v>
                </c:pt>
                <c:pt idx="3">
                  <c:v>59.4</c:v>
                </c:pt>
                <c:pt idx="4">
                  <c:v>59.24</c:v>
                </c:pt>
              </c:numCache>
            </c:numRef>
          </c:val>
          <c:smooth val="0"/>
          <c:extLst>
            <c:ext xmlns:c16="http://schemas.microsoft.com/office/drawing/2014/chart" uri="{C3380CC4-5D6E-409C-BE32-E72D297353CC}">
              <c16:uniqueId val="{00000001-8456-4A59-97E3-E48C78A25A29}"/>
            </c:ext>
          </c:extLst>
        </c:ser>
        <c:dLbls>
          <c:showLegendKey val="0"/>
          <c:showVal val="0"/>
          <c:showCatName val="0"/>
          <c:showSerName val="0"/>
          <c:showPercent val="0"/>
          <c:showBubbleSize val="0"/>
        </c:dLbls>
        <c:marker val="1"/>
        <c:smooth val="0"/>
        <c:axId val="826839296"/>
        <c:axId val="826839840"/>
      </c:lineChart>
      <c:dateAx>
        <c:axId val="826839296"/>
        <c:scaling>
          <c:orientation val="minMax"/>
        </c:scaling>
        <c:delete val="1"/>
        <c:axPos val="b"/>
        <c:numFmt formatCode="&quot;H&quot;yy" sourceLinked="1"/>
        <c:majorTickMark val="none"/>
        <c:minorTickMark val="none"/>
        <c:tickLblPos val="none"/>
        <c:crossAx val="826839840"/>
        <c:crosses val="autoZero"/>
        <c:auto val="1"/>
        <c:lblOffset val="100"/>
        <c:baseTimeUnit val="years"/>
      </c:dateAx>
      <c:valAx>
        <c:axId val="82683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683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82.79</c:v>
                </c:pt>
                <c:pt idx="1">
                  <c:v>81.48</c:v>
                </c:pt>
                <c:pt idx="2">
                  <c:v>82.86</c:v>
                </c:pt>
                <c:pt idx="3">
                  <c:v>82.56</c:v>
                </c:pt>
                <c:pt idx="4">
                  <c:v>82.75</c:v>
                </c:pt>
              </c:numCache>
            </c:numRef>
          </c:val>
          <c:extLst>
            <c:ext xmlns:c16="http://schemas.microsoft.com/office/drawing/2014/chart" uri="{C3380CC4-5D6E-409C-BE32-E72D297353CC}">
              <c16:uniqueId val="{00000000-3B24-4939-A77F-4A4A3E9C21E9}"/>
            </c:ext>
          </c:extLst>
        </c:ser>
        <c:dLbls>
          <c:showLegendKey val="0"/>
          <c:showVal val="0"/>
          <c:showCatName val="0"/>
          <c:showSerName val="0"/>
          <c:showPercent val="0"/>
          <c:showBubbleSize val="0"/>
        </c:dLbls>
        <c:gapWidth val="150"/>
        <c:axId val="826843104"/>
        <c:axId val="826843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87.08</c:v>
                </c:pt>
                <c:pt idx="2">
                  <c:v>87.26</c:v>
                </c:pt>
                <c:pt idx="3">
                  <c:v>87.57</c:v>
                </c:pt>
                <c:pt idx="4">
                  <c:v>87.26</c:v>
                </c:pt>
              </c:numCache>
            </c:numRef>
          </c:val>
          <c:smooth val="0"/>
          <c:extLst>
            <c:ext xmlns:c16="http://schemas.microsoft.com/office/drawing/2014/chart" uri="{C3380CC4-5D6E-409C-BE32-E72D297353CC}">
              <c16:uniqueId val="{00000001-3B24-4939-A77F-4A4A3E9C21E9}"/>
            </c:ext>
          </c:extLst>
        </c:ser>
        <c:dLbls>
          <c:showLegendKey val="0"/>
          <c:showVal val="0"/>
          <c:showCatName val="0"/>
          <c:showSerName val="0"/>
          <c:showPercent val="0"/>
          <c:showBubbleSize val="0"/>
        </c:dLbls>
        <c:marker val="1"/>
        <c:smooth val="0"/>
        <c:axId val="826843104"/>
        <c:axId val="826843648"/>
      </c:lineChart>
      <c:dateAx>
        <c:axId val="826843104"/>
        <c:scaling>
          <c:orientation val="minMax"/>
        </c:scaling>
        <c:delete val="1"/>
        <c:axPos val="b"/>
        <c:numFmt formatCode="&quot;H&quot;yy" sourceLinked="1"/>
        <c:majorTickMark val="none"/>
        <c:minorTickMark val="none"/>
        <c:tickLblPos val="none"/>
        <c:crossAx val="826843648"/>
        <c:crosses val="autoZero"/>
        <c:auto val="1"/>
        <c:lblOffset val="100"/>
        <c:baseTimeUnit val="years"/>
      </c:dateAx>
      <c:valAx>
        <c:axId val="8268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684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118.71</c:v>
                </c:pt>
                <c:pt idx="1">
                  <c:v>112.2</c:v>
                </c:pt>
                <c:pt idx="2">
                  <c:v>111.2</c:v>
                </c:pt>
                <c:pt idx="3">
                  <c:v>110.67</c:v>
                </c:pt>
                <c:pt idx="4">
                  <c:v>103.16</c:v>
                </c:pt>
              </c:numCache>
            </c:numRef>
          </c:val>
          <c:extLst>
            <c:ext xmlns:c16="http://schemas.microsoft.com/office/drawing/2014/chart" uri="{C3380CC4-5D6E-409C-BE32-E72D297353CC}">
              <c16:uniqueId val="{00000000-D13C-43FA-BD6C-348C6EDFB351}"/>
            </c:ext>
          </c:extLst>
        </c:ser>
        <c:dLbls>
          <c:showLegendKey val="0"/>
          <c:showVal val="0"/>
          <c:showCatName val="0"/>
          <c:showSerName val="0"/>
          <c:showPercent val="0"/>
          <c:showBubbleSize val="0"/>
        </c:dLbls>
        <c:gapWidth val="150"/>
        <c:axId val="826834400"/>
        <c:axId val="826854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111.17</c:v>
                </c:pt>
                <c:pt idx="2">
                  <c:v>110.91</c:v>
                </c:pt>
                <c:pt idx="3">
                  <c:v>111.49</c:v>
                </c:pt>
                <c:pt idx="4">
                  <c:v>109.09</c:v>
                </c:pt>
              </c:numCache>
            </c:numRef>
          </c:val>
          <c:smooth val="0"/>
          <c:extLst>
            <c:ext xmlns:c16="http://schemas.microsoft.com/office/drawing/2014/chart" uri="{C3380CC4-5D6E-409C-BE32-E72D297353CC}">
              <c16:uniqueId val="{00000001-D13C-43FA-BD6C-348C6EDFB351}"/>
            </c:ext>
          </c:extLst>
        </c:ser>
        <c:dLbls>
          <c:showLegendKey val="0"/>
          <c:showVal val="0"/>
          <c:showCatName val="0"/>
          <c:showSerName val="0"/>
          <c:showPercent val="0"/>
          <c:showBubbleSize val="0"/>
        </c:dLbls>
        <c:marker val="1"/>
        <c:smooth val="0"/>
        <c:axId val="826834400"/>
        <c:axId val="826854528"/>
      </c:lineChart>
      <c:dateAx>
        <c:axId val="826834400"/>
        <c:scaling>
          <c:orientation val="minMax"/>
        </c:scaling>
        <c:delete val="1"/>
        <c:axPos val="b"/>
        <c:numFmt formatCode="&quot;H&quot;yy" sourceLinked="1"/>
        <c:majorTickMark val="none"/>
        <c:minorTickMark val="none"/>
        <c:tickLblPos val="none"/>
        <c:crossAx val="826854528"/>
        <c:crosses val="autoZero"/>
        <c:auto val="1"/>
        <c:lblOffset val="100"/>
        <c:baseTimeUnit val="years"/>
      </c:dateAx>
      <c:valAx>
        <c:axId val="8268545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2683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51.34</c:v>
                </c:pt>
                <c:pt idx="1">
                  <c:v>51.34</c:v>
                </c:pt>
                <c:pt idx="2">
                  <c:v>52.19</c:v>
                </c:pt>
                <c:pt idx="3">
                  <c:v>49.87</c:v>
                </c:pt>
                <c:pt idx="4">
                  <c:v>50.14</c:v>
                </c:pt>
              </c:numCache>
            </c:numRef>
          </c:val>
          <c:extLst>
            <c:ext xmlns:c16="http://schemas.microsoft.com/office/drawing/2014/chart" uri="{C3380CC4-5D6E-409C-BE32-E72D297353CC}">
              <c16:uniqueId val="{00000000-DCEF-4D47-B13F-5CC70A9EEEE7}"/>
            </c:ext>
          </c:extLst>
        </c:ser>
        <c:dLbls>
          <c:showLegendKey val="0"/>
          <c:showVal val="0"/>
          <c:showCatName val="0"/>
          <c:showSerName val="0"/>
          <c:showPercent val="0"/>
          <c:showBubbleSize val="0"/>
        </c:dLbls>
        <c:gapWidth val="150"/>
        <c:axId val="826852896"/>
        <c:axId val="826846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48.55</c:v>
                </c:pt>
                <c:pt idx="2">
                  <c:v>49.2</c:v>
                </c:pt>
                <c:pt idx="3">
                  <c:v>50.01</c:v>
                </c:pt>
                <c:pt idx="4">
                  <c:v>50.99</c:v>
                </c:pt>
              </c:numCache>
            </c:numRef>
          </c:val>
          <c:smooth val="0"/>
          <c:extLst>
            <c:ext xmlns:c16="http://schemas.microsoft.com/office/drawing/2014/chart" uri="{C3380CC4-5D6E-409C-BE32-E72D297353CC}">
              <c16:uniqueId val="{00000001-DCEF-4D47-B13F-5CC70A9EEEE7}"/>
            </c:ext>
          </c:extLst>
        </c:ser>
        <c:dLbls>
          <c:showLegendKey val="0"/>
          <c:showVal val="0"/>
          <c:showCatName val="0"/>
          <c:showSerName val="0"/>
          <c:showPercent val="0"/>
          <c:showBubbleSize val="0"/>
        </c:dLbls>
        <c:marker val="1"/>
        <c:smooth val="0"/>
        <c:axId val="826852896"/>
        <c:axId val="826846368"/>
      </c:lineChart>
      <c:dateAx>
        <c:axId val="826852896"/>
        <c:scaling>
          <c:orientation val="minMax"/>
        </c:scaling>
        <c:delete val="1"/>
        <c:axPos val="b"/>
        <c:numFmt formatCode="&quot;H&quot;yy" sourceLinked="1"/>
        <c:majorTickMark val="none"/>
        <c:minorTickMark val="none"/>
        <c:tickLblPos val="none"/>
        <c:crossAx val="826846368"/>
        <c:crosses val="autoZero"/>
        <c:auto val="1"/>
        <c:lblOffset val="100"/>
        <c:baseTimeUnit val="years"/>
      </c:dateAx>
      <c:valAx>
        <c:axId val="82684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685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11.54</c:v>
                </c:pt>
                <c:pt idx="1">
                  <c:v>12.01</c:v>
                </c:pt>
                <c:pt idx="2">
                  <c:v>13.33</c:v>
                </c:pt>
                <c:pt idx="3">
                  <c:v>13</c:v>
                </c:pt>
                <c:pt idx="4">
                  <c:v>13.95</c:v>
                </c:pt>
              </c:numCache>
            </c:numRef>
          </c:val>
          <c:extLst>
            <c:ext xmlns:c16="http://schemas.microsoft.com/office/drawing/2014/chart" uri="{C3380CC4-5D6E-409C-BE32-E72D297353CC}">
              <c16:uniqueId val="{00000000-899E-453D-A092-D83E1D39D4A3}"/>
            </c:ext>
          </c:extLst>
        </c:ser>
        <c:dLbls>
          <c:showLegendKey val="0"/>
          <c:showVal val="0"/>
          <c:showCatName val="0"/>
          <c:showSerName val="0"/>
          <c:showPercent val="0"/>
          <c:showBubbleSize val="0"/>
        </c:dLbls>
        <c:gapWidth val="150"/>
        <c:axId val="826853440"/>
        <c:axId val="826848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17.11</c:v>
                </c:pt>
                <c:pt idx="2">
                  <c:v>18.329999999999998</c:v>
                </c:pt>
                <c:pt idx="3">
                  <c:v>20.27</c:v>
                </c:pt>
                <c:pt idx="4">
                  <c:v>21.69</c:v>
                </c:pt>
              </c:numCache>
            </c:numRef>
          </c:val>
          <c:smooth val="0"/>
          <c:extLst>
            <c:ext xmlns:c16="http://schemas.microsoft.com/office/drawing/2014/chart" uri="{C3380CC4-5D6E-409C-BE32-E72D297353CC}">
              <c16:uniqueId val="{00000001-899E-453D-A092-D83E1D39D4A3}"/>
            </c:ext>
          </c:extLst>
        </c:ser>
        <c:dLbls>
          <c:showLegendKey val="0"/>
          <c:showVal val="0"/>
          <c:showCatName val="0"/>
          <c:showSerName val="0"/>
          <c:showPercent val="0"/>
          <c:showBubbleSize val="0"/>
        </c:dLbls>
        <c:marker val="1"/>
        <c:smooth val="0"/>
        <c:axId val="826853440"/>
        <c:axId val="826848000"/>
      </c:lineChart>
      <c:dateAx>
        <c:axId val="826853440"/>
        <c:scaling>
          <c:orientation val="minMax"/>
        </c:scaling>
        <c:delete val="1"/>
        <c:axPos val="b"/>
        <c:numFmt formatCode="&quot;H&quot;yy" sourceLinked="1"/>
        <c:majorTickMark val="none"/>
        <c:minorTickMark val="none"/>
        <c:tickLblPos val="none"/>
        <c:crossAx val="826848000"/>
        <c:crosses val="autoZero"/>
        <c:auto val="1"/>
        <c:lblOffset val="100"/>
        <c:baseTimeUnit val="years"/>
      </c:dateAx>
      <c:valAx>
        <c:axId val="82684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685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44C-4697-AA06-D96A478E112F}"/>
            </c:ext>
          </c:extLst>
        </c:ser>
        <c:dLbls>
          <c:showLegendKey val="0"/>
          <c:showVal val="0"/>
          <c:showCatName val="0"/>
          <c:showSerName val="0"/>
          <c:showPercent val="0"/>
          <c:showBubbleSize val="0"/>
        </c:dLbls>
        <c:gapWidth val="150"/>
        <c:axId val="826838752"/>
        <c:axId val="826855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0.78</c:v>
                </c:pt>
                <c:pt idx="2">
                  <c:v>0.92</c:v>
                </c:pt>
                <c:pt idx="3">
                  <c:v>0.87</c:v>
                </c:pt>
                <c:pt idx="4">
                  <c:v>0.93</c:v>
                </c:pt>
              </c:numCache>
            </c:numRef>
          </c:val>
          <c:smooth val="0"/>
          <c:extLst>
            <c:ext xmlns:c16="http://schemas.microsoft.com/office/drawing/2014/chart" uri="{C3380CC4-5D6E-409C-BE32-E72D297353CC}">
              <c16:uniqueId val="{00000001-144C-4697-AA06-D96A478E112F}"/>
            </c:ext>
          </c:extLst>
        </c:ser>
        <c:dLbls>
          <c:showLegendKey val="0"/>
          <c:showVal val="0"/>
          <c:showCatName val="0"/>
          <c:showSerName val="0"/>
          <c:showPercent val="0"/>
          <c:showBubbleSize val="0"/>
        </c:dLbls>
        <c:marker val="1"/>
        <c:smooth val="0"/>
        <c:axId val="826838752"/>
        <c:axId val="826855616"/>
      </c:lineChart>
      <c:dateAx>
        <c:axId val="826838752"/>
        <c:scaling>
          <c:orientation val="minMax"/>
        </c:scaling>
        <c:delete val="1"/>
        <c:axPos val="b"/>
        <c:numFmt formatCode="&quot;H&quot;yy" sourceLinked="1"/>
        <c:majorTickMark val="none"/>
        <c:minorTickMark val="none"/>
        <c:tickLblPos val="none"/>
        <c:crossAx val="826855616"/>
        <c:crosses val="autoZero"/>
        <c:auto val="1"/>
        <c:lblOffset val="100"/>
        <c:baseTimeUnit val="years"/>
      </c:dateAx>
      <c:valAx>
        <c:axId val="8268556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2683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212.08</c:v>
                </c:pt>
                <c:pt idx="1">
                  <c:v>265.33</c:v>
                </c:pt>
                <c:pt idx="2">
                  <c:v>308.62</c:v>
                </c:pt>
                <c:pt idx="3">
                  <c:v>211.25</c:v>
                </c:pt>
                <c:pt idx="4">
                  <c:v>263.52999999999997</c:v>
                </c:pt>
              </c:numCache>
            </c:numRef>
          </c:val>
          <c:extLst>
            <c:ext xmlns:c16="http://schemas.microsoft.com/office/drawing/2014/chart" uri="{C3380CC4-5D6E-409C-BE32-E72D297353CC}">
              <c16:uniqueId val="{00000000-EB9B-44AD-847F-D236073FB97E}"/>
            </c:ext>
          </c:extLst>
        </c:ser>
        <c:dLbls>
          <c:showLegendKey val="0"/>
          <c:showVal val="0"/>
          <c:showCatName val="0"/>
          <c:showSerName val="0"/>
          <c:showPercent val="0"/>
          <c:showBubbleSize val="0"/>
        </c:dLbls>
        <c:gapWidth val="150"/>
        <c:axId val="826857248"/>
        <c:axId val="826842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360.86</c:v>
                </c:pt>
                <c:pt idx="2">
                  <c:v>350.79</c:v>
                </c:pt>
                <c:pt idx="3">
                  <c:v>354.57</c:v>
                </c:pt>
                <c:pt idx="4">
                  <c:v>357.74</c:v>
                </c:pt>
              </c:numCache>
            </c:numRef>
          </c:val>
          <c:smooth val="0"/>
          <c:extLst>
            <c:ext xmlns:c16="http://schemas.microsoft.com/office/drawing/2014/chart" uri="{C3380CC4-5D6E-409C-BE32-E72D297353CC}">
              <c16:uniqueId val="{00000001-EB9B-44AD-847F-D236073FB97E}"/>
            </c:ext>
          </c:extLst>
        </c:ser>
        <c:dLbls>
          <c:showLegendKey val="0"/>
          <c:showVal val="0"/>
          <c:showCatName val="0"/>
          <c:showSerName val="0"/>
          <c:showPercent val="0"/>
          <c:showBubbleSize val="0"/>
        </c:dLbls>
        <c:marker val="1"/>
        <c:smooth val="0"/>
        <c:axId val="826857248"/>
        <c:axId val="826842016"/>
      </c:lineChart>
      <c:dateAx>
        <c:axId val="826857248"/>
        <c:scaling>
          <c:orientation val="minMax"/>
        </c:scaling>
        <c:delete val="1"/>
        <c:axPos val="b"/>
        <c:numFmt formatCode="&quot;H&quot;yy" sourceLinked="1"/>
        <c:majorTickMark val="none"/>
        <c:minorTickMark val="none"/>
        <c:tickLblPos val="none"/>
        <c:crossAx val="826842016"/>
        <c:crosses val="autoZero"/>
        <c:auto val="1"/>
        <c:lblOffset val="100"/>
        <c:baseTimeUnit val="years"/>
      </c:dateAx>
      <c:valAx>
        <c:axId val="8268420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2685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231.74</c:v>
                </c:pt>
                <c:pt idx="1">
                  <c:v>255.87</c:v>
                </c:pt>
                <c:pt idx="2">
                  <c:v>304.73</c:v>
                </c:pt>
                <c:pt idx="3">
                  <c:v>334.26</c:v>
                </c:pt>
                <c:pt idx="4">
                  <c:v>352.29</c:v>
                </c:pt>
              </c:numCache>
            </c:numRef>
          </c:val>
          <c:extLst>
            <c:ext xmlns:c16="http://schemas.microsoft.com/office/drawing/2014/chart" uri="{C3380CC4-5D6E-409C-BE32-E72D297353CC}">
              <c16:uniqueId val="{00000000-9E24-4CF7-A832-BC892C19CBE0}"/>
            </c:ext>
          </c:extLst>
        </c:ser>
        <c:dLbls>
          <c:showLegendKey val="0"/>
          <c:showVal val="0"/>
          <c:showCatName val="0"/>
          <c:showSerName val="0"/>
          <c:showPercent val="0"/>
          <c:showBubbleSize val="0"/>
        </c:dLbls>
        <c:gapWidth val="150"/>
        <c:axId val="826841472"/>
        <c:axId val="82685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309.27999999999997</c:v>
                </c:pt>
                <c:pt idx="2">
                  <c:v>322.92</c:v>
                </c:pt>
                <c:pt idx="3">
                  <c:v>303.45999999999998</c:v>
                </c:pt>
                <c:pt idx="4">
                  <c:v>307.27999999999997</c:v>
                </c:pt>
              </c:numCache>
            </c:numRef>
          </c:val>
          <c:smooth val="0"/>
          <c:extLst>
            <c:ext xmlns:c16="http://schemas.microsoft.com/office/drawing/2014/chart" uri="{C3380CC4-5D6E-409C-BE32-E72D297353CC}">
              <c16:uniqueId val="{00000001-9E24-4CF7-A832-BC892C19CBE0}"/>
            </c:ext>
          </c:extLst>
        </c:ser>
        <c:dLbls>
          <c:showLegendKey val="0"/>
          <c:showVal val="0"/>
          <c:showCatName val="0"/>
          <c:showSerName val="0"/>
          <c:showPercent val="0"/>
          <c:showBubbleSize val="0"/>
        </c:dLbls>
        <c:marker val="1"/>
        <c:smooth val="0"/>
        <c:axId val="826841472"/>
        <c:axId val="826859424"/>
      </c:lineChart>
      <c:dateAx>
        <c:axId val="826841472"/>
        <c:scaling>
          <c:orientation val="minMax"/>
        </c:scaling>
        <c:delete val="1"/>
        <c:axPos val="b"/>
        <c:numFmt formatCode="&quot;H&quot;yy" sourceLinked="1"/>
        <c:majorTickMark val="none"/>
        <c:minorTickMark val="none"/>
        <c:tickLblPos val="none"/>
        <c:crossAx val="826859424"/>
        <c:crosses val="autoZero"/>
        <c:auto val="1"/>
        <c:lblOffset val="100"/>
        <c:baseTimeUnit val="years"/>
      </c:dateAx>
      <c:valAx>
        <c:axId val="82685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2684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118.42</c:v>
                </c:pt>
                <c:pt idx="1">
                  <c:v>110.03</c:v>
                </c:pt>
                <c:pt idx="2">
                  <c:v>106.43</c:v>
                </c:pt>
                <c:pt idx="3">
                  <c:v>105.79</c:v>
                </c:pt>
                <c:pt idx="4">
                  <c:v>98.38</c:v>
                </c:pt>
              </c:numCache>
            </c:numRef>
          </c:val>
          <c:extLst>
            <c:ext xmlns:c16="http://schemas.microsoft.com/office/drawing/2014/chart" uri="{C3380CC4-5D6E-409C-BE32-E72D297353CC}">
              <c16:uniqueId val="{00000000-9DFB-447B-ABFA-244806FEC42A}"/>
            </c:ext>
          </c:extLst>
        </c:ser>
        <c:dLbls>
          <c:showLegendKey val="0"/>
          <c:showVal val="0"/>
          <c:showCatName val="0"/>
          <c:showSerName val="0"/>
          <c:showPercent val="0"/>
          <c:showBubbleSize val="0"/>
        </c:dLbls>
        <c:gapWidth val="150"/>
        <c:axId val="826859968"/>
        <c:axId val="826834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103.32</c:v>
                </c:pt>
                <c:pt idx="2">
                  <c:v>100.85</c:v>
                </c:pt>
                <c:pt idx="3">
                  <c:v>103.79</c:v>
                </c:pt>
                <c:pt idx="4">
                  <c:v>98.3</c:v>
                </c:pt>
              </c:numCache>
            </c:numRef>
          </c:val>
          <c:smooth val="0"/>
          <c:extLst>
            <c:ext xmlns:c16="http://schemas.microsoft.com/office/drawing/2014/chart" uri="{C3380CC4-5D6E-409C-BE32-E72D297353CC}">
              <c16:uniqueId val="{00000001-9DFB-447B-ABFA-244806FEC42A}"/>
            </c:ext>
          </c:extLst>
        </c:ser>
        <c:dLbls>
          <c:showLegendKey val="0"/>
          <c:showVal val="0"/>
          <c:showCatName val="0"/>
          <c:showSerName val="0"/>
          <c:showPercent val="0"/>
          <c:showBubbleSize val="0"/>
        </c:dLbls>
        <c:marker val="1"/>
        <c:smooth val="0"/>
        <c:axId val="826859968"/>
        <c:axId val="826834944"/>
      </c:lineChart>
      <c:dateAx>
        <c:axId val="826859968"/>
        <c:scaling>
          <c:orientation val="minMax"/>
        </c:scaling>
        <c:delete val="1"/>
        <c:axPos val="b"/>
        <c:numFmt formatCode="&quot;H&quot;yy" sourceLinked="1"/>
        <c:majorTickMark val="none"/>
        <c:minorTickMark val="none"/>
        <c:tickLblPos val="none"/>
        <c:crossAx val="826834944"/>
        <c:crosses val="autoZero"/>
        <c:auto val="1"/>
        <c:lblOffset val="100"/>
        <c:baseTimeUnit val="years"/>
      </c:dateAx>
      <c:valAx>
        <c:axId val="82683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685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115.31</c:v>
                </c:pt>
                <c:pt idx="1">
                  <c:v>124.21</c:v>
                </c:pt>
                <c:pt idx="2">
                  <c:v>124.52</c:v>
                </c:pt>
                <c:pt idx="3">
                  <c:v>125.52</c:v>
                </c:pt>
                <c:pt idx="4">
                  <c:v>138</c:v>
                </c:pt>
              </c:numCache>
            </c:numRef>
          </c:val>
          <c:extLst>
            <c:ext xmlns:c16="http://schemas.microsoft.com/office/drawing/2014/chart" uri="{C3380CC4-5D6E-409C-BE32-E72D297353CC}">
              <c16:uniqueId val="{00000000-06A7-4A95-BC44-8F8533705B0E}"/>
            </c:ext>
          </c:extLst>
        </c:ser>
        <c:dLbls>
          <c:showLegendKey val="0"/>
          <c:showVal val="0"/>
          <c:showCatName val="0"/>
          <c:showSerName val="0"/>
          <c:showPercent val="0"/>
          <c:showBubbleSize val="0"/>
        </c:dLbls>
        <c:gapWidth val="150"/>
        <c:axId val="826860512"/>
        <c:axId val="826847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168.56</c:v>
                </c:pt>
                <c:pt idx="2">
                  <c:v>167.1</c:v>
                </c:pt>
                <c:pt idx="3">
                  <c:v>167.86</c:v>
                </c:pt>
                <c:pt idx="4">
                  <c:v>173.68</c:v>
                </c:pt>
              </c:numCache>
            </c:numRef>
          </c:val>
          <c:smooth val="0"/>
          <c:extLst>
            <c:ext xmlns:c16="http://schemas.microsoft.com/office/drawing/2014/chart" uri="{C3380CC4-5D6E-409C-BE32-E72D297353CC}">
              <c16:uniqueId val="{00000001-06A7-4A95-BC44-8F8533705B0E}"/>
            </c:ext>
          </c:extLst>
        </c:ser>
        <c:dLbls>
          <c:showLegendKey val="0"/>
          <c:showVal val="0"/>
          <c:showCatName val="0"/>
          <c:showSerName val="0"/>
          <c:showPercent val="0"/>
          <c:showBubbleSize val="0"/>
        </c:dLbls>
        <c:marker val="1"/>
        <c:smooth val="0"/>
        <c:axId val="826860512"/>
        <c:axId val="826847456"/>
      </c:lineChart>
      <c:dateAx>
        <c:axId val="826860512"/>
        <c:scaling>
          <c:orientation val="minMax"/>
        </c:scaling>
        <c:delete val="1"/>
        <c:axPos val="b"/>
        <c:numFmt formatCode="&quot;H&quot;yy" sourceLinked="1"/>
        <c:majorTickMark val="none"/>
        <c:minorTickMark val="none"/>
        <c:tickLblPos val="none"/>
        <c:crossAx val="826847456"/>
        <c:crosses val="autoZero"/>
        <c:auto val="1"/>
        <c:lblOffset val="100"/>
        <c:baseTimeUnit val="years"/>
      </c:dateAx>
      <c:valAx>
        <c:axId val="82684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686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滋賀県　野洲市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A4</v>
      </c>
      <c r="X8" s="44"/>
      <c r="Y8" s="44"/>
      <c r="Z8" s="44"/>
      <c r="AA8" s="44"/>
      <c r="AB8" s="44"/>
      <c r="AC8" s="44"/>
      <c r="AD8" s="44" t="str">
        <f>データ!$M$6</f>
        <v>非設置</v>
      </c>
      <c r="AE8" s="44"/>
      <c r="AF8" s="44"/>
      <c r="AG8" s="44"/>
      <c r="AH8" s="44"/>
      <c r="AI8" s="44"/>
      <c r="AJ8" s="44"/>
      <c r="AK8" s="2"/>
      <c r="AL8" s="45">
        <f>データ!$R$6</f>
        <v>50711</v>
      </c>
      <c r="AM8" s="45"/>
      <c r="AN8" s="45"/>
      <c r="AO8" s="45"/>
      <c r="AP8" s="45"/>
      <c r="AQ8" s="45"/>
      <c r="AR8" s="45"/>
      <c r="AS8" s="45"/>
      <c r="AT8" s="46">
        <f>データ!$S$6</f>
        <v>80.150000000000006</v>
      </c>
      <c r="AU8" s="47"/>
      <c r="AV8" s="47"/>
      <c r="AW8" s="47"/>
      <c r="AX8" s="47"/>
      <c r="AY8" s="47"/>
      <c r="AZ8" s="47"/>
      <c r="BA8" s="47"/>
      <c r="BB8" s="48">
        <f>データ!$T$6</f>
        <v>632.70000000000005</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63.54</v>
      </c>
      <c r="J10" s="47"/>
      <c r="K10" s="47"/>
      <c r="L10" s="47"/>
      <c r="M10" s="47"/>
      <c r="N10" s="47"/>
      <c r="O10" s="81"/>
      <c r="P10" s="48">
        <f>データ!$P$6</f>
        <v>99.96</v>
      </c>
      <c r="Q10" s="48"/>
      <c r="R10" s="48"/>
      <c r="S10" s="48"/>
      <c r="T10" s="48"/>
      <c r="U10" s="48"/>
      <c r="V10" s="48"/>
      <c r="W10" s="45">
        <f>データ!$Q$6</f>
        <v>2541</v>
      </c>
      <c r="X10" s="45"/>
      <c r="Y10" s="45"/>
      <c r="Z10" s="45"/>
      <c r="AA10" s="45"/>
      <c r="AB10" s="45"/>
      <c r="AC10" s="45"/>
      <c r="AD10" s="2"/>
      <c r="AE10" s="2"/>
      <c r="AF10" s="2"/>
      <c r="AG10" s="2"/>
      <c r="AH10" s="2"/>
      <c r="AI10" s="2"/>
      <c r="AJ10" s="2"/>
      <c r="AK10" s="2"/>
      <c r="AL10" s="45">
        <f>データ!$U$6</f>
        <v>50593</v>
      </c>
      <c r="AM10" s="45"/>
      <c r="AN10" s="45"/>
      <c r="AO10" s="45"/>
      <c r="AP10" s="45"/>
      <c r="AQ10" s="45"/>
      <c r="AR10" s="45"/>
      <c r="AS10" s="45"/>
      <c r="AT10" s="46">
        <f>データ!$V$6</f>
        <v>45.35</v>
      </c>
      <c r="AU10" s="47"/>
      <c r="AV10" s="47"/>
      <c r="AW10" s="47"/>
      <c r="AX10" s="47"/>
      <c r="AY10" s="47"/>
      <c r="AZ10" s="47"/>
      <c r="BA10" s="47"/>
      <c r="BB10" s="48">
        <f>データ!$W$6</f>
        <v>1115.6099999999999</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110</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109</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3CTRtyz94HlerVJrrDmkDn2IXmbjuLvoahafFao6RvXvucAUHcwCiM+DK0VwzvZGhFmeDBCU4gBaSEVaQphrmg==" saltValue="EiCVt+j0RbOsJPaOSKces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2022</v>
      </c>
      <c r="C6" s="20">
        <f t="shared" ref="C6:W6" si="3">C7</f>
        <v>252107</v>
      </c>
      <c r="D6" s="20">
        <f t="shared" si="3"/>
        <v>46</v>
      </c>
      <c r="E6" s="20">
        <f t="shared" si="3"/>
        <v>1</v>
      </c>
      <c r="F6" s="20">
        <f t="shared" si="3"/>
        <v>0</v>
      </c>
      <c r="G6" s="20">
        <f t="shared" si="3"/>
        <v>1</v>
      </c>
      <c r="H6" s="20" t="str">
        <f t="shared" si="3"/>
        <v>滋賀県　野洲市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63.54</v>
      </c>
      <c r="P6" s="21">
        <f t="shared" si="3"/>
        <v>99.96</v>
      </c>
      <c r="Q6" s="21">
        <f t="shared" si="3"/>
        <v>2541</v>
      </c>
      <c r="R6" s="21">
        <f t="shared" si="3"/>
        <v>50711</v>
      </c>
      <c r="S6" s="21">
        <f t="shared" si="3"/>
        <v>80.150000000000006</v>
      </c>
      <c r="T6" s="21">
        <f t="shared" si="3"/>
        <v>632.70000000000005</v>
      </c>
      <c r="U6" s="21">
        <f t="shared" si="3"/>
        <v>50593</v>
      </c>
      <c r="V6" s="21">
        <f t="shared" si="3"/>
        <v>45.35</v>
      </c>
      <c r="W6" s="21">
        <f t="shared" si="3"/>
        <v>1115.6099999999999</v>
      </c>
      <c r="X6" s="22">
        <f>IF(X7="",NA(),X7)</f>
        <v>118.71</v>
      </c>
      <c r="Y6" s="22">
        <f t="shared" ref="Y6:AG6" si="4">IF(Y7="",NA(),Y7)</f>
        <v>112.2</v>
      </c>
      <c r="Z6" s="22">
        <f t="shared" si="4"/>
        <v>111.2</v>
      </c>
      <c r="AA6" s="22">
        <f t="shared" si="4"/>
        <v>110.67</v>
      </c>
      <c r="AB6" s="22">
        <f t="shared" si="4"/>
        <v>103.16</v>
      </c>
      <c r="AC6" s="22">
        <f t="shared" si="4"/>
        <v>111.44</v>
      </c>
      <c r="AD6" s="22">
        <f t="shared" si="4"/>
        <v>111.17</v>
      </c>
      <c r="AE6" s="22">
        <f t="shared" si="4"/>
        <v>110.91</v>
      </c>
      <c r="AF6" s="22">
        <f t="shared" si="4"/>
        <v>111.49</v>
      </c>
      <c r="AG6" s="22">
        <f t="shared" si="4"/>
        <v>109.09</v>
      </c>
      <c r="AH6" s="21" t="str">
        <f>IF(AH7="","",IF(AH7="-","【-】","【"&amp;SUBSTITUTE(TEXT(AH7,"#,##0.00"),"-","△")&amp;"】"))</f>
        <v>【108.70】</v>
      </c>
      <c r="AI6" s="21">
        <f>IF(AI7="",NA(),AI7)</f>
        <v>0</v>
      </c>
      <c r="AJ6" s="21">
        <f t="shared" ref="AJ6:AR6" si="5">IF(AJ7="",NA(),AJ7)</f>
        <v>0</v>
      </c>
      <c r="AK6" s="21">
        <f t="shared" si="5"/>
        <v>0</v>
      </c>
      <c r="AL6" s="21">
        <f t="shared" si="5"/>
        <v>0</v>
      </c>
      <c r="AM6" s="21">
        <f t="shared" si="5"/>
        <v>0</v>
      </c>
      <c r="AN6" s="22">
        <f t="shared" si="5"/>
        <v>1.03</v>
      </c>
      <c r="AO6" s="22">
        <f t="shared" si="5"/>
        <v>0.78</v>
      </c>
      <c r="AP6" s="22">
        <f t="shared" si="5"/>
        <v>0.92</v>
      </c>
      <c r="AQ6" s="22">
        <f t="shared" si="5"/>
        <v>0.87</v>
      </c>
      <c r="AR6" s="22">
        <f t="shared" si="5"/>
        <v>0.93</v>
      </c>
      <c r="AS6" s="21" t="str">
        <f>IF(AS7="","",IF(AS7="-","【-】","【"&amp;SUBSTITUTE(TEXT(AS7,"#,##0.00"),"-","△")&amp;"】"))</f>
        <v>【1.34】</v>
      </c>
      <c r="AT6" s="22">
        <f>IF(AT7="",NA(),AT7)</f>
        <v>212.08</v>
      </c>
      <c r="AU6" s="22">
        <f t="shared" ref="AU6:BC6" si="6">IF(AU7="",NA(),AU7)</f>
        <v>265.33</v>
      </c>
      <c r="AV6" s="22">
        <f t="shared" si="6"/>
        <v>308.62</v>
      </c>
      <c r="AW6" s="22">
        <f t="shared" si="6"/>
        <v>211.25</v>
      </c>
      <c r="AX6" s="22">
        <f t="shared" si="6"/>
        <v>263.52999999999997</v>
      </c>
      <c r="AY6" s="22">
        <f t="shared" si="6"/>
        <v>349.83</v>
      </c>
      <c r="AZ6" s="22">
        <f t="shared" si="6"/>
        <v>360.86</v>
      </c>
      <c r="BA6" s="22">
        <f t="shared" si="6"/>
        <v>350.79</v>
      </c>
      <c r="BB6" s="22">
        <f t="shared" si="6"/>
        <v>354.57</v>
      </c>
      <c r="BC6" s="22">
        <f t="shared" si="6"/>
        <v>357.74</v>
      </c>
      <c r="BD6" s="21" t="str">
        <f>IF(BD7="","",IF(BD7="-","【-】","【"&amp;SUBSTITUTE(TEXT(BD7,"#,##0.00"),"-","△")&amp;"】"))</f>
        <v>【252.29】</v>
      </c>
      <c r="BE6" s="22">
        <f>IF(BE7="",NA(),BE7)</f>
        <v>231.74</v>
      </c>
      <c r="BF6" s="22">
        <f t="shared" ref="BF6:BN6" si="7">IF(BF7="",NA(),BF7)</f>
        <v>255.87</v>
      </c>
      <c r="BG6" s="22">
        <f t="shared" si="7"/>
        <v>304.73</v>
      </c>
      <c r="BH6" s="22">
        <f t="shared" si="7"/>
        <v>334.26</v>
      </c>
      <c r="BI6" s="22">
        <f t="shared" si="7"/>
        <v>352.29</v>
      </c>
      <c r="BJ6" s="22">
        <f t="shared" si="7"/>
        <v>314.87</v>
      </c>
      <c r="BK6" s="22">
        <f t="shared" si="7"/>
        <v>309.27999999999997</v>
      </c>
      <c r="BL6" s="22">
        <f t="shared" si="7"/>
        <v>322.92</v>
      </c>
      <c r="BM6" s="22">
        <f t="shared" si="7"/>
        <v>303.45999999999998</v>
      </c>
      <c r="BN6" s="22">
        <f t="shared" si="7"/>
        <v>307.27999999999997</v>
      </c>
      <c r="BO6" s="21" t="str">
        <f>IF(BO7="","",IF(BO7="-","【-】","【"&amp;SUBSTITUTE(TEXT(BO7,"#,##0.00"),"-","△")&amp;"】"))</f>
        <v>【268.07】</v>
      </c>
      <c r="BP6" s="22">
        <f>IF(BP7="",NA(),BP7)</f>
        <v>118.42</v>
      </c>
      <c r="BQ6" s="22">
        <f t="shared" ref="BQ6:BY6" si="8">IF(BQ7="",NA(),BQ7)</f>
        <v>110.03</v>
      </c>
      <c r="BR6" s="22">
        <f t="shared" si="8"/>
        <v>106.43</v>
      </c>
      <c r="BS6" s="22">
        <f t="shared" si="8"/>
        <v>105.79</v>
      </c>
      <c r="BT6" s="22">
        <f t="shared" si="8"/>
        <v>98.38</v>
      </c>
      <c r="BU6" s="22">
        <f t="shared" si="8"/>
        <v>103.54</v>
      </c>
      <c r="BV6" s="22">
        <f t="shared" si="8"/>
        <v>103.32</v>
      </c>
      <c r="BW6" s="22">
        <f t="shared" si="8"/>
        <v>100.85</v>
      </c>
      <c r="BX6" s="22">
        <f t="shared" si="8"/>
        <v>103.79</v>
      </c>
      <c r="BY6" s="22">
        <f t="shared" si="8"/>
        <v>98.3</v>
      </c>
      <c r="BZ6" s="21" t="str">
        <f>IF(BZ7="","",IF(BZ7="-","【-】","【"&amp;SUBSTITUTE(TEXT(BZ7,"#,##0.00"),"-","△")&amp;"】"))</f>
        <v>【97.47】</v>
      </c>
      <c r="CA6" s="22">
        <f>IF(CA7="",NA(),CA7)</f>
        <v>115.31</v>
      </c>
      <c r="CB6" s="22">
        <f t="shared" ref="CB6:CJ6" si="9">IF(CB7="",NA(),CB7)</f>
        <v>124.21</v>
      </c>
      <c r="CC6" s="22">
        <f t="shared" si="9"/>
        <v>124.52</v>
      </c>
      <c r="CD6" s="22">
        <f t="shared" si="9"/>
        <v>125.52</v>
      </c>
      <c r="CE6" s="22">
        <f t="shared" si="9"/>
        <v>138</v>
      </c>
      <c r="CF6" s="22">
        <f t="shared" si="9"/>
        <v>167.46</v>
      </c>
      <c r="CG6" s="22">
        <f t="shared" si="9"/>
        <v>168.56</v>
      </c>
      <c r="CH6" s="22">
        <f t="shared" si="9"/>
        <v>167.1</v>
      </c>
      <c r="CI6" s="22">
        <f t="shared" si="9"/>
        <v>167.86</v>
      </c>
      <c r="CJ6" s="22">
        <f t="shared" si="9"/>
        <v>173.68</v>
      </c>
      <c r="CK6" s="21" t="str">
        <f>IF(CK7="","",IF(CK7="-","【-】","【"&amp;SUBSTITUTE(TEXT(CK7,"#,##0.00"),"-","△")&amp;"】"))</f>
        <v>【174.75】</v>
      </c>
      <c r="CL6" s="22">
        <f>IF(CL7="",NA(),CL7)</f>
        <v>88.68</v>
      </c>
      <c r="CM6" s="22">
        <f t="shared" ref="CM6:CU6" si="10">IF(CM7="",NA(),CM7)</f>
        <v>90.27</v>
      </c>
      <c r="CN6" s="22">
        <f t="shared" si="10"/>
        <v>89.49</v>
      </c>
      <c r="CO6" s="22">
        <f t="shared" si="10"/>
        <v>88.9</v>
      </c>
      <c r="CP6" s="22">
        <f t="shared" si="10"/>
        <v>87.17</v>
      </c>
      <c r="CQ6" s="22">
        <f t="shared" si="10"/>
        <v>59.46</v>
      </c>
      <c r="CR6" s="22">
        <f t="shared" si="10"/>
        <v>59.51</v>
      </c>
      <c r="CS6" s="22">
        <f t="shared" si="10"/>
        <v>59.91</v>
      </c>
      <c r="CT6" s="22">
        <f t="shared" si="10"/>
        <v>59.4</v>
      </c>
      <c r="CU6" s="22">
        <f t="shared" si="10"/>
        <v>59.24</v>
      </c>
      <c r="CV6" s="21" t="str">
        <f>IF(CV7="","",IF(CV7="-","【-】","【"&amp;SUBSTITUTE(TEXT(CV7,"#,##0.00"),"-","△")&amp;"】"))</f>
        <v>【59.97】</v>
      </c>
      <c r="CW6" s="22">
        <f>IF(CW7="",NA(),CW7)</f>
        <v>82.79</v>
      </c>
      <c r="CX6" s="22">
        <f t="shared" ref="CX6:DF6" si="11">IF(CX7="",NA(),CX7)</f>
        <v>81.48</v>
      </c>
      <c r="CY6" s="22">
        <f t="shared" si="11"/>
        <v>82.86</v>
      </c>
      <c r="CZ6" s="22">
        <f t="shared" si="11"/>
        <v>82.56</v>
      </c>
      <c r="DA6" s="22">
        <f t="shared" si="11"/>
        <v>82.75</v>
      </c>
      <c r="DB6" s="22">
        <f t="shared" si="11"/>
        <v>87.41</v>
      </c>
      <c r="DC6" s="22">
        <f t="shared" si="11"/>
        <v>87.08</v>
      </c>
      <c r="DD6" s="22">
        <f t="shared" si="11"/>
        <v>87.26</v>
      </c>
      <c r="DE6" s="22">
        <f t="shared" si="11"/>
        <v>87.57</v>
      </c>
      <c r="DF6" s="22">
        <f t="shared" si="11"/>
        <v>87.26</v>
      </c>
      <c r="DG6" s="21" t="str">
        <f>IF(DG7="","",IF(DG7="-","【-】","【"&amp;SUBSTITUTE(TEXT(DG7,"#,##0.00"),"-","△")&amp;"】"))</f>
        <v>【89.76】</v>
      </c>
      <c r="DH6" s="22">
        <f>IF(DH7="",NA(),DH7)</f>
        <v>51.34</v>
      </c>
      <c r="DI6" s="22">
        <f t="shared" ref="DI6:DQ6" si="12">IF(DI7="",NA(),DI7)</f>
        <v>51.34</v>
      </c>
      <c r="DJ6" s="22">
        <f t="shared" si="12"/>
        <v>52.19</v>
      </c>
      <c r="DK6" s="22">
        <f t="shared" si="12"/>
        <v>49.87</v>
      </c>
      <c r="DL6" s="22">
        <f t="shared" si="12"/>
        <v>50.14</v>
      </c>
      <c r="DM6" s="22">
        <f t="shared" si="12"/>
        <v>47.62</v>
      </c>
      <c r="DN6" s="22">
        <f t="shared" si="12"/>
        <v>48.55</v>
      </c>
      <c r="DO6" s="22">
        <f t="shared" si="12"/>
        <v>49.2</v>
      </c>
      <c r="DP6" s="22">
        <f t="shared" si="12"/>
        <v>50.01</v>
      </c>
      <c r="DQ6" s="22">
        <f t="shared" si="12"/>
        <v>50.99</v>
      </c>
      <c r="DR6" s="21" t="str">
        <f>IF(DR7="","",IF(DR7="-","【-】","【"&amp;SUBSTITUTE(TEXT(DR7,"#,##0.00"),"-","△")&amp;"】"))</f>
        <v>【51.51】</v>
      </c>
      <c r="DS6" s="22">
        <f>IF(DS7="",NA(),DS7)</f>
        <v>11.54</v>
      </c>
      <c r="DT6" s="22">
        <f t="shared" ref="DT6:EB6" si="13">IF(DT7="",NA(),DT7)</f>
        <v>12.01</v>
      </c>
      <c r="DU6" s="22">
        <f t="shared" si="13"/>
        <v>13.33</v>
      </c>
      <c r="DV6" s="22">
        <f t="shared" si="13"/>
        <v>13</v>
      </c>
      <c r="DW6" s="22">
        <f t="shared" si="13"/>
        <v>13.95</v>
      </c>
      <c r="DX6" s="22">
        <f t="shared" si="13"/>
        <v>16.27</v>
      </c>
      <c r="DY6" s="22">
        <f t="shared" si="13"/>
        <v>17.11</v>
      </c>
      <c r="DZ6" s="22">
        <f t="shared" si="13"/>
        <v>18.329999999999998</v>
      </c>
      <c r="EA6" s="22">
        <f t="shared" si="13"/>
        <v>20.27</v>
      </c>
      <c r="EB6" s="22">
        <f t="shared" si="13"/>
        <v>21.69</v>
      </c>
      <c r="EC6" s="21" t="str">
        <f>IF(EC7="","",IF(EC7="-","【-】","【"&amp;SUBSTITUTE(TEXT(EC7,"#,##0.00"),"-","△")&amp;"】"))</f>
        <v>【23.75】</v>
      </c>
      <c r="ED6" s="22">
        <f>IF(ED7="",NA(),ED7)</f>
        <v>1.64</v>
      </c>
      <c r="EE6" s="22">
        <f t="shared" ref="EE6:EM6" si="14">IF(EE7="",NA(),EE7)</f>
        <v>1.17</v>
      </c>
      <c r="EF6" s="22">
        <f t="shared" si="14"/>
        <v>0.57999999999999996</v>
      </c>
      <c r="EG6" s="22">
        <f t="shared" si="14"/>
        <v>0.61</v>
      </c>
      <c r="EH6" s="22">
        <f t="shared" si="14"/>
        <v>1.25</v>
      </c>
      <c r="EI6" s="22">
        <f t="shared" si="14"/>
        <v>0.63</v>
      </c>
      <c r="EJ6" s="22">
        <f t="shared" si="14"/>
        <v>0.63</v>
      </c>
      <c r="EK6" s="22">
        <f t="shared" si="14"/>
        <v>0.6</v>
      </c>
      <c r="EL6" s="22">
        <f t="shared" si="14"/>
        <v>0.56000000000000005</v>
      </c>
      <c r="EM6" s="22">
        <f t="shared" si="14"/>
        <v>0.6</v>
      </c>
      <c r="EN6" s="21" t="str">
        <f>IF(EN7="","",IF(EN7="-","【-】","【"&amp;SUBSTITUTE(TEXT(EN7,"#,##0.00"),"-","△")&amp;"】"))</f>
        <v>【0.67】</v>
      </c>
    </row>
    <row r="7" spans="1:144" s="23" customFormat="1" x14ac:dyDescent="0.15">
      <c r="A7" s="15"/>
      <c r="B7" s="24">
        <v>2022</v>
      </c>
      <c r="C7" s="24">
        <v>252107</v>
      </c>
      <c r="D7" s="24">
        <v>46</v>
      </c>
      <c r="E7" s="24">
        <v>1</v>
      </c>
      <c r="F7" s="24">
        <v>0</v>
      </c>
      <c r="G7" s="24">
        <v>1</v>
      </c>
      <c r="H7" s="24" t="s">
        <v>92</v>
      </c>
      <c r="I7" s="24" t="s">
        <v>93</v>
      </c>
      <c r="J7" s="24" t="s">
        <v>94</v>
      </c>
      <c r="K7" s="24" t="s">
        <v>95</v>
      </c>
      <c r="L7" s="24" t="s">
        <v>96</v>
      </c>
      <c r="M7" s="24" t="s">
        <v>97</v>
      </c>
      <c r="N7" s="25" t="s">
        <v>98</v>
      </c>
      <c r="O7" s="25">
        <v>63.54</v>
      </c>
      <c r="P7" s="25">
        <v>99.96</v>
      </c>
      <c r="Q7" s="25">
        <v>2541</v>
      </c>
      <c r="R7" s="25">
        <v>50711</v>
      </c>
      <c r="S7" s="25">
        <v>80.150000000000006</v>
      </c>
      <c r="T7" s="25">
        <v>632.70000000000005</v>
      </c>
      <c r="U7" s="25">
        <v>50593</v>
      </c>
      <c r="V7" s="25">
        <v>45.35</v>
      </c>
      <c r="W7" s="25">
        <v>1115.6099999999999</v>
      </c>
      <c r="X7" s="25">
        <v>118.71</v>
      </c>
      <c r="Y7" s="25">
        <v>112.2</v>
      </c>
      <c r="Z7" s="25">
        <v>111.2</v>
      </c>
      <c r="AA7" s="25">
        <v>110.67</v>
      </c>
      <c r="AB7" s="25">
        <v>103.16</v>
      </c>
      <c r="AC7" s="25">
        <v>111.44</v>
      </c>
      <c r="AD7" s="25">
        <v>111.17</v>
      </c>
      <c r="AE7" s="25">
        <v>110.91</v>
      </c>
      <c r="AF7" s="25">
        <v>111.49</v>
      </c>
      <c r="AG7" s="25">
        <v>109.09</v>
      </c>
      <c r="AH7" s="25">
        <v>108.7</v>
      </c>
      <c r="AI7" s="25">
        <v>0</v>
      </c>
      <c r="AJ7" s="25">
        <v>0</v>
      </c>
      <c r="AK7" s="25">
        <v>0</v>
      </c>
      <c r="AL7" s="25">
        <v>0</v>
      </c>
      <c r="AM7" s="25">
        <v>0</v>
      </c>
      <c r="AN7" s="25">
        <v>1.03</v>
      </c>
      <c r="AO7" s="25">
        <v>0.78</v>
      </c>
      <c r="AP7" s="25">
        <v>0.92</v>
      </c>
      <c r="AQ7" s="25">
        <v>0.87</v>
      </c>
      <c r="AR7" s="25">
        <v>0.93</v>
      </c>
      <c r="AS7" s="25">
        <v>1.34</v>
      </c>
      <c r="AT7" s="25">
        <v>212.08</v>
      </c>
      <c r="AU7" s="25">
        <v>265.33</v>
      </c>
      <c r="AV7" s="25">
        <v>308.62</v>
      </c>
      <c r="AW7" s="25">
        <v>211.25</v>
      </c>
      <c r="AX7" s="25">
        <v>263.52999999999997</v>
      </c>
      <c r="AY7" s="25">
        <v>349.83</v>
      </c>
      <c r="AZ7" s="25">
        <v>360.86</v>
      </c>
      <c r="BA7" s="25">
        <v>350.79</v>
      </c>
      <c r="BB7" s="25">
        <v>354.57</v>
      </c>
      <c r="BC7" s="25">
        <v>357.74</v>
      </c>
      <c r="BD7" s="25">
        <v>252.29</v>
      </c>
      <c r="BE7" s="25">
        <v>231.74</v>
      </c>
      <c r="BF7" s="25">
        <v>255.87</v>
      </c>
      <c r="BG7" s="25">
        <v>304.73</v>
      </c>
      <c r="BH7" s="25">
        <v>334.26</v>
      </c>
      <c r="BI7" s="25">
        <v>352.29</v>
      </c>
      <c r="BJ7" s="25">
        <v>314.87</v>
      </c>
      <c r="BK7" s="25">
        <v>309.27999999999997</v>
      </c>
      <c r="BL7" s="25">
        <v>322.92</v>
      </c>
      <c r="BM7" s="25">
        <v>303.45999999999998</v>
      </c>
      <c r="BN7" s="25">
        <v>307.27999999999997</v>
      </c>
      <c r="BO7" s="25">
        <v>268.07</v>
      </c>
      <c r="BP7" s="25">
        <v>118.42</v>
      </c>
      <c r="BQ7" s="25">
        <v>110.03</v>
      </c>
      <c r="BR7" s="25">
        <v>106.43</v>
      </c>
      <c r="BS7" s="25">
        <v>105.79</v>
      </c>
      <c r="BT7" s="25">
        <v>98.38</v>
      </c>
      <c r="BU7" s="25">
        <v>103.54</v>
      </c>
      <c r="BV7" s="25">
        <v>103.32</v>
      </c>
      <c r="BW7" s="25">
        <v>100.85</v>
      </c>
      <c r="BX7" s="25">
        <v>103.79</v>
      </c>
      <c r="BY7" s="25">
        <v>98.3</v>
      </c>
      <c r="BZ7" s="25">
        <v>97.47</v>
      </c>
      <c r="CA7" s="25">
        <v>115.31</v>
      </c>
      <c r="CB7" s="25">
        <v>124.21</v>
      </c>
      <c r="CC7" s="25">
        <v>124.52</v>
      </c>
      <c r="CD7" s="25">
        <v>125.52</v>
      </c>
      <c r="CE7" s="25">
        <v>138</v>
      </c>
      <c r="CF7" s="25">
        <v>167.46</v>
      </c>
      <c r="CG7" s="25">
        <v>168.56</v>
      </c>
      <c r="CH7" s="25">
        <v>167.1</v>
      </c>
      <c r="CI7" s="25">
        <v>167.86</v>
      </c>
      <c r="CJ7" s="25">
        <v>173.68</v>
      </c>
      <c r="CK7" s="25">
        <v>174.75</v>
      </c>
      <c r="CL7" s="25">
        <v>88.68</v>
      </c>
      <c r="CM7" s="25">
        <v>90.27</v>
      </c>
      <c r="CN7" s="25">
        <v>89.49</v>
      </c>
      <c r="CO7" s="25">
        <v>88.9</v>
      </c>
      <c r="CP7" s="25">
        <v>87.17</v>
      </c>
      <c r="CQ7" s="25">
        <v>59.46</v>
      </c>
      <c r="CR7" s="25">
        <v>59.51</v>
      </c>
      <c r="CS7" s="25">
        <v>59.91</v>
      </c>
      <c r="CT7" s="25">
        <v>59.4</v>
      </c>
      <c r="CU7" s="25">
        <v>59.24</v>
      </c>
      <c r="CV7" s="25">
        <v>59.97</v>
      </c>
      <c r="CW7" s="25">
        <v>82.79</v>
      </c>
      <c r="CX7" s="25">
        <v>81.48</v>
      </c>
      <c r="CY7" s="25">
        <v>82.86</v>
      </c>
      <c r="CZ7" s="25">
        <v>82.56</v>
      </c>
      <c r="DA7" s="25">
        <v>82.75</v>
      </c>
      <c r="DB7" s="25">
        <v>87.41</v>
      </c>
      <c r="DC7" s="25">
        <v>87.08</v>
      </c>
      <c r="DD7" s="25">
        <v>87.26</v>
      </c>
      <c r="DE7" s="25">
        <v>87.57</v>
      </c>
      <c r="DF7" s="25">
        <v>87.26</v>
      </c>
      <c r="DG7" s="25">
        <v>89.76</v>
      </c>
      <c r="DH7" s="25">
        <v>51.34</v>
      </c>
      <c r="DI7" s="25">
        <v>51.34</v>
      </c>
      <c r="DJ7" s="25">
        <v>52.19</v>
      </c>
      <c r="DK7" s="25">
        <v>49.87</v>
      </c>
      <c r="DL7" s="25">
        <v>50.14</v>
      </c>
      <c r="DM7" s="25">
        <v>47.62</v>
      </c>
      <c r="DN7" s="25">
        <v>48.55</v>
      </c>
      <c r="DO7" s="25">
        <v>49.2</v>
      </c>
      <c r="DP7" s="25">
        <v>50.01</v>
      </c>
      <c r="DQ7" s="25">
        <v>50.99</v>
      </c>
      <c r="DR7" s="25">
        <v>51.51</v>
      </c>
      <c r="DS7" s="25">
        <v>11.54</v>
      </c>
      <c r="DT7" s="25">
        <v>12.01</v>
      </c>
      <c r="DU7" s="25">
        <v>13.33</v>
      </c>
      <c r="DV7" s="25">
        <v>13</v>
      </c>
      <c r="DW7" s="25">
        <v>13.95</v>
      </c>
      <c r="DX7" s="25">
        <v>16.27</v>
      </c>
      <c r="DY7" s="25">
        <v>17.11</v>
      </c>
      <c r="DZ7" s="25">
        <v>18.329999999999998</v>
      </c>
      <c r="EA7" s="25">
        <v>20.27</v>
      </c>
      <c r="EB7" s="25">
        <v>21.69</v>
      </c>
      <c r="EC7" s="25">
        <v>23.75</v>
      </c>
      <c r="ED7" s="25">
        <v>1.64</v>
      </c>
      <c r="EE7" s="25">
        <v>1.17</v>
      </c>
      <c r="EF7" s="25">
        <v>0.57999999999999996</v>
      </c>
      <c r="EG7" s="25">
        <v>0.61</v>
      </c>
      <c r="EH7" s="25">
        <v>1.25</v>
      </c>
      <c r="EI7" s="25">
        <v>0.63</v>
      </c>
      <c r="EJ7" s="25">
        <v>0.63</v>
      </c>
      <c r="EK7" s="25">
        <v>0.6</v>
      </c>
      <c r="EL7" s="25">
        <v>0.56000000000000005</v>
      </c>
      <c r="EM7" s="25">
        <v>0.6</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104</v>
      </c>
    </row>
    <row r="12" spans="1:144" x14ac:dyDescent="0.15">
      <c r="B12">
        <v>1</v>
      </c>
      <c r="C12">
        <v>1</v>
      </c>
      <c r="D12">
        <v>2</v>
      </c>
      <c r="E12">
        <v>3</v>
      </c>
      <c r="F12">
        <v>4</v>
      </c>
      <c r="G12" t="s">
        <v>105</v>
      </c>
    </row>
    <row r="13" spans="1:144" x14ac:dyDescent="0.15">
      <c r="B13" t="s">
        <v>106</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八木　宏樹</cp:lastModifiedBy>
  <cp:lastPrinted>2024-02-16T02:49:14Z</cp:lastPrinted>
  <dcterms:created xsi:type="dcterms:W3CDTF">2023-12-05T00:56:31Z</dcterms:created>
  <dcterms:modified xsi:type="dcterms:W3CDTF">2024-02-20T00:42:12Z</dcterms:modified>
  <cp:category/>
</cp:coreProperties>
</file>