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5\01 調査・報告\2.財政課\32.【0206〆】経営分析表\"/>
    </mc:Choice>
  </mc:AlternateContent>
  <xr:revisionPtr revIDLastSave="0" documentId="13_ncr:1_{1F00DFAF-9FCE-4DC9-8539-0C4EF1D006D7}" xr6:coauthVersionLast="45" xr6:coauthVersionMax="45" xr10:uidLastSave="{00000000-0000-0000-0000-000000000000}"/>
  <workbookProtection workbookAlgorithmName="SHA-512" workbookHashValue="ORlXvy6IyH/pWqH0/kTXUqIhKvpJCgevpao8WVngDXpFrQhITll96X+5bxogPx2zdEMX5SongtkUGEGUpKkLKg==" workbookSaltValue="W/SaGgmz7xsB+PtZAbKOd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P10" i="4" s="1"/>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BB10" i="4"/>
  <c r="AT10" i="4"/>
  <c r="I10" i="4"/>
  <c r="AL8" i="4"/>
  <c r="AD8" i="4"/>
  <c r="W8" i="4"/>
  <c r="P8"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<sst xmlns="http://schemas.openxmlformats.org/spreadsheetml/2006/main" count="231" uniqueCount="115">
  <si>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</si>
  <si>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</si>
  <si>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</si>
  <si>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</si>
  <si>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</si>
  <si>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</si>
  <si>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</si>
  <si>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</si>
  <si>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</si>
  <si>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</si>
  <si>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</si>
  <si>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</si>
  <si>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</si>
  <si>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</si>
  <si>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</si>
  <si>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</si>
  <si>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</si>
  <si>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</si>
  <si>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</si>
  <si>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</si>
  <si>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</si>
  <si>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</si>
  <si>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</si>
  <si>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</si>
  <si>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</si>
  <si>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</si>
  <si>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</si>
  <si>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</si>
  <si>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</si>
  <si>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</si>
  <si>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</si>
  <si>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</si>
  <si>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</si>
  <si>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</si>
  <si>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</si>
  <si>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</si>
  <si>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</si>
  <si>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</si>
  <si>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</si>
  <si>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</si>
  <si>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</si>
  <si>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</si>
  <si>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</si>
  <si>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</si>
  <si>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</si>
  <si>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</si>
  <si>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</si>
  <si>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</si>
  <si>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</si>
  <si>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</si>
  <si>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</si>
  <si>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</si>
  <si>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</si>
  <si>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</si>
  <si>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</si>
  <si>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</si>
  <si>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</si>
  <si>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</si>
  <si>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</si>
  <si>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</si>
  <si>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</si>
  <si>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</si>
  <si>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</si>
  <si>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</si>
  <si>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</si>
  <si>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</si>
  <si>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</si>
  <si>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</si>
  <si>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</si>
  <si>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</si>
  <si>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</si>
  <si>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</si>
  <si>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</si>
  <si>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</si>
  <si>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</si>
  <si>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</si>
  <si>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</si>
  <si>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</si>
  <si>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</si>
  <si>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</si>
  <si>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</si>
  <si>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</si>
  <si>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</si>
  <si>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</si>
  <si>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</si>
  <si>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</si>
  <si>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</si>
  <si>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</si>
  <si>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</si>
  <si>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</si>
  <si>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</si>
  <si>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</si>
  <si>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</si>
  <si>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</si>
  <si>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</si>
  <si>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</si>
  <si>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</si>
  <si>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</si>
  <si>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</si>
  <si>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</si>
  <si>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</si>
  <si>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</si>
  <si>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</si>
  <si>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</si>
  <si>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</si>
  <si>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</si>
  <si>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</si>
  <si>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</si>
  <si>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</si>
  <si>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</si>
  <si>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</si>
  <si>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</si>
  <si>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</si>
  <si>
    <t>　昭和59年から施設を供用し、令和4年度で38年を経過していますが、下水道管の耐用年数である50年は経過しておらず、①有形固定資産減価償却率も低い値となっています。しかしながら、不明水の原因究明および、状況によっては、耐用年数未満での管渠更新も必要となります。</t>
    <rPh sb="1" eb="3">
      <t>ショウワ</t>
    </rPh>
    <rPh sb="5" eb="6">
      <t>ネン</t>
    </rPh>
    <rPh sb="8" eb="10">
      <t>シセツ</t>
    </rPh>
    <rPh sb="11" eb="13">
      <t>キョウヨウ</t>
    </rPh>
    <rPh sb="15" eb="17">
      <t>レイワ</t>
    </rPh>
    <rPh sb="18" eb="20">
      <t>ネンド</t>
    </rPh>
    <rPh sb="23" eb="24">
      <t>ネン</t>
    </rPh>
    <rPh sb="25" eb="27">
      <t>ケイカ</t>
    </rPh>
    <rPh sb="34" eb="37">
      <t>ゲスイドウ</t>
    </rPh>
    <rPh sb="37" eb="38">
      <t>カン</t>
    </rPh>
    <rPh sb="39" eb="41">
      <t>タイヨウ</t>
    </rPh>
    <rPh sb="41" eb="43">
      <t>ネンスウ</t>
    </rPh>
    <rPh sb="48" eb="49">
      <t>ネン</t>
    </rPh>
    <rPh sb="50" eb="52">
      <t>ケイカ</t>
    </rPh>
    <rPh sb="89" eb="92">
      <t>フメイスイ</t>
    </rPh>
    <rPh sb="93" eb="95">
      <t>ゲンイン</t>
    </rPh>
    <rPh sb="95" eb="97">
      <t>キュウメイ</t>
    </rPh>
    <rPh sb="101" eb="103">
      <t>ジョウキョウ</t>
    </rPh>
    <rPh sb="109" eb="111">
      <t>タイヨウ</t>
    </rPh>
    <rPh sb="111" eb="113">
      <t>ネンスウ</t>
    </rPh>
    <rPh sb="113" eb="115">
      <t>ミマン</t>
    </rPh>
    <rPh sb="117" eb="119">
      <t>カンキョ</t>
    </rPh>
    <rPh sb="119" eb="121">
      <t>コウシン</t>
    </rPh>
    <rPh sb="122" eb="124">
      <t>ヒツヨウ</t>
    </rPh>
    <phoneticPr fontId="4"/>
  </si>
  <si>
    <t>　
　①経常収支比率は100％を下回り、単年度収支は赤字となりました。
　③流動比率は、前年度に比べ17.22ポイント増加し、総務省が示す類似団体平均値や全国平均値をともに上回りましたが、過去の建設改良にかかる起債償還額が多く、現金が少ない状況です。
　④企業債残高対事業規模比率は、下水道整備が終了し、企業債残高は減少しているため値が減少しています。
　⑦施設利用率は前年度に比べ19.35ポイント減少していますが、類似団体平均値や全国平均値をともに上回っています。
　⑧水洗化率は前年度同様、類似団体平均値に比べ良好な水準にあり、⑤経費回収率は類似団体平均値や全国平均値を下回るものの前年度より微増し、⑥汚水処理原価は前年度に比べ8.51円減少しています。
　⑤経費回収率、⑥汚水処理原価は公共下水道事業等と比べても悪い値であり、23箇所の終末処理場の維持管理に多額の費用を要することとや有収率の低さがその要因であると考えられます。</t>
    <rPh sb="16" eb="17">
      <t>シタ</t>
    </rPh>
    <rPh sb="26" eb="27">
      <t>アカ</t>
    </rPh>
    <rPh sb="44" eb="45">
      <t>ゼン</t>
    </rPh>
    <rPh sb="45" eb="47">
      <t>ネンド</t>
    </rPh>
    <rPh sb="59" eb="61">
      <t>ゾウカ</t>
    </rPh>
    <rPh sb="63" eb="66">
      <t>ソウムショウ</t>
    </rPh>
    <rPh sb="67" eb="68">
      <t>シメ</t>
    </rPh>
    <rPh sb="69" eb="71">
      <t>ルイジ</t>
    </rPh>
    <rPh sb="71" eb="73">
      <t>ダンタイ</t>
    </rPh>
    <rPh sb="73" eb="75">
      <t>ヘイキン</t>
    </rPh>
    <rPh sb="75" eb="76">
      <t>チ</t>
    </rPh>
    <rPh sb="77" eb="82">
      <t>ゼンコクヘイキンチ</t>
    </rPh>
    <rPh sb="94" eb="96">
      <t>カコ</t>
    </rPh>
    <rPh sb="97" eb="99">
      <t>ケンセツ</t>
    </rPh>
    <rPh sb="99" eb="101">
      <t>カイリョウ</t>
    </rPh>
    <rPh sb="105" eb="107">
      <t>キサイ</t>
    </rPh>
    <rPh sb="107" eb="109">
      <t>ショウカン</t>
    </rPh>
    <rPh sb="109" eb="110">
      <t>ガク</t>
    </rPh>
    <rPh sb="111" eb="112">
      <t>オオ</t>
    </rPh>
    <rPh sb="114" eb="116">
      <t>ゲンキン</t>
    </rPh>
    <rPh sb="117" eb="118">
      <t>スク</t>
    </rPh>
    <rPh sb="120" eb="122">
      <t>ジョウキョウ</t>
    </rPh>
    <rPh sb="185" eb="188">
      <t>ゼンネンド</t>
    </rPh>
    <rPh sb="189" eb="190">
      <t>クラ</t>
    </rPh>
    <rPh sb="200" eb="202">
      <t>ゲンショウ</t>
    </rPh>
    <rPh sb="242" eb="245">
      <t>ゼンネンド</t>
    </rPh>
    <rPh sb="245" eb="247">
      <t>ドウヨウ</t>
    </rPh>
    <rPh sb="248" eb="250">
      <t>ルイジ</t>
    </rPh>
    <rPh sb="250" eb="252">
      <t>ダンタイ</t>
    </rPh>
    <rPh sb="288" eb="290">
      <t>シタマワ</t>
    </rPh>
    <rPh sb="294" eb="297">
      <t>ゼンネンド</t>
    </rPh>
    <rPh sb="321" eb="322">
      <t>エン</t>
    </rPh>
    <rPh sb="396" eb="397">
      <t>ユウ</t>
    </rPh>
    <rPh sb="397" eb="398">
      <t>シュウ</t>
    </rPh>
    <rPh sb="398" eb="399">
      <t>リツ</t>
    </rPh>
    <rPh sb="400" eb="401">
      <t>ヒク</t>
    </rPh>
    <rPh sb="405" eb="407">
      <t>ヨウイン</t>
    </rPh>
    <rPh sb="411" eb="4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</si>
</sst>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15-4118-8BCF-0945582116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0015-4118-8BCF-0945582116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77.31</c:v>
                </c:pt>
                <c:pt idx="1">
                  <c:v>77.31</c:v>
                </c:pt>
                <c:pt idx="2">
                  <c:v>77.31</c:v>
                </c:pt>
                <c:pt idx="3">
                  <c:v>77.31</c:v>
                </c:pt>
                <c:pt idx="4">
                  <c:v>57.96</c:v>
                </c:pt>
              </c:numCache>
            </c:numRef>
          </c:val>
          <c:extLst>
            <c:ext xmlns:c16="http://schemas.microsoft.com/office/drawing/2014/chart" uri="{C3380CC4-5D6E-409C-BE32-E72D297353CC}">
              <c16:uniqueId val="{00000000-A94B-459D-B1A9-16F59F7363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A94B-459D-B1A9-16F59F7363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94.66</c:v>
                </c:pt>
                <c:pt idx="1">
                  <c:v>95.19</c:v>
                </c:pt>
                <c:pt idx="2">
                  <c:v>95.4</c:v>
                </c:pt>
                <c:pt idx="3">
                  <c:v>95.34</c:v>
                </c:pt>
                <c:pt idx="4">
                  <c:v>95.48</c:v>
                </c:pt>
              </c:numCache>
            </c:numRef>
          </c:val>
          <c:extLst>
            <c:ext xmlns:c16="http://schemas.microsoft.com/office/drawing/2014/chart" uri="{C3380CC4-5D6E-409C-BE32-E72D297353CC}">
              <c16:uniqueId val="{00000000-2CE6-4D91-B81D-0BEE730290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2CE6-4D91-B81D-0BEE730290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101.51</c:v>
                </c:pt>
                <c:pt idx="1">
                  <c:v>98.79</c:v>
                </c:pt>
                <c:pt idx="2">
                  <c:v>99.94</c:v>
                </c:pt>
                <c:pt idx="3">
                  <c:v>98.13</c:v>
                </c:pt>
                <c:pt idx="4">
                  <c:v>99.8</c:v>
                </c:pt>
              </c:numCache>
            </c:numRef>
          </c:val>
          <c:extLst>
            <c:ext xmlns:c16="http://schemas.microsoft.com/office/drawing/2014/chart" uri="{C3380CC4-5D6E-409C-BE32-E72D297353CC}">
              <c16:uniqueId val="{00000000-8ABF-4E58-A28B-AF032A1BCF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8ABF-4E58-A28B-AF032A1BCF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11.88</c:v>
                </c:pt>
                <c:pt idx="1">
                  <c:v>15.43</c:v>
                </c:pt>
                <c:pt idx="2">
                  <c:v>18.86</c:v>
                </c:pt>
                <c:pt idx="3">
                  <c:v>22.36</c:v>
                </c:pt>
                <c:pt idx="4">
                  <c:v>25.53</c:v>
                </c:pt>
              </c:numCache>
            </c:numRef>
          </c:val>
          <c:extLst>
            <c:ext xmlns:c16="http://schemas.microsoft.com/office/drawing/2014/chart" uri="{C3380CC4-5D6E-409C-BE32-E72D297353CC}">
              <c16:uniqueId val="{00000000-6FA1-4938-8B75-9A2DF7389B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6FA1-4938-8B75-9A2DF7389B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10-4DD2-A29F-A2CB856703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10-4DD2-A29F-A2CB856703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20-4295-9280-673E47FA33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4A20-4295-9280-673E47FA33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36.840000000000003</c:v>
                </c:pt>
                <c:pt idx="1">
                  <c:v>35.909999999999997</c:v>
                </c:pt>
                <c:pt idx="2">
                  <c:v>31.38</c:v>
                </c:pt>
                <c:pt idx="3">
                  <c:v>26.41</c:v>
                </c:pt>
                <c:pt idx="4">
                  <c:v>43.63</c:v>
                </c:pt>
              </c:numCache>
            </c:numRef>
          </c:val>
          <c:extLst>
            <c:ext xmlns:c16="http://schemas.microsoft.com/office/drawing/2014/chart" uri="{C3380CC4-5D6E-409C-BE32-E72D297353CC}">
              <c16:uniqueId val="{00000000-DBAA-4819-90D8-F7F199983F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DBAA-4819-90D8-F7F199983F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43.62</c:v>
                </c:pt>
                <c:pt idx="1">
                  <c:v>45.43</c:v>
                </c:pt>
                <c:pt idx="2">
                  <c:v>49.49</c:v>
                </c:pt>
                <c:pt idx="3">
                  <c:v>50.91</c:v>
                </c:pt>
                <c:pt idx="4">
                  <c:v>46.3</c:v>
                </c:pt>
              </c:numCache>
            </c:numRef>
          </c:val>
          <c:extLst>
            <c:ext xmlns:c16="http://schemas.microsoft.com/office/drawing/2014/chart" uri="{C3380CC4-5D6E-409C-BE32-E72D297353CC}">
              <c16:uniqueId val="{00000000-7676-4094-AE73-AF672C285D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7676-4094-AE73-AF672C285D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52.65</c:v>
                </c:pt>
                <c:pt idx="1">
                  <c:v>55.6</c:v>
                </c:pt>
                <c:pt idx="2">
                  <c:v>53.53</c:v>
                </c:pt>
                <c:pt idx="3">
                  <c:v>47.51</c:v>
                </c:pt>
                <c:pt idx="4">
                  <c:v>49.06</c:v>
                </c:pt>
              </c:numCache>
            </c:numRef>
          </c:val>
          <c:extLst>
            <c:ext xmlns:c16="http://schemas.microsoft.com/office/drawing/2014/chart" uri="{C3380CC4-5D6E-409C-BE32-E72D297353CC}">
              <c16:uniqueId val="{00000000-9D87-4D98-98C5-0A67135846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9D87-4D98-98C5-0A67135846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269.87</c:v>
                </c:pt>
                <c:pt idx="1">
                  <c:v>256.51</c:v>
                </c:pt>
                <c:pt idx="2">
                  <c:v>267.54000000000002</c:v>
                </c:pt>
                <c:pt idx="3">
                  <c:v>300.39</c:v>
                </c:pt>
                <c:pt idx="4">
                  <c:v>291.88</c:v>
                </c:pt>
              </c:numCache>
            </c:numRef>
          </c:val>
          <c:extLst>
            <c:ext xmlns:c16="http://schemas.microsoft.com/office/drawing/2014/chart" uri="{C3380CC4-5D6E-409C-BE32-E72D297353CC}">
              <c16:uniqueId val="{00000000-03C9-4A2A-ADC3-7A735B2159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03C9-4A2A-ADC3-7A735B2159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甲賀市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89038</v>
      </c>
      <c r="AM8" s="42"/>
      <c r="AN8" s="42"/>
      <c r="AO8" s="42"/>
      <c r="AP8" s="42"/>
      <c r="AQ8" s="42"/>
      <c r="AR8" s="42"/>
      <c r="AS8" s="42"/>
      <c r="AT8" s="35">
        <f>データ!T6</f>
        <v>481.62</v>
      </c>
      <c r="AU8" s="35"/>
      <c r="AV8" s="35"/>
      <c r="AW8" s="35"/>
      <c r="AX8" s="35"/>
      <c r="AY8" s="35"/>
      <c r="AZ8" s="35"/>
      <c r="BA8" s="35"/>
      <c r="BB8" s="35">
        <f>データ!U6</f>
        <v>184.87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84.92</v>
      </c>
      <c r="J10" s="35"/>
      <c r="K10" s="35"/>
      <c r="L10" s="35"/>
      <c r="M10" s="35"/>
      <c r="N10" s="35"/>
      <c r="O10" s="35"/>
      <c r="P10" s="35">
        <f>データ!P6</f>
        <v>8.24</v>
      </c>
      <c r="Q10" s="35"/>
      <c r="R10" s="35"/>
      <c r="S10" s="35"/>
      <c r="T10" s="35"/>
      <c r="U10" s="35"/>
      <c r="V10" s="35"/>
      <c r="W10" s="35">
        <f>データ!Q6</f>
        <v>73.900000000000006</v>
      </c>
      <c r="X10" s="35"/>
      <c r="Y10" s="35"/>
      <c r="Z10" s="35"/>
      <c r="AA10" s="35"/>
      <c r="AB10" s="35"/>
      <c r="AC10" s="35"/>
      <c r="AD10" s="42">
        <f>データ!R6</f>
        <v>2824</v>
      </c>
      <c r="AE10" s="42"/>
      <c r="AF10" s="42"/>
      <c r="AG10" s="42"/>
      <c r="AH10" s="42"/>
      <c r="AI10" s="42"/>
      <c r="AJ10" s="42"/>
      <c r="AK10" s="2"/>
      <c r="AL10" s="42">
        <f>データ!V6</f>
        <v>7323</v>
      </c>
      <c r="AM10" s="42"/>
      <c r="AN10" s="42"/>
      <c r="AO10" s="42"/>
      <c r="AP10" s="42"/>
      <c r="AQ10" s="42"/>
      <c r="AR10" s="42"/>
      <c r="AS10" s="42"/>
      <c r="AT10" s="35">
        <f>データ!W6</f>
        <v>4.22</v>
      </c>
      <c r="AU10" s="35"/>
      <c r="AV10" s="35"/>
      <c r="AW10" s="35"/>
      <c r="AX10" s="35"/>
      <c r="AY10" s="35"/>
      <c r="AZ10" s="35"/>
      <c r="BA10" s="35"/>
      <c r="BB10" s="35">
        <f>データ!X6</f>
        <v>1735.31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112</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Fvqe6RFwF5Yu4YtGw12YedcAsIq0QDmOe0V4reVMMn7h/jT4E/OUw/1sCRo+R8YvV6FKBo9KgFwR96KaLabhQ==" saltValue="0Lb+8GZghFPB9fEwDVFG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252093</v>
      </c>
      <c r="D6" s="19">
        <f t="shared" si="3"/>
        <v>46</v>
      </c>
      <c r="E6" s="19">
        <f t="shared" si="3"/>
        <v>17</v>
      </c>
      <c r="F6" s="19">
        <f t="shared" si="3"/>
        <v>5</v>
      </c>
      <c r="G6" s="19">
        <f t="shared" si="3"/>
        <v>0</v>
      </c>
      <c r="H6" s="19" t="str">
        <f t="shared" si="3"/>
        <v>滋賀県　甲賀市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84.92</v>
      </c>
      <c r="P6" s="20">
        <f t="shared" si="3"/>
        <v>8.24</v>
      </c>
      <c r="Q6" s="20">
        <f t="shared" si="3"/>
        <v>73.900000000000006</v>
      </c>
      <c r="R6" s="20">
        <f t="shared" si="3"/>
        <v>2824</v>
      </c>
      <c r="S6" s="20">
        <f t="shared" si="3"/>
        <v>89038</v>
      </c>
      <c r="T6" s="20">
        <f t="shared" si="3"/>
        <v>481.62</v>
      </c>
      <c r="U6" s="20">
        <f t="shared" si="3"/>
        <v>184.87</v>
      </c>
      <c r="V6" s="20">
        <f t="shared" si="3"/>
        <v>7323</v>
      </c>
      <c r="W6" s="20">
        <f t="shared" si="3"/>
        <v>4.22</v>
      </c>
      <c r="X6" s="20">
        <f t="shared" si="3"/>
        <v>1735.31</v>
      </c>
      <c r="Y6" s="21">
        <f>IF(Y7="",NA(),Y7)</f>
        <v>101.51</v>
      </c>
      <c r="Z6" s="21">
        <f t="shared" ref="Z6:AH6" si="4">IF(Z7="",NA(),Z7)</f>
        <v>98.79</v>
      </c>
      <c r="AA6" s="21">
        <f t="shared" si="4"/>
        <v>99.94</v>
      </c>
      <c r="AB6" s="21">
        <f t="shared" si="4"/>
        <v>98.13</v>
      </c>
      <c r="AC6" s="21">
        <f t="shared" si="4"/>
        <v>99.8</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36.840000000000003</v>
      </c>
      <c r="AV6" s="21">
        <f t="shared" ref="AV6:BD6" si="6">IF(AV7="",NA(),AV7)</f>
        <v>35.909999999999997</v>
      </c>
      <c r="AW6" s="21">
        <f t="shared" si="6"/>
        <v>31.38</v>
      </c>
      <c r="AX6" s="21">
        <f t="shared" si="6"/>
        <v>26.41</v>
      </c>
      <c r="AY6" s="21">
        <f t="shared" si="6"/>
        <v>43.63</v>
      </c>
      <c r="AZ6" s="21">
        <f t="shared" si="6"/>
        <v>43.5</v>
      </c>
      <c r="BA6" s="21">
        <f t="shared" si="6"/>
        <v>44.14</v>
      </c>
      <c r="BB6" s="21">
        <f t="shared" si="6"/>
        <v>37.24</v>
      </c>
      <c r="BC6" s="21">
        <f t="shared" si="6"/>
        <v>33.58</v>
      </c>
      <c r="BD6" s="21">
        <f t="shared" si="6"/>
        <v>35.42</v>
      </c>
      <c r="BE6" s="20" t="str">
        <f>IF(BE7="","",IF(BE7="-","【-】","【"&amp;SUBSTITUTE(TEXT(BE7,"#,##0.00"),"-","△")&amp;"】"))</f>
        <v>【36.94】</v>
      </c>
      <c r="BF6" s="21">
        <f>IF(BF7="",NA(),BF7)</f>
        <v>43.62</v>
      </c>
      <c r="BG6" s="21">
        <f t="shared" ref="BG6:BO6" si="7">IF(BG7="",NA(),BG7)</f>
        <v>45.43</v>
      </c>
      <c r="BH6" s="21">
        <f t="shared" si="7"/>
        <v>49.49</v>
      </c>
      <c r="BI6" s="21">
        <f t="shared" si="7"/>
        <v>50.91</v>
      </c>
      <c r="BJ6" s="21">
        <f t="shared" si="7"/>
        <v>46.3</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52.65</v>
      </c>
      <c r="BR6" s="21">
        <f t="shared" ref="BR6:BZ6" si="8">IF(BR7="",NA(),BR7)</f>
        <v>55.6</v>
      </c>
      <c r="BS6" s="21">
        <f t="shared" si="8"/>
        <v>53.53</v>
      </c>
      <c r="BT6" s="21">
        <f t="shared" si="8"/>
        <v>47.51</v>
      </c>
      <c r="BU6" s="21">
        <f t="shared" si="8"/>
        <v>49.06</v>
      </c>
      <c r="BV6" s="21">
        <f t="shared" si="8"/>
        <v>65.39</v>
      </c>
      <c r="BW6" s="21">
        <f t="shared" si="8"/>
        <v>65.37</v>
      </c>
      <c r="BX6" s="21">
        <f t="shared" si="8"/>
        <v>68.11</v>
      </c>
      <c r="BY6" s="21">
        <f t="shared" si="8"/>
        <v>67.23</v>
      </c>
      <c r="BZ6" s="21">
        <f t="shared" si="8"/>
        <v>61.82</v>
      </c>
      <c r="CA6" s="20" t="str">
        <f>IF(CA7="","",IF(CA7="-","【-】","【"&amp;SUBSTITUTE(TEXT(CA7,"#,##0.00"),"-","△")&amp;"】"))</f>
        <v>【57.02】</v>
      </c>
      <c r="CB6" s="21">
        <f>IF(CB7="",NA(),CB7)</f>
        <v>269.87</v>
      </c>
      <c r="CC6" s="21">
        <f t="shared" ref="CC6:CK6" si="9">IF(CC7="",NA(),CC7)</f>
        <v>256.51</v>
      </c>
      <c r="CD6" s="21">
        <f t="shared" si="9"/>
        <v>267.54000000000002</v>
      </c>
      <c r="CE6" s="21">
        <f t="shared" si="9"/>
        <v>300.39</v>
      </c>
      <c r="CF6" s="21">
        <f t="shared" si="9"/>
        <v>291.88</v>
      </c>
      <c r="CG6" s="21">
        <f t="shared" si="9"/>
        <v>230.88</v>
      </c>
      <c r="CH6" s="21">
        <f t="shared" si="9"/>
        <v>228.99</v>
      </c>
      <c r="CI6" s="21">
        <f t="shared" si="9"/>
        <v>222.41</v>
      </c>
      <c r="CJ6" s="21">
        <f t="shared" si="9"/>
        <v>228.21</v>
      </c>
      <c r="CK6" s="21">
        <f t="shared" si="9"/>
        <v>246.9</v>
      </c>
      <c r="CL6" s="20" t="str">
        <f>IF(CL7="","",IF(CL7="-","【-】","【"&amp;SUBSTITUTE(TEXT(CL7,"#,##0.00"),"-","△")&amp;"】"))</f>
        <v>【273.68】</v>
      </c>
      <c r="CM6" s="21">
        <f>IF(CM7="",NA(),CM7)</f>
        <v>77.31</v>
      </c>
      <c r="CN6" s="21">
        <f t="shared" ref="CN6:CV6" si="10">IF(CN7="",NA(),CN7)</f>
        <v>77.31</v>
      </c>
      <c r="CO6" s="21">
        <f t="shared" si="10"/>
        <v>77.31</v>
      </c>
      <c r="CP6" s="21">
        <f t="shared" si="10"/>
        <v>77.31</v>
      </c>
      <c r="CQ6" s="21">
        <f t="shared" si="10"/>
        <v>57.96</v>
      </c>
      <c r="CR6" s="21">
        <f t="shared" si="10"/>
        <v>56.72</v>
      </c>
      <c r="CS6" s="21">
        <f t="shared" si="10"/>
        <v>54.06</v>
      </c>
      <c r="CT6" s="21">
        <f t="shared" si="10"/>
        <v>55.26</v>
      </c>
      <c r="CU6" s="21">
        <f t="shared" si="10"/>
        <v>54.54</v>
      </c>
      <c r="CV6" s="21">
        <f t="shared" si="10"/>
        <v>52.9</v>
      </c>
      <c r="CW6" s="20" t="str">
        <f>IF(CW7="","",IF(CW7="-","【-】","【"&amp;SUBSTITUTE(TEXT(CW7,"#,##0.00"),"-","△")&amp;"】"))</f>
        <v>【52.55】</v>
      </c>
      <c r="CX6" s="21">
        <f>IF(CX7="",NA(),CX7)</f>
        <v>94.66</v>
      </c>
      <c r="CY6" s="21">
        <f t="shared" ref="CY6:DG6" si="11">IF(CY7="",NA(),CY7)</f>
        <v>95.19</v>
      </c>
      <c r="CZ6" s="21">
        <f t="shared" si="11"/>
        <v>95.4</v>
      </c>
      <c r="DA6" s="21">
        <f t="shared" si="11"/>
        <v>95.34</v>
      </c>
      <c r="DB6" s="21">
        <f t="shared" si="11"/>
        <v>95.48</v>
      </c>
      <c r="DC6" s="21">
        <f t="shared" si="11"/>
        <v>90.04</v>
      </c>
      <c r="DD6" s="21">
        <f t="shared" si="11"/>
        <v>90.11</v>
      </c>
      <c r="DE6" s="21">
        <f t="shared" si="11"/>
        <v>90.52</v>
      </c>
      <c r="DF6" s="21">
        <f t="shared" si="11"/>
        <v>90.3</v>
      </c>
      <c r="DG6" s="21">
        <f t="shared" si="11"/>
        <v>90.3</v>
      </c>
      <c r="DH6" s="20" t="str">
        <f>IF(DH7="","",IF(DH7="-","【-】","【"&amp;SUBSTITUTE(TEXT(DH7,"#,##0.00"),"-","△")&amp;"】"))</f>
        <v>【87.30】</v>
      </c>
      <c r="DI6" s="21">
        <f>IF(DI7="",NA(),DI7)</f>
        <v>11.88</v>
      </c>
      <c r="DJ6" s="21">
        <f t="shared" ref="DJ6:DR6" si="12">IF(DJ7="",NA(),DJ7)</f>
        <v>15.43</v>
      </c>
      <c r="DK6" s="21">
        <f t="shared" si="12"/>
        <v>18.86</v>
      </c>
      <c r="DL6" s="21">
        <f t="shared" si="12"/>
        <v>22.36</v>
      </c>
      <c r="DM6" s="21">
        <f t="shared" si="12"/>
        <v>25.53</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252093</v>
      </c>
      <c r="D7" s="23">
        <v>46</v>
      </c>
      <c r="E7" s="23">
        <v>17</v>
      </c>
      <c r="F7" s="23">
        <v>5</v>
      </c>
      <c r="G7" s="23">
        <v>0</v>
      </c>
      <c r="H7" s="23" t="s">
        <v>95</v>
      </c>
      <c r="I7" s="23" t="s">
        <v>96</v>
      </c>
      <c r="J7" s="23" t="s">
        <v>97</v>
      </c>
      <c r="K7" s="23" t="s">
        <v>98</v>
      </c>
      <c r="L7" s="23" t="s">
        <v>99</v>
      </c>
      <c r="M7" s="23" t="s">
        <v>100</v>
      </c>
      <c r="N7" s="24" t="s">
        <v>101</v>
      </c>
      <c r="O7" s="24">
        <v>84.92</v>
      </c>
      <c r="P7" s="24">
        <v>8.24</v>
      </c>
      <c r="Q7" s="24">
        <v>73.900000000000006</v>
      </c>
      <c r="R7" s="24">
        <v>2824</v>
      </c>
      <c r="S7" s="24">
        <v>89038</v>
      </c>
      <c r="T7" s="24">
        <v>481.62</v>
      </c>
      <c r="U7" s="24">
        <v>184.87</v>
      </c>
      <c r="V7" s="24">
        <v>7323</v>
      </c>
      <c r="W7" s="24">
        <v>4.22</v>
      </c>
      <c r="X7" s="24">
        <v>1735.31</v>
      </c>
      <c r="Y7" s="24">
        <v>101.51</v>
      </c>
      <c r="Z7" s="24">
        <v>98.79</v>
      </c>
      <c r="AA7" s="24">
        <v>99.94</v>
      </c>
      <c r="AB7" s="24">
        <v>98.13</v>
      </c>
      <c r="AC7" s="24">
        <v>99.8</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36.840000000000003</v>
      </c>
      <c r="AV7" s="24">
        <v>35.909999999999997</v>
      </c>
      <c r="AW7" s="24">
        <v>31.38</v>
      </c>
      <c r="AX7" s="24">
        <v>26.41</v>
      </c>
      <c r="AY7" s="24">
        <v>43.63</v>
      </c>
      <c r="AZ7" s="24">
        <v>43.5</v>
      </c>
      <c r="BA7" s="24">
        <v>44.14</v>
      </c>
      <c r="BB7" s="24">
        <v>37.24</v>
      </c>
      <c r="BC7" s="24">
        <v>33.58</v>
      </c>
      <c r="BD7" s="24">
        <v>35.42</v>
      </c>
      <c r="BE7" s="24">
        <v>36.94</v>
      </c>
      <c r="BF7" s="24">
        <v>43.62</v>
      </c>
      <c r="BG7" s="24">
        <v>45.43</v>
      </c>
      <c r="BH7" s="24">
        <v>49.49</v>
      </c>
      <c r="BI7" s="24">
        <v>50.91</v>
      </c>
      <c r="BJ7" s="24">
        <v>46.3</v>
      </c>
      <c r="BK7" s="24">
        <v>654.91999999999996</v>
      </c>
      <c r="BL7" s="24">
        <v>654.71</v>
      </c>
      <c r="BM7" s="24">
        <v>783.8</v>
      </c>
      <c r="BN7" s="24">
        <v>778.81</v>
      </c>
      <c r="BO7" s="24">
        <v>718.49</v>
      </c>
      <c r="BP7" s="24">
        <v>809.19</v>
      </c>
      <c r="BQ7" s="24">
        <v>52.65</v>
      </c>
      <c r="BR7" s="24">
        <v>55.6</v>
      </c>
      <c r="BS7" s="24">
        <v>53.53</v>
      </c>
      <c r="BT7" s="24">
        <v>47.51</v>
      </c>
      <c r="BU7" s="24">
        <v>49.06</v>
      </c>
      <c r="BV7" s="24">
        <v>65.39</v>
      </c>
      <c r="BW7" s="24">
        <v>65.37</v>
      </c>
      <c r="BX7" s="24">
        <v>68.11</v>
      </c>
      <c r="BY7" s="24">
        <v>67.23</v>
      </c>
      <c r="BZ7" s="24">
        <v>61.82</v>
      </c>
      <c r="CA7" s="24">
        <v>57.02</v>
      </c>
      <c r="CB7" s="24">
        <v>269.87</v>
      </c>
      <c r="CC7" s="24">
        <v>256.51</v>
      </c>
      <c r="CD7" s="24">
        <v>267.54000000000002</v>
      </c>
      <c r="CE7" s="24">
        <v>300.39</v>
      </c>
      <c r="CF7" s="24">
        <v>291.88</v>
      </c>
      <c r="CG7" s="24">
        <v>230.88</v>
      </c>
      <c r="CH7" s="24">
        <v>228.99</v>
      </c>
      <c r="CI7" s="24">
        <v>222.41</v>
      </c>
      <c r="CJ7" s="24">
        <v>228.21</v>
      </c>
      <c r="CK7" s="24">
        <v>246.9</v>
      </c>
      <c r="CL7" s="24">
        <v>273.68</v>
      </c>
      <c r="CM7" s="24">
        <v>77.31</v>
      </c>
      <c r="CN7" s="24">
        <v>77.31</v>
      </c>
      <c r="CO7" s="24">
        <v>77.31</v>
      </c>
      <c r="CP7" s="24">
        <v>77.31</v>
      </c>
      <c r="CQ7" s="24">
        <v>57.96</v>
      </c>
      <c r="CR7" s="24">
        <v>56.72</v>
      </c>
      <c r="CS7" s="24">
        <v>54.06</v>
      </c>
      <c r="CT7" s="24">
        <v>55.26</v>
      </c>
      <c r="CU7" s="24">
        <v>54.54</v>
      </c>
      <c r="CV7" s="24">
        <v>52.9</v>
      </c>
      <c r="CW7" s="24">
        <v>52.55</v>
      </c>
      <c r="CX7" s="24">
        <v>94.66</v>
      </c>
      <c r="CY7" s="24">
        <v>95.19</v>
      </c>
      <c r="CZ7" s="24">
        <v>95.4</v>
      </c>
      <c r="DA7" s="24">
        <v>95.34</v>
      </c>
      <c r="DB7" s="24">
        <v>95.48</v>
      </c>
      <c r="DC7" s="24">
        <v>90.04</v>
      </c>
      <c r="DD7" s="24">
        <v>90.11</v>
      </c>
      <c r="DE7" s="24">
        <v>90.52</v>
      </c>
      <c r="DF7" s="24">
        <v>90.3</v>
      </c>
      <c r="DG7" s="24">
        <v>90.3</v>
      </c>
      <c r="DH7" s="24">
        <v>87.3</v>
      </c>
      <c r="DI7" s="24">
        <v>11.88</v>
      </c>
      <c r="DJ7" s="24">
        <v>15.43</v>
      </c>
      <c r="DK7" s="24">
        <v>18.86</v>
      </c>
      <c r="DL7" s="24">
        <v>22.36</v>
      </c>
      <c r="DM7" s="24">
        <v>25.53</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2024-02-05T01:39:21Z</cp:lastPrinted>
  <dcterms:created xsi:type="dcterms:W3CDTF">2023-12-12T01:02:59Z</dcterms:created>
  <dcterms:modified xsi:type="dcterms:W3CDTF">2024-02-05T01:46:42Z</dcterms:modified>
  <cp:category/>
</cp:coreProperties>
</file>