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8MAN69~1\APPDATA\LOCAL\TEMP\SOWDIR0\"/>
    </mc:Choice>
  </mc:AlternateContent>
  <workbookProtection workbookAlgorithmName="SHA-512" workbookHashValue="LSsWN8RSZU/pKKBV7wB2plKjXKA0CqYPrH0giJcVwXWbsWM1Ldyp1EIWge6SsUdXwSb+PSbxuUvXpSE0S2xblA==" workbookSaltValue="RHkg7GuUhRcbdxZQo7zJ1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<sst xmlns="http://schemas.openxmlformats.org/spreadsheetml/2006/main" count="231" uniqueCount="116">
  <si>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</si>
  <si>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</si>
  <si>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</si>
  <si>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</si>
  <si>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</si>
  <si>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</si>
  <si>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</si>
  <si>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</si>
  <si>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</si>
  <si>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</si>
  <si>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</si>
  <si>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</si>
  <si>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</si>
  <si>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</si>
  <si>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</si>
  <si>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</si>
  <si>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</si>
  <si>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</si>
  <si>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</si>
  <si>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</si>
  <si>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</si>
  <si>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</si>
  <si>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</si>
  <si>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</si>
  <si>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</si>
  <si>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</si>
  <si>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</si>
  <si>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</si>
  <si>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</si>
  <si>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</si>
  <si>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</si>
  <si>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</si>
  <si>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</si>
  <si>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</si>
  <si>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</si>
  <si>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</si>
  <si>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</si>
  <si>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</si>
  <si>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</si>
  <si>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</si>
  <si>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</si>
  <si>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</si>
  <si>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</si>
  <si>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</si>
  <si>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</si>
  <si>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</si>
  <si>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</si>
  <si>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</si>
  <si>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</si>
  <si>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</si>
  <si>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</si>
  <si>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</si>
  <si>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</si>
  <si>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</si>
  <si>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</si>
  <si>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</si>
  <si>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</si>
  <si>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</si>
  <si>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</si>
  <si>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</si>
  <si>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</si>
  <si>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</si>
  <si>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</si>
  <si>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</si>
  <si>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</si>
  <si>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</si>
  <si>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</si>
  <si>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</si>
  <si>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</si>
  <si>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</si>
  <si>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</si>
  <si>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</si>
  <si>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</si>
  <si>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</si>
  <si>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</si>
  <si>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</si>
  <si>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</si>
  <si>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</si>
  <si>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</si>
  <si>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</si>
  <si>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</si>
  <si>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</si>
  <si>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</si>
  <si>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</si>
  <si>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</si>
  <si>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</si>
  <si>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</si>
  <si>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</si>
  <si>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</si>
  <si>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</si>
  <si>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</si>
  <si>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</si>
  <si>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</si>
  <si>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</si>
  <si>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</si>
  <si>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</si>
  <si>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</si>
  <si>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</si>
  <si>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</si>
  <si>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</si>
  <si>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</si>
  <si>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</si>
  <si>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</si>
  <si>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</si>
  <si>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</si>
  <si>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</si>
  <si>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</si>
  <si>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</si>
  <si>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</si>
  <si>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</si>
  <si>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</si>
  <si>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</si>
  <si>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</si>
  <si>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平成29年度より公営企業会計へ移行したことによって、左記の指標等が算定できるようになり、経営の「見える化」が進みました。
　その経営状況については、費用のうち使用料で賄うべき維持管理費に対して使用料が不足しているため、経費回収率も100％に達しておらず、不足分は一般会計からの繰入金で賄っている状況です。また、人口減少により、今後は料金収入の減少が見込まれている状況です。
　また、今後10年間の指針を定めた経営戦略を令和2年度に策定しましたので、今後はこの計画に基づき事業を運営していきます。</t>
  </si>
  <si>
    <r>
      <t>　本市の下水道事業は、平成29年度より地方公営企業法を</t>
    </r>
    <r>
      <rPr>
        <sz val="11"/>
        <color rgb="FFFF0000"/>
        <rFont val="ＭＳ ゴシック"/>
        <family val="3"/>
        <charset val="128"/>
      </rPr>
      <t>適用しています。</t>
    </r>
    <r>
      <rPr>
        <sz val="11"/>
        <color theme="1"/>
        <rFont val="ＭＳ ゴシック"/>
        <family val="3"/>
        <charset val="128"/>
      </rPr>
      <t xml:space="preserve">
　①経常収支比率は、収益の不足分を一般会計からの繰入金にて賄っているため、100％を超え黒字となっています。
　②累積欠損金はありません。
　③短期的な債務に対する支払い能力を表す流動比率は、100％を大きく下回っています。企業債の償還に係る現金の不足を繰入金で賄っているため今後もこの状況が当面続くことが見込まれます。
　④事業規模（収益）に対する企業債残高の比率は、当初整備から新たな借入を実施しておらず償還の進行により、類似団体よりも低い比率です。
　⑤費用に対する使用料収入の割合を示す経費回収率は、使用料で賄うべき維持管理費に対して使用料が不足しているため、100％を下回っています。
　⑥有収水量1㎥あたりの費用を表す汚水処理原価は、維持管理費用が低いこともあり、類似団体平均を下回っています。
　⑦施設利用率は類似団体より</t>
    </r>
    <r>
      <rPr>
        <sz val="11"/>
        <color rgb="FFFF0000"/>
        <rFont val="ＭＳ ゴシック"/>
        <family val="3"/>
        <charset val="128"/>
      </rPr>
      <t>上回っており</t>
    </r>
    <r>
      <rPr>
        <sz val="11"/>
        <color theme="1"/>
        <rFont val="ＭＳ ゴシック"/>
        <family val="3"/>
        <charset val="128"/>
      </rPr>
      <t>、現在のところ効率的な利用が出来ています。
　⑧水洗化率は、整備当初に地元整備地区との協議・理解を重ね、早期に水洗化率が向上したことが類似団体平均を上回っている要因ですが、今後人口減少が見込まれるため、使用料も減少が見込まれます。</t>
    </r>
    <rPh sb="53" eb="55">
      <t>イッパン</t>
    </rPh>
    <rPh sb="55" eb="57">
      <t>カイケイ</t>
    </rPh>
    <rPh sb="359" eb="361">
      <t>イジ</t>
    </rPh>
    <rPh sb="361" eb="363">
      <t>カンリ</t>
    </rPh>
    <rPh sb="363" eb="365">
      <t>ヒヨウ</t>
    </rPh>
    <rPh sb="366" eb="367">
      <t>ヒク</t>
    </rPh>
    <rPh sb="404" eb="406">
      <t>ウワマワ</t>
    </rPh>
    <phoneticPr fontId="4"/>
  </si>
  <si>
    <r>
      <t>　固定資産については、H29期首現在の簿価で新たに会計をスタート（フレッシュスタート）していますので、
　①有形固定資産減価償却率は</t>
    </r>
    <r>
      <rPr>
        <sz val="11"/>
        <color rgb="FFFF0000"/>
        <rFont val="ＭＳ ゴシック"/>
        <family val="3"/>
        <charset val="128"/>
      </rPr>
      <t>6年分</t>
    </r>
    <r>
      <rPr>
        <sz val="11"/>
        <color theme="1"/>
        <rFont val="ＭＳ ゴシック"/>
        <family val="3"/>
        <charset val="128"/>
      </rPr>
      <t>の減価償却費で算定されています。早期に法適用をしている団体が平均値を押し上げていることから、低い値となっています。
　②管渠老朽化率については、事業を開始して30年程度で法定耐用年数を超える管渠がないため、0％です。
　③管渠改善率は、更新や老朽化対策を要する管渠が無かったため、0％です。
　今後は令和2年度に策定した経営戦略に基づき、適切な予防保全管理に努めます。</t>
    </r>
    <rPh sb="219" eb="221">
      <t>レイワ</t>
    </rPh>
    <rPh sb="222" eb="224">
      <t>ネンド</t>
    </rPh>
    <rPh sb="225" eb="227">
      <t>サクテイ</t>
    </rPh>
    <rPh sb="241" eb="243">
      <t>ヨボウ</t>
    </rPh>
    <rPh sb="243" eb="245">
      <t>ホゼン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</si>
</sst>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83-44C3-A5FB-DFDECFE9A5C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0B83-44C3-A5FB-DFDECFE9A5C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66.52</c:v>
                </c:pt>
                <c:pt idx="1">
                  <c:v>68.72</c:v>
                </c:pt>
                <c:pt idx="2">
                  <c:v>69.16</c:v>
                </c:pt>
                <c:pt idx="3">
                  <c:v>66.959999999999994</c:v>
                </c:pt>
                <c:pt idx="4">
                  <c:v>64.760000000000005</c:v>
                </c:pt>
              </c:numCache>
            </c:numRef>
          </c:val>
          <c:extLst>
            <c:ext xmlns:c16="http://schemas.microsoft.com/office/drawing/2014/chart" uri="{C3380CC4-5D6E-409C-BE32-E72D297353CC}">
              <c16:uniqueId val="{00000000-D6B2-4655-A165-2381DC39A81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D6B2-4655-A165-2381DC39A81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95.4</c:v>
                </c:pt>
                <c:pt idx="1">
                  <c:v>95.55</c:v>
                </c:pt>
                <c:pt idx="2">
                  <c:v>95.47</c:v>
                </c:pt>
                <c:pt idx="3">
                  <c:v>96.7</c:v>
                </c:pt>
                <c:pt idx="4">
                  <c:v>95.97</c:v>
                </c:pt>
              </c:numCache>
            </c:numRef>
          </c:val>
          <c:extLst>
            <c:ext xmlns:c16="http://schemas.microsoft.com/office/drawing/2014/chart" uri="{C3380CC4-5D6E-409C-BE32-E72D297353CC}">
              <c16:uniqueId val="{00000000-1527-4A6F-ACCE-F52820F8EED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1527-4A6F-ACCE-F52820F8EED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104.5</c:v>
                </c:pt>
                <c:pt idx="1">
                  <c:v>100.86</c:v>
                </c:pt>
                <c:pt idx="2">
                  <c:v>106.5</c:v>
                </c:pt>
                <c:pt idx="3">
                  <c:v>106</c:v>
                </c:pt>
                <c:pt idx="4">
                  <c:v>111.17</c:v>
                </c:pt>
              </c:numCache>
            </c:numRef>
          </c:val>
          <c:extLst>
            <c:ext xmlns:c16="http://schemas.microsoft.com/office/drawing/2014/chart" uri="{C3380CC4-5D6E-409C-BE32-E72D297353CC}">
              <c16:uniqueId val="{00000000-6693-494C-94D6-878701D4852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6693-494C-94D6-878701D4852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12.09</c:v>
                </c:pt>
                <c:pt idx="1">
                  <c:v>15.13</c:v>
                </c:pt>
                <c:pt idx="2">
                  <c:v>17.89</c:v>
                </c:pt>
                <c:pt idx="3">
                  <c:v>20.92</c:v>
                </c:pt>
                <c:pt idx="4">
                  <c:v>23.96</c:v>
                </c:pt>
              </c:numCache>
            </c:numRef>
          </c:val>
          <c:extLst>
            <c:ext xmlns:c16="http://schemas.microsoft.com/office/drawing/2014/chart" uri="{C3380CC4-5D6E-409C-BE32-E72D297353CC}">
              <c16:uniqueId val="{00000000-9EB5-46A5-ABAA-F6706B4A565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9EB5-46A5-ABAA-F6706B4A565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3A-40B4-AFFB-A671B2E461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A3A-40B4-AFFB-A671B2E461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5E-4309-929D-EF5CDCC41F7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2A5E-4309-929D-EF5CDCC41F7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32.58</c:v>
                </c:pt>
                <c:pt idx="1">
                  <c:v>44.38</c:v>
                </c:pt>
                <c:pt idx="2">
                  <c:v>60.41</c:v>
                </c:pt>
                <c:pt idx="3">
                  <c:v>57.6</c:v>
                </c:pt>
                <c:pt idx="4">
                  <c:v>84.78</c:v>
                </c:pt>
              </c:numCache>
            </c:numRef>
          </c:val>
          <c:extLst>
            <c:ext xmlns:c16="http://schemas.microsoft.com/office/drawing/2014/chart" uri="{C3380CC4-5D6E-409C-BE32-E72D297353CC}">
              <c16:uniqueId val="{00000000-D8D7-496E-99F6-31C3727A0DF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D8D7-496E-99F6-31C3727A0DF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48.29</c:v>
                </c:pt>
                <c:pt idx="1">
                  <c:v>44.25</c:v>
                </c:pt>
                <c:pt idx="2">
                  <c:v>40.99</c:v>
                </c:pt>
                <c:pt idx="3">
                  <c:v>31.84</c:v>
                </c:pt>
                <c:pt idx="4">
                  <c:v>25.3</c:v>
                </c:pt>
              </c:numCache>
            </c:numRef>
          </c:val>
          <c:extLst>
            <c:ext xmlns:c16="http://schemas.microsoft.com/office/drawing/2014/chart" uri="{C3380CC4-5D6E-409C-BE32-E72D297353CC}">
              <c16:uniqueId val="{00000000-56C7-493F-B4A8-B45A7597FA3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56C7-493F-B4A8-B45A7597FA3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62.95</c:v>
                </c:pt>
                <c:pt idx="1">
                  <c:v>60.37</c:v>
                </c:pt>
                <c:pt idx="2">
                  <c:v>63.72</c:v>
                </c:pt>
                <c:pt idx="3">
                  <c:v>65.260000000000005</c:v>
                </c:pt>
                <c:pt idx="4">
                  <c:v>64.069999999999993</c:v>
                </c:pt>
              </c:numCache>
            </c:numRef>
          </c:val>
          <c:extLst>
            <c:ext xmlns:c16="http://schemas.microsoft.com/office/drawing/2014/chart" uri="{C3380CC4-5D6E-409C-BE32-E72D297353CC}">
              <c16:uniqueId val="{00000000-7E04-4784-A94B-003A4A46284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7E04-4784-A94B-003A4A46284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217.18</c:v>
                </c:pt>
                <c:pt idx="1">
                  <c:v>216.64</c:v>
                </c:pt>
                <c:pt idx="2">
                  <c:v>206.24</c:v>
                </c:pt>
                <c:pt idx="3">
                  <c:v>209.46</c:v>
                </c:pt>
                <c:pt idx="4">
                  <c:v>219.02</c:v>
                </c:pt>
              </c:numCache>
            </c:numRef>
          </c:val>
          <c:extLst>
            <c:ext xmlns:c16="http://schemas.microsoft.com/office/drawing/2014/chart" uri="{C3380CC4-5D6E-409C-BE32-E72D297353CC}">
              <c16:uniqueId val="{00000000-4DA6-4104-9CCE-3F645767CB2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4DA6-4104-9CCE-3F645767CB2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近江八幡市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82025</v>
      </c>
      <c r="AM8" s="42"/>
      <c r="AN8" s="42"/>
      <c r="AO8" s="42"/>
      <c r="AP8" s="42"/>
      <c r="AQ8" s="42"/>
      <c r="AR8" s="42"/>
      <c r="AS8" s="42"/>
      <c r="AT8" s="35">
        <f>データ!T6</f>
        <v>177.45</v>
      </c>
      <c r="AU8" s="35"/>
      <c r="AV8" s="35"/>
      <c r="AW8" s="35"/>
      <c r="AX8" s="35"/>
      <c r="AY8" s="35"/>
      <c r="AZ8" s="35"/>
      <c r="BA8" s="35"/>
      <c r="BB8" s="35">
        <f>データ!U6</f>
        <v>462.24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88.32</v>
      </c>
      <c r="J10" s="35"/>
      <c r="K10" s="35"/>
      <c r="L10" s="35"/>
      <c r="M10" s="35"/>
      <c r="N10" s="35"/>
      <c r="O10" s="35"/>
      <c r="P10" s="35">
        <f>データ!P6</f>
        <v>0.73</v>
      </c>
      <c r="Q10" s="35"/>
      <c r="R10" s="35"/>
      <c r="S10" s="35"/>
      <c r="T10" s="35"/>
      <c r="U10" s="35"/>
      <c r="V10" s="35"/>
      <c r="W10" s="35">
        <f>データ!Q6</f>
        <v>100</v>
      </c>
      <c r="X10" s="35"/>
      <c r="Y10" s="35"/>
      <c r="Z10" s="35"/>
      <c r="AA10" s="35"/>
      <c r="AB10" s="35"/>
      <c r="AC10" s="35"/>
      <c r="AD10" s="42">
        <f>データ!R6</f>
        <v>3667</v>
      </c>
      <c r="AE10" s="42"/>
      <c r="AF10" s="42"/>
      <c r="AG10" s="42"/>
      <c r="AH10" s="42"/>
      <c r="AI10" s="42"/>
      <c r="AJ10" s="42"/>
      <c r="AK10" s="2"/>
      <c r="AL10" s="42">
        <f>データ!V6</f>
        <v>595</v>
      </c>
      <c r="AM10" s="42"/>
      <c r="AN10" s="42"/>
      <c r="AO10" s="42"/>
      <c r="AP10" s="42"/>
      <c r="AQ10" s="42"/>
      <c r="AR10" s="42"/>
      <c r="AS10" s="42"/>
      <c r="AT10" s="35">
        <f>データ!W6</f>
        <v>0.26</v>
      </c>
      <c r="AU10" s="35"/>
      <c r="AV10" s="35"/>
      <c r="AW10" s="35"/>
      <c r="AX10" s="35"/>
      <c r="AY10" s="35"/>
      <c r="AZ10" s="35"/>
      <c r="BA10" s="35"/>
      <c r="BB10" s="35">
        <f>データ!X6</f>
        <v>2288.46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xuA/jOE+mt/C4+q4bqEuBMnlr2i11BuTls1rnE8w80jb/K7Z0425piVzevKGV5oSDvpRSwVJRvEILyw5X0JzUg==" saltValue="voU33Ds8UtVf+DaMk+fRFg==" spinCount="100000" sheet="1" objects="1" scenarios="1" formatCells="0" formatColumns="0" formatRows="0"/>
  <mergeCells count="51">
    <mergeCell ref="B60:BJ61"/>
    <mergeCell ref="BL64:BZ65"/>
    <mergeCell ref="C83:BJ83"/>
    <mergeCell ref="BL47:BZ63"/>
    <mergeCell ref="BL66:BZ82"/>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252042</v>
      </c>
      <c r="D6" s="19">
        <f t="shared" si="3"/>
        <v>46</v>
      </c>
      <c r="E6" s="19">
        <f t="shared" si="3"/>
        <v>17</v>
      </c>
      <c r="F6" s="19">
        <f t="shared" si="3"/>
        <v>5</v>
      </c>
      <c r="G6" s="19">
        <f t="shared" si="3"/>
        <v>0</v>
      </c>
      <c r="H6" s="19" t="str">
        <f t="shared" si="3"/>
        <v>滋賀県　近江八幡市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88.32</v>
      </c>
      <c r="P6" s="20">
        <f t="shared" si="3"/>
        <v>0.73</v>
      </c>
      <c r="Q6" s="20">
        <f t="shared" si="3"/>
        <v>100</v>
      </c>
      <c r="R6" s="20">
        <f t="shared" si="3"/>
        <v>3667</v>
      </c>
      <c r="S6" s="20">
        <f t="shared" si="3"/>
        <v>82025</v>
      </c>
      <c r="T6" s="20">
        <f t="shared" si="3"/>
        <v>177.45</v>
      </c>
      <c r="U6" s="20">
        <f t="shared" si="3"/>
        <v>462.24</v>
      </c>
      <c r="V6" s="20">
        <f t="shared" si="3"/>
        <v>595</v>
      </c>
      <c r="W6" s="20">
        <f t="shared" si="3"/>
        <v>0.26</v>
      </c>
      <c r="X6" s="20">
        <f t="shared" si="3"/>
        <v>2288.46</v>
      </c>
      <c r="Y6" s="21">
        <f>IF(Y7="",NA(),Y7)</f>
        <v>104.5</v>
      </c>
      <c r="Z6" s="21">
        <f t="shared" ref="Z6:AH6" si="4">IF(Z7="",NA(),Z7)</f>
        <v>100.86</v>
      </c>
      <c r="AA6" s="21">
        <f t="shared" si="4"/>
        <v>106.5</v>
      </c>
      <c r="AB6" s="21">
        <f t="shared" si="4"/>
        <v>106</v>
      </c>
      <c r="AC6" s="21">
        <f t="shared" si="4"/>
        <v>111.17</v>
      </c>
      <c r="AD6" s="21">
        <f t="shared" si="4"/>
        <v>101.77</v>
      </c>
      <c r="AE6" s="21">
        <f t="shared" si="4"/>
        <v>103.6</v>
      </c>
      <c r="AF6" s="21">
        <f t="shared" si="4"/>
        <v>106.37</v>
      </c>
      <c r="AG6" s="21">
        <f t="shared" si="4"/>
        <v>106.07</v>
      </c>
      <c r="AH6" s="21">
        <f t="shared" si="4"/>
        <v>105.5</v>
      </c>
      <c r="AI6" s="20" t="str">
        <f>IF(AI7="","",IF(AI7="-","【-】","【"&amp;SUBSTITUTE(TEXT(AI7,"#,##0.00"),"-","△")&amp;"】"))</f>
        <v>【103.61】</v>
      </c>
      <c r="AJ6" s="20">
        <f>IF(AJ7="",NA(),AJ7)</f>
        <v>0</v>
      </c>
      <c r="AK6" s="20">
        <f t="shared" ref="AK6:AS6" si="5">IF(AK7="",NA(),AK7)</f>
        <v>0</v>
      </c>
      <c r="AL6" s="20">
        <f t="shared" si="5"/>
        <v>0</v>
      </c>
      <c r="AM6" s="20">
        <f t="shared" si="5"/>
        <v>0</v>
      </c>
      <c r="AN6" s="20">
        <f t="shared" si="5"/>
        <v>0</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32.58</v>
      </c>
      <c r="AV6" s="21">
        <f t="shared" ref="AV6:BD6" si="6">IF(AV7="",NA(),AV7)</f>
        <v>44.38</v>
      </c>
      <c r="AW6" s="21">
        <f t="shared" si="6"/>
        <v>60.41</v>
      </c>
      <c r="AX6" s="21">
        <f t="shared" si="6"/>
        <v>57.6</v>
      </c>
      <c r="AY6" s="21">
        <f t="shared" si="6"/>
        <v>84.78</v>
      </c>
      <c r="AZ6" s="21">
        <f t="shared" si="6"/>
        <v>29.54</v>
      </c>
      <c r="BA6" s="21">
        <f t="shared" si="6"/>
        <v>26.99</v>
      </c>
      <c r="BB6" s="21">
        <f t="shared" si="6"/>
        <v>29.13</v>
      </c>
      <c r="BC6" s="21">
        <f t="shared" si="6"/>
        <v>35.69</v>
      </c>
      <c r="BD6" s="21">
        <f t="shared" si="6"/>
        <v>38.4</v>
      </c>
      <c r="BE6" s="20" t="str">
        <f>IF(BE7="","",IF(BE7="-","【-】","【"&amp;SUBSTITUTE(TEXT(BE7,"#,##0.00"),"-","△")&amp;"】"))</f>
        <v>【36.94】</v>
      </c>
      <c r="BF6" s="21">
        <f>IF(BF7="",NA(),BF7)</f>
        <v>48.29</v>
      </c>
      <c r="BG6" s="21">
        <f t="shared" ref="BG6:BO6" si="7">IF(BG7="",NA(),BG7)</f>
        <v>44.25</v>
      </c>
      <c r="BH6" s="21">
        <f t="shared" si="7"/>
        <v>40.99</v>
      </c>
      <c r="BI6" s="21">
        <f t="shared" si="7"/>
        <v>31.84</v>
      </c>
      <c r="BJ6" s="21">
        <f t="shared" si="7"/>
        <v>25.3</v>
      </c>
      <c r="BK6" s="21">
        <f t="shared" si="7"/>
        <v>789.46</v>
      </c>
      <c r="BL6" s="21">
        <f t="shared" si="7"/>
        <v>826.83</v>
      </c>
      <c r="BM6" s="21">
        <f t="shared" si="7"/>
        <v>867.83</v>
      </c>
      <c r="BN6" s="21">
        <f t="shared" si="7"/>
        <v>791.76</v>
      </c>
      <c r="BO6" s="21">
        <f t="shared" si="7"/>
        <v>900.82</v>
      </c>
      <c r="BP6" s="20" t="str">
        <f>IF(BP7="","",IF(BP7="-","【-】","【"&amp;SUBSTITUTE(TEXT(BP7,"#,##0.00"),"-","△")&amp;"】"))</f>
        <v>【809.19】</v>
      </c>
      <c r="BQ6" s="21">
        <f>IF(BQ7="",NA(),BQ7)</f>
        <v>62.95</v>
      </c>
      <c r="BR6" s="21">
        <f t="shared" ref="BR6:BZ6" si="8">IF(BR7="",NA(),BR7)</f>
        <v>60.37</v>
      </c>
      <c r="BS6" s="21">
        <f t="shared" si="8"/>
        <v>63.72</v>
      </c>
      <c r="BT6" s="21">
        <f t="shared" si="8"/>
        <v>65.260000000000005</v>
      </c>
      <c r="BU6" s="21">
        <f t="shared" si="8"/>
        <v>64.069999999999993</v>
      </c>
      <c r="BV6" s="21">
        <f t="shared" si="8"/>
        <v>57.77</v>
      </c>
      <c r="BW6" s="21">
        <f t="shared" si="8"/>
        <v>57.31</v>
      </c>
      <c r="BX6" s="21">
        <f t="shared" si="8"/>
        <v>57.08</v>
      </c>
      <c r="BY6" s="21">
        <f t="shared" si="8"/>
        <v>56.26</v>
      </c>
      <c r="BZ6" s="21">
        <f t="shared" si="8"/>
        <v>52.94</v>
      </c>
      <c r="CA6" s="20" t="str">
        <f>IF(CA7="","",IF(CA7="-","【-】","【"&amp;SUBSTITUTE(TEXT(CA7,"#,##0.00"),"-","△")&amp;"】"))</f>
        <v>【57.02】</v>
      </c>
      <c r="CB6" s="21">
        <f>IF(CB7="",NA(),CB7)</f>
        <v>217.18</v>
      </c>
      <c r="CC6" s="21">
        <f t="shared" ref="CC6:CK6" si="9">IF(CC7="",NA(),CC7)</f>
        <v>216.64</v>
      </c>
      <c r="CD6" s="21">
        <f t="shared" si="9"/>
        <v>206.24</v>
      </c>
      <c r="CE6" s="21">
        <f t="shared" si="9"/>
        <v>209.46</v>
      </c>
      <c r="CF6" s="21">
        <f t="shared" si="9"/>
        <v>219.02</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66.52</v>
      </c>
      <c r="CN6" s="21">
        <f t="shared" ref="CN6:CV6" si="10">IF(CN7="",NA(),CN7)</f>
        <v>68.72</v>
      </c>
      <c r="CO6" s="21">
        <f t="shared" si="10"/>
        <v>69.16</v>
      </c>
      <c r="CP6" s="21">
        <f t="shared" si="10"/>
        <v>66.959999999999994</v>
      </c>
      <c r="CQ6" s="21">
        <f t="shared" si="10"/>
        <v>64.760000000000005</v>
      </c>
      <c r="CR6" s="21">
        <f t="shared" si="10"/>
        <v>50.68</v>
      </c>
      <c r="CS6" s="21">
        <f t="shared" si="10"/>
        <v>50.14</v>
      </c>
      <c r="CT6" s="21">
        <f t="shared" si="10"/>
        <v>54.83</v>
      </c>
      <c r="CU6" s="21">
        <f t="shared" si="10"/>
        <v>66.53</v>
      </c>
      <c r="CV6" s="21">
        <f t="shared" si="10"/>
        <v>52.35</v>
      </c>
      <c r="CW6" s="20" t="str">
        <f>IF(CW7="","",IF(CW7="-","【-】","【"&amp;SUBSTITUTE(TEXT(CW7,"#,##0.00"),"-","△")&amp;"】"))</f>
        <v>【52.55】</v>
      </c>
      <c r="CX6" s="21">
        <f>IF(CX7="",NA(),CX7)</f>
        <v>95.4</v>
      </c>
      <c r="CY6" s="21">
        <f t="shared" ref="CY6:DG6" si="11">IF(CY7="",NA(),CY7)</f>
        <v>95.55</v>
      </c>
      <c r="CZ6" s="21">
        <f t="shared" si="11"/>
        <v>95.47</v>
      </c>
      <c r="DA6" s="21">
        <f t="shared" si="11"/>
        <v>96.7</v>
      </c>
      <c r="DB6" s="21">
        <f t="shared" si="11"/>
        <v>95.97</v>
      </c>
      <c r="DC6" s="21">
        <f t="shared" si="11"/>
        <v>84.86</v>
      </c>
      <c r="DD6" s="21">
        <f t="shared" si="11"/>
        <v>84.98</v>
      </c>
      <c r="DE6" s="21">
        <f t="shared" si="11"/>
        <v>84.7</v>
      </c>
      <c r="DF6" s="21">
        <f t="shared" si="11"/>
        <v>84.67</v>
      </c>
      <c r="DG6" s="21">
        <f t="shared" si="11"/>
        <v>84.39</v>
      </c>
      <c r="DH6" s="20" t="str">
        <f>IF(DH7="","",IF(DH7="-","【-】","【"&amp;SUBSTITUTE(TEXT(DH7,"#,##0.00"),"-","△")&amp;"】"))</f>
        <v>【87.30】</v>
      </c>
      <c r="DI6" s="21">
        <f>IF(DI7="",NA(),DI7)</f>
        <v>12.09</v>
      </c>
      <c r="DJ6" s="21">
        <f t="shared" ref="DJ6:DR6" si="12">IF(DJ7="",NA(),DJ7)</f>
        <v>15.13</v>
      </c>
      <c r="DK6" s="21">
        <f t="shared" si="12"/>
        <v>17.89</v>
      </c>
      <c r="DL6" s="21">
        <f t="shared" si="12"/>
        <v>20.92</v>
      </c>
      <c r="DM6" s="21">
        <f t="shared" si="12"/>
        <v>23.96</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252042</v>
      </c>
      <c r="D7" s="23">
        <v>46</v>
      </c>
      <c r="E7" s="23">
        <v>17</v>
      </c>
      <c r="F7" s="23">
        <v>5</v>
      </c>
      <c r="G7" s="23">
        <v>0</v>
      </c>
      <c r="H7" s="23" t="s">
        <v>96</v>
      </c>
      <c r="I7" s="23" t="s">
        <v>97</v>
      </c>
      <c r="J7" s="23" t="s">
        <v>98</v>
      </c>
      <c r="K7" s="23" t="s">
        <v>99</v>
      </c>
      <c r="L7" s="23" t="s">
        <v>100</v>
      </c>
      <c r="M7" s="23" t="s">
        <v>101</v>
      </c>
      <c r="N7" s="24" t="s">
        <v>102</v>
      </c>
      <c r="O7" s="24">
        <v>88.32</v>
      </c>
      <c r="P7" s="24">
        <v>0.73</v>
      </c>
      <c r="Q7" s="24">
        <v>100</v>
      </c>
      <c r="R7" s="24">
        <v>3667</v>
      </c>
      <c r="S7" s="24">
        <v>82025</v>
      </c>
      <c r="T7" s="24">
        <v>177.45</v>
      </c>
      <c r="U7" s="24">
        <v>462.24</v>
      </c>
      <c r="V7" s="24">
        <v>595</v>
      </c>
      <c r="W7" s="24">
        <v>0.26</v>
      </c>
      <c r="X7" s="24">
        <v>2288.46</v>
      </c>
      <c r="Y7" s="24">
        <v>104.5</v>
      </c>
      <c r="Z7" s="24">
        <v>100.86</v>
      </c>
      <c r="AA7" s="24">
        <v>106.5</v>
      </c>
      <c r="AB7" s="24">
        <v>106</v>
      </c>
      <c r="AC7" s="24">
        <v>111.17</v>
      </c>
      <c r="AD7" s="24">
        <v>101.77</v>
      </c>
      <c r="AE7" s="24">
        <v>103.6</v>
      </c>
      <c r="AF7" s="24">
        <v>106.37</v>
      </c>
      <c r="AG7" s="24">
        <v>106.07</v>
      </c>
      <c r="AH7" s="24">
        <v>105.5</v>
      </c>
      <c r="AI7" s="24">
        <v>103.61</v>
      </c>
      <c r="AJ7" s="24">
        <v>0</v>
      </c>
      <c r="AK7" s="24">
        <v>0</v>
      </c>
      <c r="AL7" s="24">
        <v>0</v>
      </c>
      <c r="AM7" s="24">
        <v>0</v>
      </c>
      <c r="AN7" s="24">
        <v>0</v>
      </c>
      <c r="AO7" s="24">
        <v>227.4</v>
      </c>
      <c r="AP7" s="24">
        <v>193.99</v>
      </c>
      <c r="AQ7" s="24">
        <v>139.02000000000001</v>
      </c>
      <c r="AR7" s="24">
        <v>132.04</v>
      </c>
      <c r="AS7" s="24">
        <v>145.43</v>
      </c>
      <c r="AT7" s="24">
        <v>133.62</v>
      </c>
      <c r="AU7" s="24">
        <v>32.58</v>
      </c>
      <c r="AV7" s="24">
        <v>44.38</v>
      </c>
      <c r="AW7" s="24">
        <v>60.41</v>
      </c>
      <c r="AX7" s="24">
        <v>57.6</v>
      </c>
      <c r="AY7" s="24">
        <v>84.78</v>
      </c>
      <c r="AZ7" s="24">
        <v>29.54</v>
      </c>
      <c r="BA7" s="24">
        <v>26.99</v>
      </c>
      <c r="BB7" s="24">
        <v>29.13</v>
      </c>
      <c r="BC7" s="24">
        <v>35.69</v>
      </c>
      <c r="BD7" s="24">
        <v>38.4</v>
      </c>
      <c r="BE7" s="24">
        <v>36.94</v>
      </c>
      <c r="BF7" s="24">
        <v>48.29</v>
      </c>
      <c r="BG7" s="24">
        <v>44.25</v>
      </c>
      <c r="BH7" s="24">
        <v>40.99</v>
      </c>
      <c r="BI7" s="24">
        <v>31.84</v>
      </c>
      <c r="BJ7" s="24">
        <v>25.3</v>
      </c>
      <c r="BK7" s="24">
        <v>789.46</v>
      </c>
      <c r="BL7" s="24">
        <v>826.83</v>
      </c>
      <c r="BM7" s="24">
        <v>867.83</v>
      </c>
      <c r="BN7" s="24">
        <v>791.76</v>
      </c>
      <c r="BO7" s="24">
        <v>900.82</v>
      </c>
      <c r="BP7" s="24">
        <v>809.19</v>
      </c>
      <c r="BQ7" s="24">
        <v>62.95</v>
      </c>
      <c r="BR7" s="24">
        <v>60.37</v>
      </c>
      <c r="BS7" s="24">
        <v>63.72</v>
      </c>
      <c r="BT7" s="24">
        <v>65.260000000000005</v>
      </c>
      <c r="BU7" s="24">
        <v>64.069999999999993</v>
      </c>
      <c r="BV7" s="24">
        <v>57.77</v>
      </c>
      <c r="BW7" s="24">
        <v>57.31</v>
      </c>
      <c r="BX7" s="24">
        <v>57.08</v>
      </c>
      <c r="BY7" s="24">
        <v>56.26</v>
      </c>
      <c r="BZ7" s="24">
        <v>52.94</v>
      </c>
      <c r="CA7" s="24">
        <v>57.02</v>
      </c>
      <c r="CB7" s="24">
        <v>217.18</v>
      </c>
      <c r="CC7" s="24">
        <v>216.64</v>
      </c>
      <c r="CD7" s="24">
        <v>206.24</v>
      </c>
      <c r="CE7" s="24">
        <v>209.46</v>
      </c>
      <c r="CF7" s="24">
        <v>219.02</v>
      </c>
      <c r="CG7" s="24">
        <v>274.35000000000002</v>
      </c>
      <c r="CH7" s="24">
        <v>273.52</v>
      </c>
      <c r="CI7" s="24">
        <v>274.99</v>
      </c>
      <c r="CJ7" s="24">
        <v>282.08999999999997</v>
      </c>
      <c r="CK7" s="24">
        <v>303.27999999999997</v>
      </c>
      <c r="CL7" s="24">
        <v>273.68</v>
      </c>
      <c r="CM7" s="24">
        <v>66.52</v>
      </c>
      <c r="CN7" s="24">
        <v>68.72</v>
      </c>
      <c r="CO7" s="24">
        <v>69.16</v>
      </c>
      <c r="CP7" s="24">
        <v>66.959999999999994</v>
      </c>
      <c r="CQ7" s="24">
        <v>64.760000000000005</v>
      </c>
      <c r="CR7" s="24">
        <v>50.68</v>
      </c>
      <c r="CS7" s="24">
        <v>50.14</v>
      </c>
      <c r="CT7" s="24">
        <v>54.83</v>
      </c>
      <c r="CU7" s="24">
        <v>66.53</v>
      </c>
      <c r="CV7" s="24">
        <v>52.35</v>
      </c>
      <c r="CW7" s="24">
        <v>52.55</v>
      </c>
      <c r="CX7" s="24">
        <v>95.4</v>
      </c>
      <c r="CY7" s="24">
        <v>95.55</v>
      </c>
      <c r="CZ7" s="24">
        <v>95.47</v>
      </c>
      <c r="DA7" s="24">
        <v>96.7</v>
      </c>
      <c r="DB7" s="24">
        <v>95.97</v>
      </c>
      <c r="DC7" s="24">
        <v>84.86</v>
      </c>
      <c r="DD7" s="24">
        <v>84.98</v>
      </c>
      <c r="DE7" s="24">
        <v>84.7</v>
      </c>
      <c r="DF7" s="24">
        <v>84.67</v>
      </c>
      <c r="DG7" s="24">
        <v>84.39</v>
      </c>
      <c r="DH7" s="24">
        <v>87.3</v>
      </c>
      <c r="DI7" s="24">
        <v>12.09</v>
      </c>
      <c r="DJ7" s="24">
        <v>15.13</v>
      </c>
      <c r="DK7" s="24">
        <v>17.89</v>
      </c>
      <c r="DL7" s="24">
        <v>20.92</v>
      </c>
      <c r="DM7" s="24">
        <v>23.96</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8man69042</cp:lastModifiedBy>
  <cp:lastPrinted>2024-02-02T12:15:41Z</cp:lastPrinted>
  <dcterms:created xsi:type="dcterms:W3CDTF">2023-12-12T01:02:58Z</dcterms:created>
  <dcterms:modified xsi:type="dcterms:W3CDTF">2024-02-05T02:14:14Z</dcterms:modified>
  <cp:category/>
</cp:coreProperties>
</file>