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病院事業\"/>
    </mc:Choice>
  </mc:AlternateContent>
  <xr:revisionPtr revIDLastSave="0" documentId="13_ncr:1_{16369EB3-A480-4D57-8185-5E27C9DD0CB8}" xr6:coauthVersionLast="47" xr6:coauthVersionMax="47" xr10:uidLastSave="{00000000-0000-0000-0000-000000000000}"/>
  <workbookProtection workbookAlgorithmName="SHA-512" workbookHashValue="SuXkBir3yHrmSDNPRYHJNS+kdH6805j8mds94+TXaG6rU1h1co1NX4kIE+a5hnwxf0DpvvA+Yybk+Hw8esZzcA==" workbookSaltValue="aOvpneUuWO0rh038T7QrG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MO79" i="4" s="1"/>
  <c r="FC7" i="5"/>
  <c r="FB7" i="5"/>
  <c r="FA7" i="5"/>
  <c r="EZ7" i="5"/>
  <c r="EX7" i="5"/>
  <c r="EW7" i="5"/>
  <c r="EV7" i="5"/>
  <c r="EU7" i="5"/>
  <c r="HI80" i="4" s="1"/>
  <c r="ET7" i="5"/>
  <c r="ES7" i="5"/>
  <c r="ER7" i="5"/>
  <c r="EQ7" i="5"/>
  <c r="EP7" i="5"/>
  <c r="EO7" i="5"/>
  <c r="GT79" i="4" s="1"/>
  <c r="EM7" i="5"/>
  <c r="EL7" i="5"/>
  <c r="EK7" i="5"/>
  <c r="EJ7" i="5"/>
  <c r="EI7" i="5"/>
  <c r="EH7" i="5"/>
  <c r="EG7" i="5"/>
  <c r="EF7" i="5"/>
  <c r="EK79" i="4" s="1"/>
  <c r="EE7" i="5"/>
  <c r="ED7" i="5"/>
  <c r="DG79" i="4" s="1"/>
  <c r="EB7" i="5"/>
  <c r="EA7" i="5"/>
  <c r="DZ7" i="5"/>
  <c r="DY7" i="5"/>
  <c r="DX7" i="5"/>
  <c r="DW7" i="5"/>
  <c r="DV7" i="5"/>
  <c r="DU7" i="5"/>
  <c r="AT79" i="4" s="1"/>
  <c r="DT7" i="5"/>
  <c r="DS7" i="5"/>
  <c r="DQ7" i="5"/>
  <c r="DP7" i="5"/>
  <c r="DO7" i="5"/>
  <c r="DN7" i="5"/>
  <c r="DM7" i="5"/>
  <c r="DL7" i="5"/>
  <c r="MN55" i="4" s="1"/>
  <c r="DK7" i="5"/>
  <c r="DJ7" i="5"/>
  <c r="DI7" i="5"/>
  <c r="DH7" i="5"/>
  <c r="DF7" i="5"/>
  <c r="DE7" i="5"/>
  <c r="DD7" i="5"/>
  <c r="DC7" i="5"/>
  <c r="HG56" i="4" s="1"/>
  <c r="DB7" i="5"/>
  <c r="DA7" i="5"/>
  <c r="CZ7" i="5"/>
  <c r="CY7" i="5"/>
  <c r="CX7" i="5"/>
  <c r="CW7" i="5"/>
  <c r="GR55" i="4" s="1"/>
  <c r="CU7" i="5"/>
  <c r="CT7" i="5"/>
  <c r="CS7" i="5"/>
  <c r="CR7" i="5"/>
  <c r="CQ7" i="5"/>
  <c r="CP7" i="5"/>
  <c r="CO7" i="5"/>
  <c r="CN7" i="5"/>
  <c r="EH55" i="4" s="1"/>
  <c r="CM7" i="5"/>
  <c r="CL7" i="5"/>
  <c r="DD55" i="4" s="1"/>
  <c r="CJ7" i="5"/>
  <c r="CI7" i="5"/>
  <c r="CH7" i="5"/>
  <c r="CG7" i="5"/>
  <c r="CF7" i="5"/>
  <c r="CE7" i="5"/>
  <c r="CD7" i="5"/>
  <c r="CC7" i="5"/>
  <c r="AT55" i="4" s="1"/>
  <c r="CB7" i="5"/>
  <c r="CA7" i="5"/>
  <c r="BY7" i="5"/>
  <c r="BX7" i="5"/>
  <c r="BW7" i="5"/>
  <c r="BV7" i="5"/>
  <c r="BU7" i="5"/>
  <c r="BT7" i="5"/>
  <c r="MN33" i="4" s="1"/>
  <c r="BS7" i="5"/>
  <c r="BR7" i="5"/>
  <c r="BQ7" i="5"/>
  <c r="BP7" i="5"/>
  <c r="BN7" i="5"/>
  <c r="BM7" i="5"/>
  <c r="BL7" i="5"/>
  <c r="BK7" i="5"/>
  <c r="HG34" i="4" s="1"/>
  <c r="BJ7" i="5"/>
  <c r="BI7" i="5"/>
  <c r="BH7" i="5"/>
  <c r="BG7" i="5"/>
  <c r="BF7" i="5"/>
  <c r="BE7" i="5"/>
  <c r="GR33" i="4" s="1"/>
  <c r="BC7" i="5"/>
  <c r="BB7" i="5"/>
  <c r="BA7" i="5"/>
  <c r="AZ7" i="5"/>
  <c r="AY7" i="5"/>
  <c r="AX7" i="5"/>
  <c r="AW7" i="5"/>
  <c r="AV7" i="5"/>
  <c r="EH33" i="4" s="1"/>
  <c r="AU7" i="5"/>
  <c r="AT7" i="5"/>
  <c r="DD33" i="4" s="1"/>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CN12" i="4" s="1"/>
  <c r="V6" i="5"/>
  <c r="U6" i="5"/>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D90" i="4"/>
  <c r="C90" i="4"/>
  <c r="B90" i="4"/>
  <c r="MO80" i="4"/>
  <c r="LZ80" i="4"/>
  <c r="LK80" i="4"/>
  <c r="KG80" i="4"/>
  <c r="JB80" i="4"/>
  <c r="IM80" i="4"/>
  <c r="HX80" i="4"/>
  <c r="GT80" i="4"/>
  <c r="FO80" i="4"/>
  <c r="EZ80" i="4"/>
  <c r="EK80" i="4"/>
  <c r="DV80" i="4"/>
  <c r="DG80" i="4"/>
  <c r="BX80" i="4"/>
  <c r="BI80" i="4"/>
  <c r="AT80" i="4"/>
  <c r="AE80" i="4"/>
  <c r="P80" i="4"/>
  <c r="LZ79" i="4"/>
  <c r="LK79" i="4"/>
  <c r="KV79" i="4"/>
  <c r="KG79" i="4"/>
  <c r="JB79" i="4"/>
  <c r="IM79" i="4"/>
  <c r="HX79" i="4"/>
  <c r="HI79" i="4"/>
  <c r="FO79" i="4"/>
  <c r="EZ79" i="4"/>
  <c r="DV79" i="4"/>
  <c r="BX79" i="4"/>
  <c r="BI79" i="4"/>
  <c r="AE79" i="4"/>
  <c r="P79" i="4"/>
  <c r="MN56" i="4"/>
  <c r="LY56" i="4"/>
  <c r="LJ56" i="4"/>
  <c r="KU56" i="4"/>
  <c r="KF56" i="4"/>
  <c r="IZ56" i="4"/>
  <c r="IK56" i="4"/>
  <c r="HV56" i="4"/>
  <c r="GR56" i="4"/>
  <c r="FL56" i="4"/>
  <c r="EW56" i="4"/>
  <c r="EH56" i="4"/>
  <c r="DS56" i="4"/>
  <c r="DD56" i="4"/>
  <c r="BX56" i="4"/>
  <c r="BI56" i="4"/>
  <c r="AT56" i="4"/>
  <c r="AE56" i="4"/>
  <c r="P56" i="4"/>
  <c r="LY55" i="4"/>
  <c r="LJ55" i="4"/>
  <c r="KU55" i="4"/>
  <c r="KF55" i="4"/>
  <c r="IZ55" i="4"/>
  <c r="IK55" i="4"/>
  <c r="HV55" i="4"/>
  <c r="HG55" i="4"/>
  <c r="FL55" i="4"/>
  <c r="EW55" i="4"/>
  <c r="DS55" i="4"/>
  <c r="BX55" i="4"/>
  <c r="BI55" i="4"/>
  <c r="AE55" i="4"/>
  <c r="P55" i="4"/>
  <c r="MN34" i="4"/>
  <c r="LY34" i="4"/>
  <c r="LJ34" i="4"/>
  <c r="KU34" i="4"/>
  <c r="KF34" i="4"/>
  <c r="IZ34" i="4"/>
  <c r="IK34" i="4"/>
  <c r="HV34" i="4"/>
  <c r="GR34" i="4"/>
  <c r="FL34" i="4"/>
  <c r="EW34" i="4"/>
  <c r="EH34" i="4"/>
  <c r="DS34" i="4"/>
  <c r="DD34" i="4"/>
  <c r="BX34" i="4"/>
  <c r="BI34" i="4"/>
  <c r="AT34" i="4"/>
  <c r="AE34" i="4"/>
  <c r="P34" i="4"/>
  <c r="LY33" i="4"/>
  <c r="LJ33" i="4"/>
  <c r="KU33" i="4"/>
  <c r="KF33" i="4"/>
  <c r="IZ33" i="4"/>
  <c r="IK33" i="4"/>
  <c r="HV33" i="4"/>
  <c r="HG33" i="4"/>
  <c r="FL33" i="4"/>
  <c r="EW33" i="4"/>
  <c r="DS33" i="4"/>
  <c r="BX33" i="4"/>
  <c r="BI33" i="4"/>
  <c r="AE33" i="4"/>
  <c r="P33" i="4"/>
  <c r="LP12" i="4"/>
  <c r="JW12" i="4"/>
  <c r="ID12" i="4"/>
  <c r="FZ12" i="4"/>
  <c r="EG12" i="4"/>
  <c r="AU12" i="4"/>
  <c r="B12" i="4"/>
  <c r="JW10" i="4"/>
  <c r="ID10" i="4"/>
  <c r="FZ10" i="4"/>
  <c r="EG10" i="4"/>
  <c r="CN10" i="4"/>
  <c r="B10" i="4"/>
  <c r="LP8" i="4"/>
  <c r="JW8" i="4"/>
  <c r="ID8" i="4"/>
  <c r="FZ8" i="4"/>
  <c r="EG8" i="4"/>
  <c r="CN8" i="4"/>
  <c r="AU8" i="4"/>
  <c r="B8" i="4"/>
  <c r="B6" i="4"/>
  <c r="JB78" i="4" l="1"/>
  <c r="FO78" i="4"/>
  <c r="FL54" i="4"/>
  <c r="FL32" i="4"/>
  <c r="BX32" i="4"/>
  <c r="IZ54" i="4"/>
  <c r="BX78" i="4"/>
  <c r="BX54" i="4"/>
  <c r="MO78" i="4"/>
  <c r="MN54" i="4"/>
  <c r="MN32" i="4"/>
  <c r="IZ32" i="4"/>
  <c r="C11" i="5"/>
  <c r="D11" i="5"/>
  <c r="E11" i="5"/>
  <c r="B11" i="5"/>
  <c r="DG78" i="4" l="1"/>
  <c r="DD54" i="4"/>
  <c r="DD32" i="4"/>
  <c r="P54" i="4"/>
  <c r="KF32" i="4"/>
  <c r="GR32" i="4"/>
  <c r="P78" i="4"/>
  <c r="P32" i="4"/>
  <c r="GR54" i="4"/>
  <c r="KG78" i="4"/>
  <c r="KF54" i="4"/>
  <c r="GT78" i="4"/>
  <c r="LY54" i="4"/>
  <c r="LY32" i="4"/>
  <c r="IM78" i="4"/>
  <c r="IK54" i="4"/>
  <c r="IK32" i="4"/>
  <c r="EW54" i="4"/>
  <c r="EW32" i="4"/>
  <c r="EZ78" i="4"/>
  <c r="BI78" i="4"/>
  <c r="BI54" i="4"/>
  <c r="BI32" i="4"/>
  <c r="LZ78" i="4"/>
  <c r="AT78" i="4"/>
  <c r="LK78" i="4"/>
  <c r="LJ54" i="4"/>
  <c r="LJ32" i="4"/>
  <c r="EH32" i="4"/>
  <c r="AT54" i="4"/>
  <c r="HX78" i="4"/>
  <c r="HV54" i="4"/>
  <c r="HV32" i="4"/>
  <c r="EK78" i="4"/>
  <c r="EH54" i="4"/>
  <c r="AT32" i="4"/>
  <c r="AE78" i="4"/>
  <c r="AE54" i="4"/>
  <c r="AE32" i="4"/>
  <c r="KU54" i="4"/>
  <c r="KU32" i="4"/>
  <c r="DV78" i="4"/>
  <c r="KV78" i="4"/>
  <c r="DS32" i="4"/>
  <c r="HI78" i="4"/>
  <c r="HG54" i="4"/>
  <c r="HG32" i="4"/>
  <c r="DS54"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<sst xmlns="http://schemas.openxmlformats.org/spreadsheetml/2006/main" count="342" uniqueCount="187">
  <si>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</si>
  <si>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</si>
  <si>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</si>
  <si>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</si>
  <si>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</si>
  <si>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</si>
  <si>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</si>
  <si>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</si>
  <si>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</si>
  <si>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</si>
  <si>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</si>
  <si>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</si>
  <si>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</si>
  <si>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</si>
  <si>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</si>
  <si>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</si>
  <si>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</si>
  <si>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</si>
  <si>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</si>
  <si>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</si>
  <si>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</si>
  <si>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</si>
  <si>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</si>
  <si>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</si>
  <si>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</si>
  <si>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</si>
  <si>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</si>
  <si>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</si>
  <si>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</si>
  <si>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</si>
  <si>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</si>
  <si>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</si>
  <si>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</si>
  <si>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</si>
  <si>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</si>
  <si>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</si>
  <si>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</si>
  <si>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</si>
  <si>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</si>
  <si>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</si>
  <si>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</si>
  <si>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</si>
  <si>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</si>
  <si>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</si>
  <si>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</si>
  <si>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</si>
  <si>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</si>
  <si>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</si>
  <si>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</si>
  <si>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</si>
  <si>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</si>
  <si>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</si>
  <si>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</si>
  <si>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</si>
  <si>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</si>
  <si>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</si>
  <si>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</si>
  <si>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</si>
  <si>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</si>
  <si>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</si>
  <si>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</si>
  <si>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</si>
  <si>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</si>
  <si>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</si>
  <si>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</si>
  <si>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</si>
  <si>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</si>
  <si>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</si>
  <si>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</si>
  <si>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</si>
  <si>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</si>
  <si>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</si>
  <si>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</si>
  <si>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</si>
  <si>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</si>
  <si>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</si>
  <si>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</si>
  <si>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</si>
  <si>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</si>
  <si>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</si>
  <si>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</si>
  <si>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</si>
  <si>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</si>
  <si>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</si>
  <si>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</si>
  <si>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</si>
  <si>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</si>
  <si>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</si>
  <si>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</si>
  <si>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</si>
  <si>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</si>
  <si>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</si>
  <si>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</si>
  <si>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</si>
  <si>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</si>
  <si>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</si>
  <si>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</si>
  <si>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</si>
  <si>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</si>
  <si>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</si>
  <si>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</si>
  <si>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</si>
  <si>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</si>
  <si>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</si>
  <si>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</si>
  <si>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</si>
  <si>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</si>
  <si>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</si>
  <si>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</si>
  <si>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</si>
  <si>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</si>
  <si>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</si>
  <si>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</si>
  <si>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</si>
  <si>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</si>
  <si>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</si>
  <si>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</si>
  <si>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</si>
  <si>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</si>
  <si>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</si>
  <si>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</si>
  <si>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</si>
  <si>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</si>
  <si>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</si>
  <si>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</si>
  <si>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</si>
  <si>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</si>
  <si>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</si>
  <si>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</si>
  <si>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</si>
  <si>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</si>
  <si>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</si>
  <si>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</si>
  <si>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</si>
  <si>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</si>
  <si>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</si>
  <si>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</si>
  <si>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</si>
  <si>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</si>
  <si>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</si>
  <si>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</si>
  <si>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</si>
  <si>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</si>
  <si>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</si>
  <si>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</si>
  <si>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</si>
  <si>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</si>
  <si>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</si>
  <si>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</si>
  <si>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</si>
  <si>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</si>
  <si>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</si>
  <si>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</si>
  <si>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</si>
  <si>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</si>
  <si>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</si>
  <si>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</si>
  <si>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</si>
  <si>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</si>
  <si>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</si>
  <si>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</si>
  <si>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</si>
  <si>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</si>
  <si>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</si>
  <si>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</si>
  <si>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</si>
  <si>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</si>
  <si>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</si>
  <si>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</si>
  <si>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</si>
  <si>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</si>
  <si>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</si>
  <si>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</si>
  <si>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</si>
  <si>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</si>
  <si>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</si>
  <si>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</si>
  <si>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</si>
  <si>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</si>
  <si>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</si>
  <si>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</si>
  <si>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</si>
  <si>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</si>
  <si>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滋賀県における東近江2次医療圏（人口約22万人）に属しており、高度急性期及び急性期医療を中心とした医療を提供しています。当医療圏においては、最大の病床規模、一定量の医療資源を有し、県内公立病院としては唯一となる救命救急センターや地域周産期母子医療センター、災害拠点病院、地域医療支援病院などの指定を受け、地域の基幹病院として、急性期医療の充実を図り、地域医療の確保に貢献しています。</t>
    <rPh sb="0" eb="2">
      <t>トウイン</t>
    </rPh>
    <rPh sb="4" eb="7">
      <t>シガケン</t>
    </rPh>
    <rPh sb="11" eb="14">
      <t>ヒガシオウミ</t>
    </rPh>
    <rPh sb="15" eb="16">
      <t>ツギ</t>
    </rPh>
    <rPh sb="16" eb="19">
      <t>イリョウケン</t>
    </rPh>
    <rPh sb="20" eb="22">
      <t>ジンコウ</t>
    </rPh>
    <rPh sb="22" eb="23">
      <t>ヤク</t>
    </rPh>
    <rPh sb="25" eb="27">
      <t>マンニン</t>
    </rPh>
    <rPh sb="29" eb="30">
      <t>ゾク</t>
    </rPh>
    <rPh sb="35" eb="40">
      <t>コウドキュウセイキ</t>
    </rPh>
    <rPh sb="40" eb="41">
      <t>オヨ</t>
    </rPh>
    <rPh sb="42" eb="45">
      <t>キュウセイキ</t>
    </rPh>
    <rPh sb="45" eb="47">
      <t>イリョウ</t>
    </rPh>
    <rPh sb="48" eb="50">
      <t>チュウシン</t>
    </rPh>
    <rPh sb="53" eb="55">
      <t>イリョウ</t>
    </rPh>
    <rPh sb="56" eb="58">
      <t>テイキョウ</t>
    </rPh>
    <rPh sb="64" eb="65">
      <t>トウ</t>
    </rPh>
    <rPh sb="65" eb="68">
      <t>イリョウケン</t>
    </rPh>
    <rPh sb="74" eb="76">
      <t>サイダイ</t>
    </rPh>
    <rPh sb="77" eb="81">
      <t>ビョウショウキボ</t>
    </rPh>
    <rPh sb="82" eb="85">
      <t>イッテイリョウ</t>
    </rPh>
    <rPh sb="86" eb="90">
      <t>イリョウシゲン</t>
    </rPh>
    <rPh sb="91" eb="92">
      <t>タモツ</t>
    </rPh>
    <rPh sb="94" eb="100">
      <t>ケンナイコウリツビョウイン</t>
    </rPh>
    <rPh sb="104" eb="106">
      <t>ユイイツ</t>
    </rPh>
    <rPh sb="109" eb="113">
      <t>キュウメイキュウキュウ</t>
    </rPh>
    <rPh sb="118" eb="120">
      <t>チイキ</t>
    </rPh>
    <rPh sb="120" eb="123">
      <t>シュウサンキ</t>
    </rPh>
    <rPh sb="123" eb="125">
      <t>ボシ</t>
    </rPh>
    <rPh sb="125" eb="127">
      <t>イリョウ</t>
    </rPh>
    <rPh sb="132" eb="138">
      <t>サイガイキョテンビョウイン</t>
    </rPh>
    <rPh sb="139" eb="143">
      <t>チイキイリョウ</t>
    </rPh>
    <rPh sb="143" eb="145">
      <t>シエン</t>
    </rPh>
    <rPh sb="145" eb="147">
      <t>ビョウイン</t>
    </rPh>
    <rPh sb="150" eb="152">
      <t>シテイ</t>
    </rPh>
    <rPh sb="153" eb="154">
      <t>ウ</t>
    </rPh>
    <rPh sb="156" eb="158">
      <t>チイキ</t>
    </rPh>
    <rPh sb="161" eb="163">
      <t>ビョウイン</t>
    </rPh>
    <rPh sb="167" eb="170">
      <t>キュウセイキ</t>
    </rPh>
    <rPh sb="170" eb="172">
      <t>イリョウ</t>
    </rPh>
    <rPh sb="173" eb="175">
      <t>ジュウジツ</t>
    </rPh>
    <rPh sb="176" eb="177">
      <t>ハカ</t>
    </rPh>
    <rPh sb="179" eb="183">
      <t>チイキイリョウ</t>
    </rPh>
    <rPh sb="184" eb="186">
      <t>カクホ</t>
    </rPh>
    <rPh sb="187" eb="189">
      <t>コウケン</t>
    </rPh>
    <phoneticPr fontId="5"/>
  </si>
  <si>
    <r>
      <t>新型コロナ感染症における入院患者の対応のため、入</t>
    </r>
    <r>
      <rPr>
        <sz val="11"/>
        <rFont val="ＭＳ ゴシック"/>
        <family val="3"/>
        <charset val="128"/>
      </rPr>
      <t>院病床の確保を行ったことから、④病床利用率は前年度を下回りましたが、新たな施設基準（加算）等の取り組みにより、医業収支比率は類似病院平均値を大きく上回り、経常収支比率も類似病院平均値を上回りました。今後は令和4年度に策定した「公立病院経営強化プラン」を基に、人口減少・少子高齢化の進展に伴う医療需要の変化、医療の高度化など病院を取り巻く環境の変化に対応するとともに、各診療所等との地域連携による集患への取り組みや、新たな施設基</t>
    </r>
    <r>
      <rPr>
        <sz val="11"/>
        <color theme="1"/>
        <rFont val="ＭＳ ゴシック"/>
        <family val="3"/>
        <charset val="128"/>
      </rPr>
      <t>準の取得による診療報酬の加算等、収益強化の取り組みを一層進めます。</t>
    </r>
    <rPh sb="0" eb="2">
      <t>シンガタ</t>
    </rPh>
    <rPh sb="5" eb="8">
      <t>カンセンショウ</t>
    </rPh>
    <rPh sb="12" eb="14">
      <t>ニュウイン</t>
    </rPh>
    <rPh sb="14" eb="16">
      <t>カンジャ</t>
    </rPh>
    <rPh sb="17" eb="19">
      <t>タイオウ</t>
    </rPh>
    <rPh sb="23" eb="25">
      <t>ニュウイン</t>
    </rPh>
    <rPh sb="25" eb="27">
      <t>ビョウショウ</t>
    </rPh>
    <rPh sb="28" eb="30">
      <t>カクホ</t>
    </rPh>
    <rPh sb="31" eb="32">
      <t>オコナ</t>
    </rPh>
    <rPh sb="40" eb="42">
      <t>ビョウショウ</t>
    </rPh>
    <rPh sb="42" eb="45">
      <t>リヨウリツ</t>
    </rPh>
    <rPh sb="46" eb="49">
      <t>ゼンネンド</t>
    </rPh>
    <rPh sb="50" eb="52">
      <t>シタマワ</t>
    </rPh>
    <rPh sb="58" eb="59">
      <t>アラ</t>
    </rPh>
    <rPh sb="61" eb="65">
      <t>シセツキジュン</t>
    </rPh>
    <rPh sb="66" eb="68">
      <t>カサン</t>
    </rPh>
    <rPh sb="69" eb="70">
      <t>トウ</t>
    </rPh>
    <rPh sb="71" eb="72">
      <t>ト</t>
    </rPh>
    <rPh sb="73" eb="74">
      <t>ク</t>
    </rPh>
    <rPh sb="79" eb="81">
      <t>イギョウ</t>
    </rPh>
    <rPh sb="81" eb="83">
      <t>シュウシ</t>
    </rPh>
    <rPh sb="83" eb="85">
      <t>ヒリツ</t>
    </rPh>
    <rPh sb="94" eb="95">
      <t>オオ</t>
    </rPh>
    <rPh sb="97" eb="99">
      <t>ウワマワ</t>
    </rPh>
    <rPh sb="101" eb="105">
      <t>ケイジョウシュウシ</t>
    </rPh>
    <rPh sb="105" eb="107">
      <t>ヒリツ</t>
    </rPh>
    <rPh sb="112" eb="115">
      <t>ヘイキンチ</t>
    </rPh>
    <rPh sb="116" eb="118">
      <t>ウワマワ</t>
    </rPh>
    <rPh sb="126" eb="128">
      <t>レイワ</t>
    </rPh>
    <rPh sb="129" eb="131">
      <t>ネンド</t>
    </rPh>
    <rPh sb="132" eb="134">
      <t>サクテイ</t>
    </rPh>
    <rPh sb="150" eb="151">
      <t>モト</t>
    </rPh>
    <rPh sb="153" eb="157">
      <t>ジンコウゲンショウ</t>
    </rPh>
    <rPh sb="158" eb="163">
      <t>ショウシコウレイカ</t>
    </rPh>
    <rPh sb="164" eb="166">
      <t>シンテン</t>
    </rPh>
    <rPh sb="167" eb="168">
      <t>トモナ</t>
    </rPh>
    <rPh sb="169" eb="173">
      <t>イリョウジュヨウ</t>
    </rPh>
    <rPh sb="174" eb="176">
      <t>ヘンカ</t>
    </rPh>
    <rPh sb="177" eb="179">
      <t>イリョウ</t>
    </rPh>
    <rPh sb="180" eb="183">
      <t>コウドカ</t>
    </rPh>
    <rPh sb="185" eb="187">
      <t>ビョウイン</t>
    </rPh>
    <rPh sb="188" eb="189">
      <t>ト</t>
    </rPh>
    <rPh sb="190" eb="191">
      <t>マ</t>
    </rPh>
    <rPh sb="192" eb="194">
      <t>カンキョウ</t>
    </rPh>
    <rPh sb="195" eb="197">
      <t>ヘンカ</t>
    </rPh>
    <rPh sb="198" eb="200">
      <t>タイオウ</t>
    </rPh>
    <rPh sb="231" eb="232">
      <t>シン</t>
    </rPh>
    <phoneticPr fontId="5"/>
  </si>
  <si>
    <r>
      <t>病院の建物は2006年に旧病院から新築移転したものであり、比較的新しいため、①有形固定資産減価償却率は類似病院平均値を大きく下回っていますが、長寿命化計画を基に、耐用年数を超過する電気・機械設備の計画的な更新を進めます。②器械備品減価償却率は令和2年度に総合医療システムの大規模更新を行い、平均値を下回っていますが、今後は大型医療機器をはじめ、耐用年数を超える各機器の計画的な更新に取り組みます。③1床当たり有形固定資産は、高度急性期医療の提供に必要な各医療機器は高額となるものが多く、令和4年度には大型医療器機である血管撮影装置の更新を行いました。これらの状況から、類似病院平均値を上回っており</t>
    </r>
    <r>
      <rPr>
        <sz val="11"/>
        <rFont val="ＭＳ ゴシック"/>
        <family val="3"/>
        <charset val="128"/>
      </rPr>
      <t>ますので</t>
    </r>
    <r>
      <rPr>
        <sz val="11"/>
        <color theme="1"/>
        <rFont val="ＭＳ ゴシック"/>
        <family val="3"/>
        <charset val="128"/>
      </rPr>
      <t>、収支のバランスを保ちつつ、各医療機器の計画的な更新を行います。</t>
    </r>
    <rPh sb="0" eb="2">
      <t>ビョウイン</t>
    </rPh>
    <rPh sb="3" eb="5">
      <t>タテモノ</t>
    </rPh>
    <rPh sb="10" eb="11">
      <t>ネン</t>
    </rPh>
    <rPh sb="12" eb="15">
      <t>キュウビョウイン</t>
    </rPh>
    <rPh sb="17" eb="19">
      <t>シンチク</t>
    </rPh>
    <rPh sb="19" eb="21">
      <t>イテン</t>
    </rPh>
    <rPh sb="29" eb="32">
      <t>ヒカクテキ</t>
    </rPh>
    <rPh sb="32" eb="33">
      <t>アタラ</t>
    </rPh>
    <rPh sb="39" eb="45">
      <t>ユウケイコテイシサン</t>
    </rPh>
    <rPh sb="45" eb="50">
      <t>ゲンカショウキャクリツ</t>
    </rPh>
    <rPh sb="51" eb="55">
      <t>ルイジビョウイン</t>
    </rPh>
    <rPh sb="55" eb="57">
      <t>ヘイキン</t>
    </rPh>
    <rPh sb="57" eb="58">
      <t>アタイ</t>
    </rPh>
    <rPh sb="59" eb="60">
      <t>オオ</t>
    </rPh>
    <rPh sb="62" eb="64">
      <t>シタマワ</t>
    </rPh>
    <rPh sb="71" eb="75">
      <t>チョウジュミョウカ</t>
    </rPh>
    <rPh sb="75" eb="77">
      <t>ケイカク</t>
    </rPh>
    <rPh sb="78" eb="79">
      <t>モト</t>
    </rPh>
    <rPh sb="81" eb="85">
      <t>タイヨウネンスウ</t>
    </rPh>
    <rPh sb="86" eb="88">
      <t>チョウカ</t>
    </rPh>
    <rPh sb="90" eb="92">
      <t>デンキ</t>
    </rPh>
    <rPh sb="93" eb="97">
      <t>キカイセツビ</t>
    </rPh>
    <rPh sb="98" eb="101">
      <t>ケイカクテキ</t>
    </rPh>
    <rPh sb="102" eb="104">
      <t>コウシン</t>
    </rPh>
    <rPh sb="105" eb="106">
      <t>スス</t>
    </rPh>
    <rPh sb="111" eb="113">
      <t>キカイ</t>
    </rPh>
    <rPh sb="113" eb="115">
      <t>ビヒン</t>
    </rPh>
    <rPh sb="115" eb="117">
      <t>ゲンカ</t>
    </rPh>
    <rPh sb="117" eb="120">
      <t>ショウキャクリツ</t>
    </rPh>
    <rPh sb="121" eb="123">
      <t>レイワ</t>
    </rPh>
    <rPh sb="124" eb="126">
      <t>ネンド</t>
    </rPh>
    <rPh sb="127" eb="131">
      <t>ソウゴウイリョウ</t>
    </rPh>
    <rPh sb="136" eb="139">
      <t>ダイキボ</t>
    </rPh>
    <rPh sb="139" eb="141">
      <t>コウシン</t>
    </rPh>
    <rPh sb="142" eb="143">
      <t>オコナ</t>
    </rPh>
    <rPh sb="145" eb="148">
      <t>ヘイキンチ</t>
    </rPh>
    <rPh sb="149" eb="151">
      <t>シタマワ</t>
    </rPh>
    <rPh sb="158" eb="160">
      <t>コンゴ</t>
    </rPh>
    <rPh sb="161" eb="163">
      <t>オオガタ</t>
    </rPh>
    <rPh sb="163" eb="167">
      <t>イリョウキキ</t>
    </rPh>
    <rPh sb="172" eb="176">
      <t>タイヨウネンスウ</t>
    </rPh>
    <rPh sb="177" eb="178">
      <t>コ</t>
    </rPh>
    <rPh sb="180" eb="181">
      <t>カク</t>
    </rPh>
    <rPh sb="184" eb="187">
      <t>ケイカクテキ</t>
    </rPh>
    <rPh sb="188" eb="190">
      <t>コウシン</t>
    </rPh>
    <rPh sb="191" eb="192">
      <t>ト</t>
    </rPh>
    <rPh sb="193" eb="194">
      <t>ク</t>
    </rPh>
    <rPh sb="200" eb="201">
      <t>ショウ</t>
    </rPh>
    <rPh sb="201" eb="202">
      <t>ア</t>
    </rPh>
    <rPh sb="204" eb="210">
      <t>ユウケイコテイシサン</t>
    </rPh>
    <rPh sb="212" eb="217">
      <t>コウドキュウセイキ</t>
    </rPh>
    <rPh sb="217" eb="219">
      <t>イリョウ</t>
    </rPh>
    <rPh sb="220" eb="222">
      <t>テイキョウ</t>
    </rPh>
    <rPh sb="223" eb="225">
      <t>ヒツヨウ</t>
    </rPh>
    <rPh sb="243" eb="245">
      <t>レイワ</t>
    </rPh>
    <rPh sb="246" eb="248">
      <t>ネンド</t>
    </rPh>
    <rPh sb="250" eb="252">
      <t>オオガタ</t>
    </rPh>
    <rPh sb="252" eb="254">
      <t>イリョウ</t>
    </rPh>
    <rPh sb="254" eb="256">
      <t>キキ</t>
    </rPh>
    <rPh sb="259" eb="263">
      <t>ケッカンサツエイ</t>
    </rPh>
    <rPh sb="263" eb="265">
      <t>ソウチ</t>
    </rPh>
    <rPh sb="266" eb="268">
      <t>コウシン</t>
    </rPh>
    <rPh sb="269" eb="270">
      <t>オコナ</t>
    </rPh>
    <rPh sb="279" eb="281">
      <t>ジョウキョウ</t>
    </rPh>
    <rPh sb="303" eb="305">
      <t>シュウシ</t>
    </rPh>
    <rPh sb="311" eb="312">
      <t>タモ</t>
    </rPh>
    <rPh sb="329" eb="330">
      <t>オコナ</t>
    </rPh>
    <phoneticPr fontId="5"/>
  </si>
  <si>
    <r>
      <t>経営面については、新たな施設基準（加算）の取得や病床</t>
    </r>
    <r>
      <rPr>
        <sz val="11"/>
        <rFont val="ＭＳ ゴシック"/>
        <family val="3"/>
        <charset val="128"/>
      </rPr>
      <t>の</t>
    </r>
    <r>
      <rPr>
        <sz val="11"/>
        <color theme="1"/>
        <rFont val="ＭＳ ゴシック"/>
        <family val="3"/>
        <charset val="128"/>
      </rPr>
      <t>再編（地域包括ケア病床を一般急性期病床に変更）等により①経常収支比率、②医業収支比率は類似病院平均値を上回りました。また、急性期医療の提供に加え、新型コロナ感染症においては、重症患者を中心に積極的に受け入れました。費用面については、薬価や材料価の価格交渉を継続的に行っていますが、高額薬品等の使用量の増加や物価高騰の影響もあり、⑧材料費対医業収益比率は類似病院平均値を若干上回る結果となりましたが、経営面全般では、前年度と比較して良化しています。なお、令和4年度に手術支援ロボット（ダヴィンチ）導入したことから、高度・急性期医療を積極的に推進し、更なる地域完結型医療に取り組みます。</t>
    </r>
    <rPh sb="0" eb="3">
      <t>ケイエイメン</t>
    </rPh>
    <rPh sb="9" eb="10">
      <t>アラ</t>
    </rPh>
    <rPh sb="24" eb="26">
      <t>ビョウショウ</t>
    </rPh>
    <rPh sb="27" eb="29">
      <t>サイヘン</t>
    </rPh>
    <rPh sb="50" eb="51">
      <t>トウ</t>
    </rPh>
    <rPh sb="78" eb="80">
      <t>ウワマワ</t>
    </rPh>
    <rPh sb="88" eb="93">
      <t>キュウセイキイリョウ</t>
    </rPh>
    <rPh sb="94" eb="96">
      <t>テイキョウ</t>
    </rPh>
    <rPh sb="97" eb="98">
      <t>クワ</t>
    </rPh>
    <rPh sb="100" eb="102">
      <t>シンガタ</t>
    </rPh>
    <rPh sb="105" eb="108">
      <t>カンセンショウ</t>
    </rPh>
    <rPh sb="114" eb="118">
      <t>ジュウショウカンジャ</t>
    </rPh>
    <rPh sb="119" eb="121">
      <t>チュウシン</t>
    </rPh>
    <rPh sb="122" eb="125">
      <t>セッキョクテキ</t>
    </rPh>
    <rPh sb="126" eb="127">
      <t>ウ</t>
    </rPh>
    <rPh sb="128" eb="129">
      <t>イ</t>
    </rPh>
    <rPh sb="136" eb="137">
      <t>メン</t>
    </rPh>
    <rPh sb="143" eb="145">
      <t>ヤッカ</t>
    </rPh>
    <rPh sb="146" eb="148">
      <t>ザイリョウ</t>
    </rPh>
    <rPh sb="171" eb="172">
      <t>トウ</t>
    </rPh>
    <rPh sb="175" eb="176">
      <t>リョウ</t>
    </rPh>
    <rPh sb="177" eb="179">
      <t>ゾウカ</t>
    </rPh>
    <rPh sb="180" eb="184">
      <t>ブッカコウトウ</t>
    </rPh>
    <rPh sb="185" eb="187">
      <t>エイキョウ</t>
    </rPh>
    <rPh sb="192" eb="195">
      <t>ザイリョウヒ</t>
    </rPh>
    <rPh sb="195" eb="196">
      <t>タイ</t>
    </rPh>
    <rPh sb="196" eb="200">
      <t>イギョウシュウエキ</t>
    </rPh>
    <rPh sb="200" eb="202">
      <t>ヒリツ</t>
    </rPh>
    <rPh sb="203" eb="207">
      <t>ルイジビョウイン</t>
    </rPh>
    <rPh sb="207" eb="210">
      <t>ヘイキンチ</t>
    </rPh>
    <rPh sb="211" eb="213">
      <t>ジャッカン</t>
    </rPh>
    <rPh sb="213" eb="215">
      <t>ウワマワ</t>
    </rPh>
    <rPh sb="216" eb="218">
      <t>ケッカ</t>
    </rPh>
    <rPh sb="226" eb="229">
      <t>ケイエイメン</t>
    </rPh>
    <rPh sb="229" eb="231">
      <t>ゼンパン</t>
    </rPh>
    <rPh sb="234" eb="237">
      <t>ゼンネンド</t>
    </rPh>
    <rPh sb="238" eb="240">
      <t>ヒカク</t>
    </rPh>
    <rPh sb="242" eb="244">
      <t>リョウカ</t>
    </rPh>
    <rPh sb="253" eb="255">
      <t>レイワ</t>
    </rPh>
    <rPh sb="256" eb="258">
      <t>ネンド</t>
    </rPh>
    <rPh sb="259" eb="263">
      <t>シュジュツシエン</t>
    </rPh>
    <rPh sb="274" eb="276">
      <t>ドウニュウ</t>
    </rPh>
    <rPh sb="283" eb="285">
      <t>コウド</t>
    </rPh>
    <rPh sb="286" eb="289">
      <t>キュウセイキ</t>
    </rPh>
    <rPh sb="289" eb="291">
      <t>イリョウ</t>
    </rPh>
    <rPh sb="292" eb="294">
      <t>セッキョク</t>
    </rPh>
    <rPh sb="294" eb="295">
      <t>テキ</t>
    </rPh>
    <rPh sb="296" eb="298">
      <t>スイシン</t>
    </rPh>
    <rPh sb="300" eb="301">
      <t>サラ</t>
    </rPh>
    <rPh sb="303" eb="308">
      <t>チイキカンケツガタ</t>
    </rPh>
    <rPh sb="308" eb="310">
      <t>イリョウ</t>
    </rPh>
    <rPh sb="311" eb="312">
      <t>ト</t>
    </rPh>
    <rPh sb="313" eb="31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</si>
</sst>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91.1</c:v>
                </c:pt>
                <c:pt idx="1">
                  <c:v>89.8</c:v>
                </c:pt>
                <c:pt idx="2">
                  <c:v>85.2</c:v>
                </c:pt>
                <c:pt idx="3">
                  <c:v>81.2</c:v>
                </c:pt>
                <c:pt idx="4">
                  <c:v>79.900000000000006</c:v>
                </c:pt>
              </c:numCache>
            </c:numRef>
          </c:val>
          <c:extLst>
            <c:ext xmlns:c16="http://schemas.microsoft.com/office/drawing/2014/chart" uri="{C3380CC4-5D6E-409C-BE32-E72D297353CC}">
              <c16:uniqueId val="{00000000-9A36-4320-809E-2A23C6F212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9A36-4320-809E-2A23C6F212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101.9</c:v>
                </c:pt>
                <c:pt idx="1">
                  <c:v>99.3</c:v>
                </c:pt>
                <c:pt idx="2">
                  <c:v>96.2</c:v>
                </c:pt>
                <c:pt idx="3">
                  <c:v>92.3</c:v>
                </c:pt>
                <c:pt idx="4">
                  <c:v>97.7</c:v>
                </c:pt>
              </c:numCache>
            </c:numRef>
          </c:val>
          <c:extLst>
            <c:ext xmlns:c16="http://schemas.microsoft.com/office/drawing/2014/chart" uri="{C3380CC4-5D6E-409C-BE32-E72D297353CC}">
              <c16:uniqueId val="{00000000-030F-44F1-A7FB-1190DB96B8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030F-44F1-A7FB-1190DB96B8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104</c:v>
                </c:pt>
                <c:pt idx="1">
                  <c:v>101.3</c:v>
                </c:pt>
                <c:pt idx="2">
                  <c:v>98.3</c:v>
                </c:pt>
                <c:pt idx="3">
                  <c:v>94.6</c:v>
                </c:pt>
                <c:pt idx="4">
                  <c:v>100</c:v>
                </c:pt>
              </c:numCache>
            </c:numRef>
          </c:val>
          <c:extLst>
            <c:ext xmlns:c16="http://schemas.microsoft.com/office/drawing/2014/chart" uri="{C3380CC4-5D6E-409C-BE32-E72D297353CC}">
              <c16:uniqueId val="{00000000-8CBB-4A92-9329-B33F9AB4DD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8CBB-4A92-9329-B33F9AB4DD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102.5</c:v>
                </c:pt>
                <c:pt idx="1">
                  <c:v>100.6</c:v>
                </c:pt>
                <c:pt idx="2">
                  <c:v>105.7</c:v>
                </c:pt>
                <c:pt idx="3">
                  <c:v>107.3</c:v>
                </c:pt>
                <c:pt idx="4">
                  <c:v>104</c:v>
                </c:pt>
              </c:numCache>
            </c:numRef>
          </c:val>
          <c:extLst>
            <c:ext xmlns:c16="http://schemas.microsoft.com/office/drawing/2014/chart" uri="{C3380CC4-5D6E-409C-BE32-E72D297353CC}">
              <c16:uniqueId val="{00000000-7B66-4F4B-BE29-128E8F5654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7B66-4F4B-BE29-128E8F56540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45.3</c:v>
                </c:pt>
                <c:pt idx="1">
                  <c:v>47.1</c:v>
                </c:pt>
                <c:pt idx="2">
                  <c:v>43.6</c:v>
                </c:pt>
                <c:pt idx="3">
                  <c:v>46.2</c:v>
                </c:pt>
                <c:pt idx="4">
                  <c:v>47.7</c:v>
                </c:pt>
              </c:numCache>
            </c:numRef>
          </c:val>
          <c:extLst>
            <c:ext xmlns:c16="http://schemas.microsoft.com/office/drawing/2014/chart" uri="{C3380CC4-5D6E-409C-BE32-E72D297353CC}">
              <c16:uniqueId val="{00000000-2BE6-4BA5-B671-5A2E9CD35E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2BE6-4BA5-B671-5A2E9CD35E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74.400000000000006</c:v>
                </c:pt>
                <c:pt idx="1">
                  <c:v>74.400000000000006</c:v>
                </c:pt>
                <c:pt idx="2">
                  <c:v>61</c:v>
                </c:pt>
                <c:pt idx="3">
                  <c:v>64.7</c:v>
                </c:pt>
                <c:pt idx="4">
                  <c:v>66.2</c:v>
                </c:pt>
              </c:numCache>
            </c:numRef>
          </c:val>
          <c:extLst>
            <c:ext xmlns:c16="http://schemas.microsoft.com/office/drawing/2014/chart" uri="{C3380CC4-5D6E-409C-BE32-E72D297353CC}">
              <c16:uniqueId val="{00000000-3140-4E32-BA35-57116605A5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3140-4E32-BA35-57116605A5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51957285</c:v>
                </c:pt>
                <c:pt idx="1">
                  <c:v>53436167</c:v>
                </c:pt>
                <c:pt idx="2">
                  <c:v>53439489</c:v>
                </c:pt>
                <c:pt idx="3">
                  <c:v>52981713</c:v>
                </c:pt>
                <c:pt idx="4">
                  <c:v>54600263</c:v>
                </c:pt>
              </c:numCache>
            </c:numRef>
          </c:val>
          <c:extLst>
            <c:ext xmlns:c16="http://schemas.microsoft.com/office/drawing/2014/chart" uri="{C3380CC4-5D6E-409C-BE32-E72D297353CC}">
              <c16:uniqueId val="{00000000-7B28-413E-B280-94C351C74F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7B28-413E-B280-94C351C74F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25.4</c:v>
                </c:pt>
                <c:pt idx="1">
                  <c:v>25.1</c:v>
                </c:pt>
                <c:pt idx="2">
                  <c:v>25.2</c:v>
                </c:pt>
                <c:pt idx="3">
                  <c:v>27.6</c:v>
                </c:pt>
                <c:pt idx="4">
                  <c:v>26.6</c:v>
                </c:pt>
              </c:numCache>
            </c:numRef>
          </c:val>
          <c:extLst>
            <c:ext xmlns:c16="http://schemas.microsoft.com/office/drawing/2014/chart" uri="{C3380CC4-5D6E-409C-BE32-E72D297353CC}">
              <c16:uniqueId val="{00000000-A7CD-4F95-BADB-D947CA3A8A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7CD-4F95-BADB-D947CA3A8A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49.4</c:v>
                </c:pt>
                <c:pt idx="1">
                  <c:v>52.1</c:v>
                </c:pt>
                <c:pt idx="2">
                  <c:v>52.5</c:v>
                </c:pt>
                <c:pt idx="3">
                  <c:v>52.8</c:v>
                </c:pt>
                <c:pt idx="4">
                  <c:v>49.4</c:v>
                </c:pt>
              </c:numCache>
            </c:numRef>
          </c:val>
          <c:extLst>
            <c:ext xmlns:c16="http://schemas.microsoft.com/office/drawing/2014/chart" uri="{C3380CC4-5D6E-409C-BE32-E72D297353CC}">
              <c16:uniqueId val="{00000000-CC85-4E38-9E8B-D9265B242E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CC85-4E38-9E8B-D9265B242E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14859</c:v>
                </c:pt>
                <c:pt idx="1">
                  <c:v>14946</c:v>
                </c:pt>
                <c:pt idx="2">
                  <c:v>15655</c:v>
                </c:pt>
                <c:pt idx="3">
                  <c:v>16178</c:v>
                </c:pt>
                <c:pt idx="4">
                  <c:v>16350</c:v>
                </c:pt>
              </c:numCache>
            </c:numRef>
          </c:val>
          <c:extLst>
            <c:ext xmlns:c16="http://schemas.microsoft.com/office/drawing/2014/chart" uri="{C3380CC4-5D6E-409C-BE32-E72D297353CC}">
              <c16:uniqueId val="{00000000-5709-464F-8582-F36F66CC5E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5709-464F-8582-F36F66CC5E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65950</c:v>
                </c:pt>
                <c:pt idx="1">
                  <c:v>65603</c:v>
                </c:pt>
                <c:pt idx="2">
                  <c:v>67876</c:v>
                </c:pt>
                <c:pt idx="3">
                  <c:v>70432</c:v>
                </c:pt>
                <c:pt idx="4">
                  <c:v>79790</c:v>
                </c:pt>
              </c:numCache>
            </c:numRef>
          </c:val>
          <c:extLst>
            <c:ext xmlns:c16="http://schemas.microsoft.com/office/drawing/2014/chart" uri="{C3380CC4-5D6E-409C-BE32-E72D297353CC}">
              <c16:uniqueId val="{00000000-E48A-4C7B-B8F6-E17B316985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E48A-4C7B-B8F6-E17B316985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29.3</c:v>
                </c:pt>
                <c:pt idx="1">
                  <c:v>28.9</c:v>
                </c:pt>
                <c:pt idx="2">
                  <c:v>24.5</c:v>
                </c:pt>
                <c:pt idx="3">
                  <c:v>16.399999999999999</c:v>
                </c:pt>
                <c:pt idx="4">
                  <c:v>10.9</c:v>
                </c:pt>
              </c:numCache>
            </c:numRef>
          </c:val>
          <c:extLst>
            <c:ext xmlns:c16="http://schemas.microsoft.com/office/drawing/2014/chart" uri="{C3380CC4-5D6E-409C-BE32-E72D297353CC}">
              <c16:uniqueId val="{00000000-87A7-4342-B6F5-AADC6A6292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87A7-4342-B6F5-AADC6A6292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N4" zoomScaleNormal="100" zoomScaleSheetLayoutView="70" workbookViewId="0">
      <selection activeCell="NJ37" sqref="NJ37:NX3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滋賀県近江八幡市　近江八幡市立総合医療センター</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x14ac:dyDescent="0.15">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400床以上～500床未満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自治体職員</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403</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28" t="s">
        <v>10</v>
      </c>
      <c r="NK8" s="129"/>
      <c r="NL8" s="141" t="s">
        <v>11</v>
      </c>
      <c r="NM8" s="141"/>
      <c r="NN8" s="141"/>
      <c r="NO8" s="141"/>
      <c r="NP8" s="141"/>
      <c r="NQ8" s="141"/>
      <c r="NR8" s="141"/>
      <c r="NS8" s="141"/>
      <c r="NT8" s="141"/>
      <c r="NU8" s="141"/>
      <c r="NV8" s="141"/>
      <c r="NW8" s="142"/>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43" t="s">
        <v>20</v>
      </c>
      <c r="NK9" s="144"/>
      <c r="NL9" s="145" t="s">
        <v>21</v>
      </c>
      <c r="NM9" s="145"/>
      <c r="NN9" s="145"/>
      <c r="NO9" s="145"/>
      <c r="NP9" s="145"/>
      <c r="NQ9" s="145"/>
      <c r="NR9" s="145"/>
      <c r="NS9" s="145"/>
      <c r="NT9" s="145"/>
      <c r="NU9" s="145"/>
      <c r="NV9" s="145"/>
      <c r="NW9" s="146"/>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24</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透 I 未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感 災 地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f>データ!AD6</f>
        <v>4</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407</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x14ac:dyDescent="0.15">
      <c r="A12" s="2"/>
      <c r="B12" s="102">
        <f>データ!U6</f>
        <v>82025</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32937</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第２種該当</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７：１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390</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390</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15">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183</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x14ac:dyDescent="0.15">
      <c r="A33" s="2"/>
      <c r="B33" s="14"/>
      <c r="D33" s="2"/>
      <c r="E33" s="2"/>
      <c r="F33" s="2"/>
      <c r="G33" s="65" t="s">
        <v>58</v>
      </c>
      <c r="H33" s="65"/>
      <c r="I33" s="65"/>
      <c r="J33" s="65"/>
      <c r="K33" s="65"/>
      <c r="L33" s="65"/>
      <c r="M33" s="65"/>
      <c r="N33" s="65"/>
      <c r="O33" s="65"/>
      <c r="P33" s="69">
        <f>データ!AI7</f>
        <v>102.5</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105.7</v>
      </c>
      <c r="AU33" s="70"/>
      <c r="AV33" s="70"/>
      <c r="AW33" s="70"/>
      <c r="AX33" s="70"/>
      <c r="AY33" s="70"/>
      <c r="AZ33" s="70"/>
      <c r="BA33" s="70"/>
      <c r="BB33" s="70"/>
      <c r="BC33" s="70"/>
      <c r="BD33" s="70"/>
      <c r="BE33" s="70"/>
      <c r="BF33" s="70"/>
      <c r="BG33" s="70"/>
      <c r="BH33" s="71"/>
      <c r="BI33" s="69">
        <f>データ!AL7</f>
        <v>107.3</v>
      </c>
      <c r="BJ33" s="70"/>
      <c r="BK33" s="70"/>
      <c r="BL33" s="70"/>
      <c r="BM33" s="70"/>
      <c r="BN33" s="70"/>
      <c r="BO33" s="70"/>
      <c r="BP33" s="70"/>
      <c r="BQ33" s="70"/>
      <c r="BR33" s="70"/>
      <c r="BS33" s="70"/>
      <c r="BT33" s="70"/>
      <c r="BU33" s="70"/>
      <c r="BV33" s="70"/>
      <c r="BW33" s="71"/>
      <c r="BX33" s="69">
        <f>データ!AM7</f>
        <v>104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104</v>
      </c>
      <c r="DE33" s="70"/>
      <c r="DF33" s="70"/>
      <c r="DG33" s="70"/>
      <c r="DH33" s="70"/>
      <c r="DI33" s="70"/>
      <c r="DJ33" s="70"/>
      <c r="DK33" s="70"/>
      <c r="DL33" s="70"/>
      <c r="DM33" s="70"/>
      <c r="DN33" s="70"/>
      <c r="DO33" s="70"/>
      <c r="DP33" s="70"/>
      <c r="DQ33" s="70"/>
      <c r="DR33" s="71"/>
      <c r="DS33" s="69">
        <f>データ!AU7</f>
        <v>101.3</v>
      </c>
      <c r="DT33" s="70"/>
      <c r="DU33" s="70"/>
      <c r="DV33" s="70"/>
      <c r="DW33" s="70"/>
      <c r="DX33" s="70"/>
      <c r="DY33" s="70"/>
      <c r="DZ33" s="70"/>
      <c r="EA33" s="70"/>
      <c r="EB33" s="70"/>
      <c r="EC33" s="70"/>
      <c r="ED33" s="70"/>
      <c r="EE33" s="70"/>
      <c r="EF33" s="70"/>
      <c r="EG33" s="71"/>
      <c r="EH33" s="69">
        <f>データ!AV7</f>
        <v>98.3</v>
      </c>
      <c r="EI33" s="70"/>
      <c r="EJ33" s="70"/>
      <c r="EK33" s="70"/>
      <c r="EL33" s="70"/>
      <c r="EM33" s="70"/>
      <c r="EN33" s="70"/>
      <c r="EO33" s="70"/>
      <c r="EP33" s="70"/>
      <c r="EQ33" s="70"/>
      <c r="ER33" s="70"/>
      <c r="ES33" s="70"/>
      <c r="ET33" s="70"/>
      <c r="EU33" s="70"/>
      <c r="EV33" s="71"/>
      <c r="EW33" s="69">
        <f>データ!AW7</f>
        <v>94.6</v>
      </c>
      <c r="EX33" s="70"/>
      <c r="EY33" s="70"/>
      <c r="EZ33" s="70"/>
      <c r="FA33" s="70"/>
      <c r="FB33" s="70"/>
      <c r="FC33" s="70"/>
      <c r="FD33" s="70"/>
      <c r="FE33" s="70"/>
      <c r="FF33" s="70"/>
      <c r="FG33" s="70"/>
      <c r="FH33" s="70"/>
      <c r="FI33" s="70"/>
      <c r="FJ33" s="70"/>
      <c r="FK33" s="71"/>
      <c r="FL33" s="69">
        <f>データ!AX7</f>
        <v>100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101.9</v>
      </c>
      <c r="GS33" s="70"/>
      <c r="GT33" s="70"/>
      <c r="GU33" s="70"/>
      <c r="GV33" s="70"/>
      <c r="GW33" s="70"/>
      <c r="GX33" s="70"/>
      <c r="GY33" s="70"/>
      <c r="GZ33" s="70"/>
      <c r="HA33" s="70"/>
      <c r="HB33" s="70"/>
      <c r="HC33" s="70"/>
      <c r="HD33" s="70"/>
      <c r="HE33" s="70"/>
      <c r="HF33" s="71"/>
      <c r="HG33" s="69">
        <f>データ!BF7</f>
        <v>99.3</v>
      </c>
      <c r="HH33" s="70"/>
      <c r="HI33" s="70"/>
      <c r="HJ33" s="70"/>
      <c r="HK33" s="70"/>
      <c r="HL33" s="70"/>
      <c r="HM33" s="70"/>
      <c r="HN33" s="70"/>
      <c r="HO33" s="70"/>
      <c r="HP33" s="70"/>
      <c r="HQ33" s="70"/>
      <c r="HR33" s="70"/>
      <c r="HS33" s="70"/>
      <c r="HT33" s="70"/>
      <c r="HU33" s="71"/>
      <c r="HV33" s="69">
        <f>データ!BG7</f>
        <v>96.2</v>
      </c>
      <c r="HW33" s="70"/>
      <c r="HX33" s="70"/>
      <c r="HY33" s="70"/>
      <c r="HZ33" s="70"/>
      <c r="IA33" s="70"/>
      <c r="IB33" s="70"/>
      <c r="IC33" s="70"/>
      <c r="ID33" s="70"/>
      <c r="IE33" s="70"/>
      <c r="IF33" s="70"/>
      <c r="IG33" s="70"/>
      <c r="IH33" s="70"/>
      <c r="II33" s="70"/>
      <c r="IJ33" s="71"/>
      <c r="IK33" s="69">
        <f>データ!BH7</f>
        <v>92.3</v>
      </c>
      <c r="IL33" s="70"/>
      <c r="IM33" s="70"/>
      <c r="IN33" s="70"/>
      <c r="IO33" s="70"/>
      <c r="IP33" s="70"/>
      <c r="IQ33" s="70"/>
      <c r="IR33" s="70"/>
      <c r="IS33" s="70"/>
      <c r="IT33" s="70"/>
      <c r="IU33" s="70"/>
      <c r="IV33" s="70"/>
      <c r="IW33" s="70"/>
      <c r="IX33" s="70"/>
      <c r="IY33" s="71"/>
      <c r="IZ33" s="69">
        <f>データ!BI7</f>
        <v>97.7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91.1</v>
      </c>
      <c r="KG33" s="70"/>
      <c r="KH33" s="70"/>
      <c r="KI33" s="70"/>
      <c r="KJ33" s="70"/>
      <c r="KK33" s="70"/>
      <c r="KL33" s="70"/>
      <c r="KM33" s="70"/>
      <c r="KN33" s="70"/>
      <c r="KO33" s="70"/>
      <c r="KP33" s="70"/>
      <c r="KQ33" s="70"/>
      <c r="KR33" s="70"/>
      <c r="KS33" s="70"/>
      <c r="KT33" s="71"/>
      <c r="KU33" s="69">
        <f>データ!BQ7</f>
        <v>89.8</v>
      </c>
      <c r="KV33" s="70"/>
      <c r="KW33" s="70"/>
      <c r="KX33" s="70"/>
      <c r="KY33" s="70"/>
      <c r="KZ33" s="70"/>
      <c r="LA33" s="70"/>
      <c r="LB33" s="70"/>
      <c r="LC33" s="70"/>
      <c r="LD33" s="70"/>
      <c r="LE33" s="70"/>
      <c r="LF33" s="70"/>
      <c r="LG33" s="70"/>
      <c r="LH33" s="70"/>
      <c r="LI33" s="71"/>
      <c r="LJ33" s="69">
        <f>データ!BR7</f>
        <v>85.2</v>
      </c>
      <c r="LK33" s="70"/>
      <c r="LL33" s="70"/>
      <c r="LM33" s="70"/>
      <c r="LN33" s="70"/>
      <c r="LO33" s="70"/>
      <c r="LP33" s="70"/>
      <c r="LQ33" s="70"/>
      <c r="LR33" s="70"/>
      <c r="LS33" s="70"/>
      <c r="LT33" s="70"/>
      <c r="LU33" s="70"/>
      <c r="LV33" s="70"/>
      <c r="LW33" s="70"/>
      <c r="LX33" s="71"/>
      <c r="LY33" s="69">
        <f>データ!BS7</f>
        <v>81.2</v>
      </c>
      <c r="LZ33" s="70"/>
      <c r="MA33" s="70"/>
      <c r="MB33" s="70"/>
      <c r="MC33" s="70"/>
      <c r="MD33" s="70"/>
      <c r="ME33" s="70"/>
      <c r="MF33" s="70"/>
      <c r="MG33" s="70"/>
      <c r="MH33" s="70"/>
      <c r="MI33" s="70"/>
      <c r="MJ33" s="70"/>
      <c r="MK33" s="70"/>
      <c r="ML33" s="70"/>
      <c r="MM33" s="71"/>
      <c r="MN33" s="69">
        <f>データ!BT7</f>
        <v>79.900000000000006</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186</v>
      </c>
      <c r="NK39" s="86"/>
      <c r="NL39" s="86"/>
      <c r="NM39" s="86"/>
      <c r="NN39" s="86"/>
      <c r="NO39" s="86"/>
      <c r="NP39" s="86"/>
      <c r="NQ39" s="86"/>
      <c r="NR39" s="86"/>
      <c r="NS39" s="86"/>
      <c r="NT39" s="86"/>
      <c r="NU39" s="86"/>
      <c r="NV39" s="86"/>
      <c r="NW39" s="86"/>
      <c r="NX39" s="8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185</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65950</v>
      </c>
      <c r="Q55" s="67"/>
      <c r="R55" s="67"/>
      <c r="S55" s="67"/>
      <c r="T55" s="67"/>
      <c r="U55" s="67"/>
      <c r="V55" s="67"/>
      <c r="W55" s="67"/>
      <c r="X55" s="67"/>
      <c r="Y55" s="67"/>
      <c r="Z55" s="67"/>
      <c r="AA55" s="67"/>
      <c r="AB55" s="67"/>
      <c r="AC55" s="67"/>
      <c r="AD55" s="68"/>
      <c r="AE55" s="66">
        <f>データ!CB7</f>
        <v>65603</v>
      </c>
      <c r="AF55" s="67"/>
      <c r="AG55" s="67"/>
      <c r="AH55" s="67"/>
      <c r="AI55" s="67"/>
      <c r="AJ55" s="67"/>
      <c r="AK55" s="67"/>
      <c r="AL55" s="67"/>
      <c r="AM55" s="67"/>
      <c r="AN55" s="67"/>
      <c r="AO55" s="67"/>
      <c r="AP55" s="67"/>
      <c r="AQ55" s="67"/>
      <c r="AR55" s="67"/>
      <c r="AS55" s="68"/>
      <c r="AT55" s="66">
        <f>データ!CC7</f>
        <v>67876</v>
      </c>
      <c r="AU55" s="67"/>
      <c r="AV55" s="67"/>
      <c r="AW55" s="67"/>
      <c r="AX55" s="67"/>
      <c r="AY55" s="67"/>
      <c r="AZ55" s="67"/>
      <c r="BA55" s="67"/>
      <c r="BB55" s="67"/>
      <c r="BC55" s="67"/>
      <c r="BD55" s="67"/>
      <c r="BE55" s="67"/>
      <c r="BF55" s="67"/>
      <c r="BG55" s="67"/>
      <c r="BH55" s="68"/>
      <c r="BI55" s="66">
        <f>データ!CD7</f>
        <v>70432</v>
      </c>
      <c r="BJ55" s="67"/>
      <c r="BK55" s="67"/>
      <c r="BL55" s="67"/>
      <c r="BM55" s="67"/>
      <c r="BN55" s="67"/>
      <c r="BO55" s="67"/>
      <c r="BP55" s="67"/>
      <c r="BQ55" s="67"/>
      <c r="BR55" s="67"/>
      <c r="BS55" s="67"/>
      <c r="BT55" s="67"/>
      <c r="BU55" s="67"/>
      <c r="BV55" s="67"/>
      <c r="BW55" s="68"/>
      <c r="BX55" s="66">
        <f>データ!CE7</f>
        <v>79790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14859</v>
      </c>
      <c r="DE55" s="67"/>
      <c r="DF55" s="67"/>
      <c r="DG55" s="67"/>
      <c r="DH55" s="67"/>
      <c r="DI55" s="67"/>
      <c r="DJ55" s="67"/>
      <c r="DK55" s="67"/>
      <c r="DL55" s="67"/>
      <c r="DM55" s="67"/>
      <c r="DN55" s="67"/>
      <c r="DO55" s="67"/>
      <c r="DP55" s="67"/>
      <c r="DQ55" s="67"/>
      <c r="DR55" s="68"/>
      <c r="DS55" s="66">
        <f>データ!CM7</f>
        <v>14946</v>
      </c>
      <c r="DT55" s="67"/>
      <c r="DU55" s="67"/>
      <c r="DV55" s="67"/>
      <c r="DW55" s="67"/>
      <c r="DX55" s="67"/>
      <c r="DY55" s="67"/>
      <c r="DZ55" s="67"/>
      <c r="EA55" s="67"/>
      <c r="EB55" s="67"/>
      <c r="EC55" s="67"/>
      <c r="ED55" s="67"/>
      <c r="EE55" s="67"/>
      <c r="EF55" s="67"/>
      <c r="EG55" s="68"/>
      <c r="EH55" s="66">
        <f>データ!CN7</f>
        <v>15655</v>
      </c>
      <c r="EI55" s="67"/>
      <c r="EJ55" s="67"/>
      <c r="EK55" s="67"/>
      <c r="EL55" s="67"/>
      <c r="EM55" s="67"/>
      <c r="EN55" s="67"/>
      <c r="EO55" s="67"/>
      <c r="EP55" s="67"/>
      <c r="EQ55" s="67"/>
      <c r="ER55" s="67"/>
      <c r="ES55" s="67"/>
      <c r="ET55" s="67"/>
      <c r="EU55" s="67"/>
      <c r="EV55" s="68"/>
      <c r="EW55" s="66">
        <f>データ!CO7</f>
        <v>16178</v>
      </c>
      <c r="EX55" s="67"/>
      <c r="EY55" s="67"/>
      <c r="EZ55" s="67"/>
      <c r="FA55" s="67"/>
      <c r="FB55" s="67"/>
      <c r="FC55" s="67"/>
      <c r="FD55" s="67"/>
      <c r="FE55" s="67"/>
      <c r="FF55" s="67"/>
      <c r="FG55" s="67"/>
      <c r="FH55" s="67"/>
      <c r="FI55" s="67"/>
      <c r="FJ55" s="67"/>
      <c r="FK55" s="68"/>
      <c r="FL55" s="66">
        <f>データ!CP7</f>
        <v>16350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49.4</v>
      </c>
      <c r="GS55" s="70"/>
      <c r="GT55" s="70"/>
      <c r="GU55" s="70"/>
      <c r="GV55" s="70"/>
      <c r="GW55" s="70"/>
      <c r="GX55" s="70"/>
      <c r="GY55" s="70"/>
      <c r="GZ55" s="70"/>
      <c r="HA55" s="70"/>
      <c r="HB55" s="70"/>
      <c r="HC55" s="70"/>
      <c r="HD55" s="70"/>
      <c r="HE55" s="70"/>
      <c r="HF55" s="71"/>
      <c r="HG55" s="69">
        <f>データ!CX7</f>
        <v>52.1</v>
      </c>
      <c r="HH55" s="70"/>
      <c r="HI55" s="70"/>
      <c r="HJ55" s="70"/>
      <c r="HK55" s="70"/>
      <c r="HL55" s="70"/>
      <c r="HM55" s="70"/>
      <c r="HN55" s="70"/>
      <c r="HO55" s="70"/>
      <c r="HP55" s="70"/>
      <c r="HQ55" s="70"/>
      <c r="HR55" s="70"/>
      <c r="HS55" s="70"/>
      <c r="HT55" s="70"/>
      <c r="HU55" s="71"/>
      <c r="HV55" s="69">
        <f>データ!CY7</f>
        <v>52.5</v>
      </c>
      <c r="HW55" s="70"/>
      <c r="HX55" s="70"/>
      <c r="HY55" s="70"/>
      <c r="HZ55" s="70"/>
      <c r="IA55" s="70"/>
      <c r="IB55" s="70"/>
      <c r="IC55" s="70"/>
      <c r="ID55" s="70"/>
      <c r="IE55" s="70"/>
      <c r="IF55" s="70"/>
      <c r="IG55" s="70"/>
      <c r="IH55" s="70"/>
      <c r="II55" s="70"/>
      <c r="IJ55" s="71"/>
      <c r="IK55" s="69">
        <f>データ!CZ7</f>
        <v>52.8</v>
      </c>
      <c r="IL55" s="70"/>
      <c r="IM55" s="70"/>
      <c r="IN55" s="70"/>
      <c r="IO55" s="70"/>
      <c r="IP55" s="70"/>
      <c r="IQ55" s="70"/>
      <c r="IR55" s="70"/>
      <c r="IS55" s="70"/>
      <c r="IT55" s="70"/>
      <c r="IU55" s="70"/>
      <c r="IV55" s="70"/>
      <c r="IW55" s="70"/>
      <c r="IX55" s="70"/>
      <c r="IY55" s="71"/>
      <c r="IZ55" s="69">
        <f>データ!DA7</f>
        <v>49.4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25.4</v>
      </c>
      <c r="KG55" s="70"/>
      <c r="KH55" s="70"/>
      <c r="KI55" s="70"/>
      <c r="KJ55" s="70"/>
      <c r="KK55" s="70"/>
      <c r="KL55" s="70"/>
      <c r="KM55" s="70"/>
      <c r="KN55" s="70"/>
      <c r="KO55" s="70"/>
      <c r="KP55" s="70"/>
      <c r="KQ55" s="70"/>
      <c r="KR55" s="70"/>
      <c r="KS55" s="70"/>
      <c r="KT55" s="71"/>
      <c r="KU55" s="69">
        <f>データ!DI7</f>
        <v>25.1</v>
      </c>
      <c r="KV55" s="70"/>
      <c r="KW55" s="70"/>
      <c r="KX55" s="70"/>
      <c r="KY55" s="70"/>
      <c r="KZ55" s="70"/>
      <c r="LA55" s="70"/>
      <c r="LB55" s="70"/>
      <c r="LC55" s="70"/>
      <c r="LD55" s="70"/>
      <c r="LE55" s="70"/>
      <c r="LF55" s="70"/>
      <c r="LG55" s="70"/>
      <c r="LH55" s="70"/>
      <c r="LI55" s="71"/>
      <c r="LJ55" s="69">
        <f>データ!DJ7</f>
        <v>25.2</v>
      </c>
      <c r="LK55" s="70"/>
      <c r="LL55" s="70"/>
      <c r="LM55" s="70"/>
      <c r="LN55" s="70"/>
      <c r="LO55" s="70"/>
      <c r="LP55" s="70"/>
      <c r="LQ55" s="70"/>
      <c r="LR55" s="70"/>
      <c r="LS55" s="70"/>
      <c r="LT55" s="70"/>
      <c r="LU55" s="70"/>
      <c r="LV55" s="70"/>
      <c r="LW55" s="70"/>
      <c r="LX55" s="71"/>
      <c r="LY55" s="69">
        <f>データ!DK7</f>
        <v>27.6</v>
      </c>
      <c r="LZ55" s="70"/>
      <c r="MA55" s="70"/>
      <c r="MB55" s="70"/>
      <c r="MC55" s="70"/>
      <c r="MD55" s="70"/>
      <c r="ME55" s="70"/>
      <c r="MF55" s="70"/>
      <c r="MG55" s="70"/>
      <c r="MH55" s="70"/>
      <c r="MI55" s="70"/>
      <c r="MJ55" s="70"/>
      <c r="MK55" s="70"/>
      <c r="ML55" s="70"/>
      <c r="MM55" s="71"/>
      <c r="MN55" s="69">
        <f>データ!DL7</f>
        <v>26.6</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0" t="s">
        <v>184</v>
      </c>
      <c r="NK70" s="131"/>
      <c r="NL70" s="131"/>
      <c r="NM70" s="131"/>
      <c r="NN70" s="131"/>
      <c r="NO70" s="131"/>
      <c r="NP70" s="131"/>
      <c r="NQ70" s="131"/>
      <c r="NR70" s="131"/>
      <c r="NS70" s="131"/>
      <c r="NT70" s="131"/>
      <c r="NU70" s="131"/>
      <c r="NV70" s="131"/>
      <c r="NW70" s="131"/>
      <c r="NX70" s="13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0"/>
      <c r="NK71" s="131"/>
      <c r="NL71" s="131"/>
      <c r="NM71" s="131"/>
      <c r="NN71" s="131"/>
      <c r="NO71" s="131"/>
      <c r="NP71" s="131"/>
      <c r="NQ71" s="131"/>
      <c r="NR71" s="131"/>
      <c r="NS71" s="131"/>
      <c r="NT71" s="131"/>
      <c r="NU71" s="131"/>
      <c r="NV71" s="131"/>
      <c r="NW71" s="131"/>
      <c r="NX71" s="13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0"/>
      <c r="NK72" s="131"/>
      <c r="NL72" s="131"/>
      <c r="NM72" s="131"/>
      <c r="NN72" s="131"/>
      <c r="NO72" s="131"/>
      <c r="NP72" s="131"/>
      <c r="NQ72" s="131"/>
      <c r="NR72" s="131"/>
      <c r="NS72" s="131"/>
      <c r="NT72" s="131"/>
      <c r="NU72" s="131"/>
      <c r="NV72" s="131"/>
      <c r="NW72" s="131"/>
      <c r="NX72" s="13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0"/>
      <c r="NK73" s="131"/>
      <c r="NL73" s="131"/>
      <c r="NM73" s="131"/>
      <c r="NN73" s="131"/>
      <c r="NO73" s="131"/>
      <c r="NP73" s="131"/>
      <c r="NQ73" s="131"/>
      <c r="NR73" s="131"/>
      <c r="NS73" s="131"/>
      <c r="NT73" s="131"/>
      <c r="NU73" s="131"/>
      <c r="NV73" s="131"/>
      <c r="NW73" s="131"/>
      <c r="NX73" s="13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0"/>
      <c r="NK74" s="131"/>
      <c r="NL74" s="131"/>
      <c r="NM74" s="131"/>
      <c r="NN74" s="131"/>
      <c r="NO74" s="131"/>
      <c r="NP74" s="131"/>
      <c r="NQ74" s="131"/>
      <c r="NR74" s="131"/>
      <c r="NS74" s="131"/>
      <c r="NT74" s="131"/>
      <c r="NU74" s="131"/>
      <c r="NV74" s="131"/>
      <c r="NW74" s="131"/>
      <c r="NX74" s="13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0"/>
      <c r="NK75" s="131"/>
      <c r="NL75" s="131"/>
      <c r="NM75" s="131"/>
      <c r="NN75" s="131"/>
      <c r="NO75" s="131"/>
      <c r="NP75" s="131"/>
      <c r="NQ75" s="131"/>
      <c r="NR75" s="131"/>
      <c r="NS75" s="131"/>
      <c r="NT75" s="131"/>
      <c r="NU75" s="131"/>
      <c r="NV75" s="131"/>
      <c r="NW75" s="131"/>
      <c r="NX75" s="13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0"/>
      <c r="NK76" s="131"/>
      <c r="NL76" s="131"/>
      <c r="NM76" s="131"/>
      <c r="NN76" s="131"/>
      <c r="NO76" s="131"/>
      <c r="NP76" s="131"/>
      <c r="NQ76" s="131"/>
      <c r="NR76" s="131"/>
      <c r="NS76" s="131"/>
      <c r="NT76" s="131"/>
      <c r="NU76" s="131"/>
      <c r="NV76" s="131"/>
      <c r="NW76" s="131"/>
      <c r="NX76" s="13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0"/>
      <c r="NK77" s="131"/>
      <c r="NL77" s="131"/>
      <c r="NM77" s="131"/>
      <c r="NN77" s="131"/>
      <c r="NO77" s="131"/>
      <c r="NP77" s="131"/>
      <c r="NQ77" s="131"/>
      <c r="NR77" s="131"/>
      <c r="NS77" s="131"/>
      <c r="NT77" s="131"/>
      <c r="NU77" s="131"/>
      <c r="NV77" s="131"/>
      <c r="NW77" s="131"/>
      <c r="NX77" s="132"/>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30"/>
      <c r="NK78" s="131"/>
      <c r="NL78" s="131"/>
      <c r="NM78" s="131"/>
      <c r="NN78" s="131"/>
      <c r="NO78" s="131"/>
      <c r="NP78" s="131"/>
      <c r="NQ78" s="131"/>
      <c r="NR78" s="131"/>
      <c r="NS78" s="131"/>
      <c r="NT78" s="131"/>
      <c r="NU78" s="131"/>
      <c r="NV78" s="131"/>
      <c r="NW78" s="131"/>
      <c r="NX78" s="132"/>
    </row>
    <row r="79" spans="1:388" ht="13.5" customHeight="1" x14ac:dyDescent="0.15">
      <c r="A79" s="2"/>
      <c r="B79" s="14"/>
      <c r="C79" s="2"/>
      <c r="D79" s="2"/>
      <c r="E79" s="2"/>
      <c r="F79" s="2"/>
      <c r="G79" s="65" t="s">
        <v>58</v>
      </c>
      <c r="H79" s="65"/>
      <c r="I79" s="65"/>
      <c r="J79" s="65"/>
      <c r="K79" s="65"/>
      <c r="L79" s="65"/>
      <c r="M79" s="65"/>
      <c r="N79" s="65"/>
      <c r="O79" s="65"/>
      <c r="P79" s="69">
        <f>データ!DS7</f>
        <v>29.3</v>
      </c>
      <c r="Q79" s="70"/>
      <c r="R79" s="70"/>
      <c r="S79" s="70"/>
      <c r="T79" s="70"/>
      <c r="U79" s="70"/>
      <c r="V79" s="70"/>
      <c r="W79" s="70"/>
      <c r="X79" s="70"/>
      <c r="Y79" s="70"/>
      <c r="Z79" s="70"/>
      <c r="AA79" s="70"/>
      <c r="AB79" s="70"/>
      <c r="AC79" s="70"/>
      <c r="AD79" s="71"/>
      <c r="AE79" s="69">
        <f>データ!DT7</f>
        <v>28.9</v>
      </c>
      <c r="AF79" s="70"/>
      <c r="AG79" s="70"/>
      <c r="AH79" s="70"/>
      <c r="AI79" s="70"/>
      <c r="AJ79" s="70"/>
      <c r="AK79" s="70"/>
      <c r="AL79" s="70"/>
      <c r="AM79" s="70"/>
      <c r="AN79" s="70"/>
      <c r="AO79" s="70"/>
      <c r="AP79" s="70"/>
      <c r="AQ79" s="70"/>
      <c r="AR79" s="70"/>
      <c r="AS79" s="71"/>
      <c r="AT79" s="69">
        <f>データ!DU7</f>
        <v>24.5</v>
      </c>
      <c r="AU79" s="70"/>
      <c r="AV79" s="70"/>
      <c r="AW79" s="70"/>
      <c r="AX79" s="70"/>
      <c r="AY79" s="70"/>
      <c r="AZ79" s="70"/>
      <c r="BA79" s="70"/>
      <c r="BB79" s="70"/>
      <c r="BC79" s="70"/>
      <c r="BD79" s="70"/>
      <c r="BE79" s="70"/>
      <c r="BF79" s="70"/>
      <c r="BG79" s="70"/>
      <c r="BH79" s="71"/>
      <c r="BI79" s="69">
        <f>データ!DV7</f>
        <v>16.399999999999999</v>
      </c>
      <c r="BJ79" s="70"/>
      <c r="BK79" s="70"/>
      <c r="BL79" s="70"/>
      <c r="BM79" s="70"/>
      <c r="BN79" s="70"/>
      <c r="BO79" s="70"/>
      <c r="BP79" s="70"/>
      <c r="BQ79" s="70"/>
      <c r="BR79" s="70"/>
      <c r="BS79" s="70"/>
      <c r="BT79" s="70"/>
      <c r="BU79" s="70"/>
      <c r="BV79" s="70"/>
      <c r="BW79" s="71"/>
      <c r="BX79" s="69">
        <f>データ!DW7</f>
        <v>10.9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45.3</v>
      </c>
      <c r="DH79" s="70"/>
      <c r="DI79" s="70"/>
      <c r="DJ79" s="70"/>
      <c r="DK79" s="70"/>
      <c r="DL79" s="70"/>
      <c r="DM79" s="70"/>
      <c r="DN79" s="70"/>
      <c r="DO79" s="70"/>
      <c r="DP79" s="70"/>
      <c r="DQ79" s="70"/>
      <c r="DR79" s="70"/>
      <c r="DS79" s="70"/>
      <c r="DT79" s="70"/>
      <c r="DU79" s="71"/>
      <c r="DV79" s="69">
        <f>データ!EE7</f>
        <v>47.1</v>
      </c>
      <c r="DW79" s="70"/>
      <c r="DX79" s="70"/>
      <c r="DY79" s="70"/>
      <c r="DZ79" s="70"/>
      <c r="EA79" s="70"/>
      <c r="EB79" s="70"/>
      <c r="EC79" s="70"/>
      <c r="ED79" s="70"/>
      <c r="EE79" s="70"/>
      <c r="EF79" s="70"/>
      <c r="EG79" s="70"/>
      <c r="EH79" s="70"/>
      <c r="EI79" s="70"/>
      <c r="EJ79" s="71"/>
      <c r="EK79" s="69">
        <f>データ!EF7</f>
        <v>43.6</v>
      </c>
      <c r="EL79" s="70"/>
      <c r="EM79" s="70"/>
      <c r="EN79" s="70"/>
      <c r="EO79" s="70"/>
      <c r="EP79" s="70"/>
      <c r="EQ79" s="70"/>
      <c r="ER79" s="70"/>
      <c r="ES79" s="70"/>
      <c r="ET79" s="70"/>
      <c r="EU79" s="70"/>
      <c r="EV79" s="70"/>
      <c r="EW79" s="70"/>
      <c r="EX79" s="70"/>
      <c r="EY79" s="71"/>
      <c r="EZ79" s="69">
        <f>データ!EG7</f>
        <v>46.2</v>
      </c>
      <c r="FA79" s="70"/>
      <c r="FB79" s="70"/>
      <c r="FC79" s="70"/>
      <c r="FD79" s="70"/>
      <c r="FE79" s="70"/>
      <c r="FF79" s="70"/>
      <c r="FG79" s="70"/>
      <c r="FH79" s="70"/>
      <c r="FI79" s="70"/>
      <c r="FJ79" s="70"/>
      <c r="FK79" s="70"/>
      <c r="FL79" s="70"/>
      <c r="FM79" s="70"/>
      <c r="FN79" s="71"/>
      <c r="FO79" s="69">
        <f>データ!EH7</f>
        <v>47.7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74.400000000000006</v>
      </c>
      <c r="GU79" s="70"/>
      <c r="GV79" s="70"/>
      <c r="GW79" s="70"/>
      <c r="GX79" s="70"/>
      <c r="GY79" s="70"/>
      <c r="GZ79" s="70"/>
      <c r="HA79" s="70"/>
      <c r="HB79" s="70"/>
      <c r="HC79" s="70"/>
      <c r="HD79" s="70"/>
      <c r="HE79" s="70"/>
      <c r="HF79" s="70"/>
      <c r="HG79" s="70"/>
      <c r="HH79" s="71"/>
      <c r="HI79" s="69">
        <f>データ!EP7</f>
        <v>74.400000000000006</v>
      </c>
      <c r="HJ79" s="70"/>
      <c r="HK79" s="70"/>
      <c r="HL79" s="70"/>
      <c r="HM79" s="70"/>
      <c r="HN79" s="70"/>
      <c r="HO79" s="70"/>
      <c r="HP79" s="70"/>
      <c r="HQ79" s="70"/>
      <c r="HR79" s="70"/>
      <c r="HS79" s="70"/>
      <c r="HT79" s="70"/>
      <c r="HU79" s="70"/>
      <c r="HV79" s="70"/>
      <c r="HW79" s="71"/>
      <c r="HX79" s="69">
        <f>データ!EQ7</f>
        <v>61</v>
      </c>
      <c r="HY79" s="70"/>
      <c r="HZ79" s="70"/>
      <c r="IA79" s="70"/>
      <c r="IB79" s="70"/>
      <c r="IC79" s="70"/>
      <c r="ID79" s="70"/>
      <c r="IE79" s="70"/>
      <c r="IF79" s="70"/>
      <c r="IG79" s="70"/>
      <c r="IH79" s="70"/>
      <c r="II79" s="70"/>
      <c r="IJ79" s="70"/>
      <c r="IK79" s="70"/>
      <c r="IL79" s="71"/>
      <c r="IM79" s="69">
        <f>データ!ER7</f>
        <v>64.7</v>
      </c>
      <c r="IN79" s="70"/>
      <c r="IO79" s="70"/>
      <c r="IP79" s="70"/>
      <c r="IQ79" s="70"/>
      <c r="IR79" s="70"/>
      <c r="IS79" s="70"/>
      <c r="IT79" s="70"/>
      <c r="IU79" s="70"/>
      <c r="IV79" s="70"/>
      <c r="IW79" s="70"/>
      <c r="IX79" s="70"/>
      <c r="IY79" s="70"/>
      <c r="IZ79" s="70"/>
      <c r="JA79" s="71"/>
      <c r="JB79" s="69">
        <f>データ!ES7</f>
        <v>66.2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51957285</v>
      </c>
      <c r="KH79" s="67"/>
      <c r="KI79" s="67"/>
      <c r="KJ79" s="67"/>
      <c r="KK79" s="67"/>
      <c r="KL79" s="67"/>
      <c r="KM79" s="67"/>
      <c r="KN79" s="67"/>
      <c r="KO79" s="67"/>
      <c r="KP79" s="67"/>
      <c r="KQ79" s="67"/>
      <c r="KR79" s="67"/>
      <c r="KS79" s="67"/>
      <c r="KT79" s="67"/>
      <c r="KU79" s="68"/>
      <c r="KV79" s="66">
        <f>データ!FA7</f>
        <v>53436167</v>
      </c>
      <c r="KW79" s="67"/>
      <c r="KX79" s="67"/>
      <c r="KY79" s="67"/>
      <c r="KZ79" s="67"/>
      <c r="LA79" s="67"/>
      <c r="LB79" s="67"/>
      <c r="LC79" s="67"/>
      <c r="LD79" s="67"/>
      <c r="LE79" s="67"/>
      <c r="LF79" s="67"/>
      <c r="LG79" s="67"/>
      <c r="LH79" s="67"/>
      <c r="LI79" s="67"/>
      <c r="LJ79" s="68"/>
      <c r="LK79" s="66">
        <f>データ!FB7</f>
        <v>53439489</v>
      </c>
      <c r="LL79" s="67"/>
      <c r="LM79" s="67"/>
      <c r="LN79" s="67"/>
      <c r="LO79" s="67"/>
      <c r="LP79" s="67"/>
      <c r="LQ79" s="67"/>
      <c r="LR79" s="67"/>
      <c r="LS79" s="67"/>
      <c r="LT79" s="67"/>
      <c r="LU79" s="67"/>
      <c r="LV79" s="67"/>
      <c r="LW79" s="67"/>
      <c r="LX79" s="67"/>
      <c r="LY79" s="68"/>
      <c r="LZ79" s="66">
        <f>データ!FC7</f>
        <v>52981713</v>
      </c>
      <c r="MA79" s="67"/>
      <c r="MB79" s="67"/>
      <c r="MC79" s="67"/>
      <c r="MD79" s="67"/>
      <c r="ME79" s="67"/>
      <c r="MF79" s="67"/>
      <c r="MG79" s="67"/>
      <c r="MH79" s="67"/>
      <c r="MI79" s="67"/>
      <c r="MJ79" s="67"/>
      <c r="MK79" s="67"/>
      <c r="ML79" s="67"/>
      <c r="MM79" s="67"/>
      <c r="MN79" s="68"/>
      <c r="MO79" s="66">
        <f>データ!FD7</f>
        <v>54600263</v>
      </c>
      <c r="MP79" s="67"/>
      <c r="MQ79" s="67"/>
      <c r="MR79" s="67"/>
      <c r="MS79" s="67"/>
      <c r="MT79" s="67"/>
      <c r="MU79" s="67"/>
      <c r="MV79" s="67"/>
      <c r="MW79" s="67"/>
      <c r="MX79" s="67"/>
      <c r="MY79" s="67"/>
      <c r="MZ79" s="67"/>
      <c r="NA79" s="67"/>
      <c r="NB79" s="67"/>
      <c r="NC79" s="68"/>
      <c r="ND79" s="2"/>
      <c r="NE79" s="2"/>
      <c r="NF79" s="2"/>
      <c r="NG79" s="21"/>
      <c r="NH79" s="15"/>
      <c r="NI79" s="2"/>
      <c r="NJ79" s="130"/>
      <c r="NK79" s="131"/>
      <c r="NL79" s="131"/>
      <c r="NM79" s="131"/>
      <c r="NN79" s="131"/>
      <c r="NO79" s="131"/>
      <c r="NP79" s="131"/>
      <c r="NQ79" s="131"/>
      <c r="NR79" s="131"/>
      <c r="NS79" s="131"/>
      <c r="NT79" s="131"/>
      <c r="NU79" s="131"/>
      <c r="NV79" s="131"/>
      <c r="NW79" s="131"/>
      <c r="NX79" s="132"/>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130"/>
      <c r="NK80" s="131"/>
      <c r="NL80" s="131"/>
      <c r="NM80" s="131"/>
      <c r="NN80" s="131"/>
      <c r="NO80" s="131"/>
      <c r="NP80" s="131"/>
      <c r="NQ80" s="131"/>
      <c r="NR80" s="131"/>
      <c r="NS80" s="131"/>
      <c r="NT80" s="131"/>
      <c r="NU80" s="131"/>
      <c r="NV80" s="131"/>
      <c r="NW80" s="131"/>
      <c r="NX80" s="13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0"/>
      <c r="NK81" s="131"/>
      <c r="NL81" s="131"/>
      <c r="NM81" s="131"/>
      <c r="NN81" s="131"/>
      <c r="NO81" s="131"/>
      <c r="NP81" s="131"/>
      <c r="NQ81" s="131"/>
      <c r="NR81" s="131"/>
      <c r="NS81" s="131"/>
      <c r="NT81" s="131"/>
      <c r="NU81" s="131"/>
      <c r="NV81" s="131"/>
      <c r="NW81" s="131"/>
      <c r="NX81" s="13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0"/>
      <c r="NK82" s="131"/>
      <c r="NL82" s="131"/>
      <c r="NM82" s="131"/>
      <c r="NN82" s="131"/>
      <c r="NO82" s="131"/>
      <c r="NP82" s="131"/>
      <c r="NQ82" s="131"/>
      <c r="NR82" s="131"/>
      <c r="NS82" s="131"/>
      <c r="NT82" s="131"/>
      <c r="NU82" s="131"/>
      <c r="NV82" s="131"/>
      <c r="NW82" s="131"/>
      <c r="NX82" s="13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0"/>
      <c r="NK83" s="131"/>
      <c r="NL83" s="131"/>
      <c r="NM83" s="131"/>
      <c r="NN83" s="131"/>
      <c r="NO83" s="131"/>
      <c r="NP83" s="131"/>
      <c r="NQ83" s="131"/>
      <c r="NR83" s="131"/>
      <c r="NS83" s="131"/>
      <c r="NT83" s="131"/>
      <c r="NU83" s="131"/>
      <c r="NV83" s="131"/>
      <c r="NW83" s="131"/>
      <c r="NX83" s="13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33"/>
      <c r="NK84" s="134"/>
      <c r="NL84" s="134"/>
      <c r="NM84" s="134"/>
      <c r="NN84" s="134"/>
      <c r="NO84" s="134"/>
      <c r="NP84" s="134"/>
      <c r="NQ84" s="134"/>
      <c r="NR84" s="134"/>
      <c r="NS84" s="134"/>
      <c r="NT84" s="134"/>
      <c r="NU84" s="134"/>
      <c r="NV84" s="134"/>
      <c r="NW84" s="134"/>
      <c r="NX84" s="135"/>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y/vU7ZqNO9hh7LgZvw69S+Rb2sQP6qXyxaDfwUrRO/CagOsTs45MbqRKQK2xCqICTSnrW2mWPfCntB0/abAUw==" saltValue="0oCrwZTYEd0KCCvIv3LvOg==" spinCount="100000" sheet="1" objects="1" scenarios="1" formatCells="0" formatColumns="0" formatRows="0"/>
  <mergeCells count="286">
    <mergeCell ref="NJ54:NX67"/>
    <mergeCell ref="NJ70:NX84"/>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LY54:MM54"/>
    <mergeCell ref="MN54:NB54"/>
    <mergeCell ref="IZ54:JN54"/>
    <mergeCell ref="KF54:KT54"/>
    <mergeCell ref="KU54:LI54"/>
    <mergeCell ref="LJ54:LX54"/>
    <mergeCell ref="HV54:IJ54"/>
    <mergeCell ref="IK54:IY54"/>
    <mergeCell ref="DS54:EG54"/>
    <mergeCell ref="EH54:EV54"/>
    <mergeCell ref="EW54:FK54"/>
    <mergeCell ref="FL54:FZ54"/>
    <mergeCell ref="GR54:HF54"/>
    <mergeCell ref="HG54:HU54"/>
    <mergeCell ref="KF55:KT55"/>
    <mergeCell ref="KU55:LI55"/>
    <mergeCell ref="LJ55:LX55"/>
    <mergeCell ref="LY55:MM55"/>
    <mergeCell ref="MN55:NB55"/>
    <mergeCell ref="IZ55:JN55"/>
    <mergeCell ref="JW55:KE55"/>
    <mergeCell ref="BX55:CL55"/>
    <mergeCell ref="CU55:DC55"/>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159</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160</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162</v>
      </c>
      <c r="B6" s="50">
        <f>B8</f>
        <v>2022</v>
      </c>
      <c r="C6" s="50">
        <f t="shared" ref="C6:M6" si="2">C8</f>
        <v>252042</v>
      </c>
      <c r="D6" s="50">
        <f t="shared" si="2"/>
        <v>46</v>
      </c>
      <c r="E6" s="50">
        <f t="shared" si="2"/>
        <v>6</v>
      </c>
      <c r="F6" s="50">
        <f t="shared" si="2"/>
        <v>0</v>
      </c>
      <c r="G6" s="50">
        <f t="shared" si="2"/>
        <v>1</v>
      </c>
      <c r="H6" s="147" t="str">
        <f>IF(H8&lt;&gt;I8,H8,"")&amp;IF(I8&lt;&gt;J8,I8,"")&amp;"　"&amp;J8</f>
        <v>滋賀県近江八幡市　近江八幡市立総合医療センター</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24</v>
      </c>
      <c r="R6" s="50" t="str">
        <f t="shared" si="3"/>
        <v>対象</v>
      </c>
      <c r="S6" s="50" t="str">
        <f t="shared" si="3"/>
        <v>ド 透 I 未 訓</v>
      </c>
      <c r="T6" s="50" t="str">
        <f t="shared" si="3"/>
        <v>救 臨 感 災 地 輪</v>
      </c>
      <c r="U6" s="51">
        <f>U8</f>
        <v>82025</v>
      </c>
      <c r="V6" s="51">
        <f>V8</f>
        <v>32937</v>
      </c>
      <c r="W6" s="50" t="str">
        <f>W8</f>
        <v>-</v>
      </c>
      <c r="X6" s="50" t="str">
        <f t="shared" ref="X6" si="4">X8</f>
        <v>第２種該当</v>
      </c>
      <c r="Y6" s="50" t="str">
        <f t="shared" si="3"/>
        <v>７：１</v>
      </c>
      <c r="Z6" s="51">
        <f t="shared" si="3"/>
        <v>403</v>
      </c>
      <c r="AA6" s="51" t="str">
        <f t="shared" si="3"/>
        <v>-</v>
      </c>
      <c r="AB6" s="51" t="str">
        <f t="shared" si="3"/>
        <v>-</v>
      </c>
      <c r="AC6" s="51" t="str">
        <f t="shared" si="3"/>
        <v>-</v>
      </c>
      <c r="AD6" s="51">
        <f t="shared" si="3"/>
        <v>4</v>
      </c>
      <c r="AE6" s="51">
        <f t="shared" si="3"/>
        <v>407</v>
      </c>
      <c r="AF6" s="51">
        <f t="shared" si="3"/>
        <v>390</v>
      </c>
      <c r="AG6" s="51" t="str">
        <f t="shared" si="3"/>
        <v>-</v>
      </c>
      <c r="AH6" s="51">
        <f t="shared" si="3"/>
        <v>390</v>
      </c>
      <c r="AI6" s="52">
        <f>IF(AI8="-",NA(),AI8)</f>
        <v>102.5</v>
      </c>
      <c r="AJ6" s="52">
        <f t="shared" ref="AJ6:AR6" si="5">IF(AJ8="-",NA(),AJ8)</f>
        <v>100.6</v>
      </c>
      <c r="AK6" s="52">
        <f t="shared" si="5"/>
        <v>105.7</v>
      </c>
      <c r="AL6" s="52">
        <f t="shared" si="5"/>
        <v>107.3</v>
      </c>
      <c r="AM6" s="52">
        <f t="shared" si="5"/>
        <v>104</v>
      </c>
      <c r="AN6" s="52">
        <f t="shared" si="5"/>
        <v>99</v>
      </c>
      <c r="AO6" s="52">
        <f t="shared" si="5"/>
        <v>99</v>
      </c>
      <c r="AP6" s="52">
        <f t="shared" si="5"/>
        <v>103.9</v>
      </c>
      <c r="AQ6" s="52">
        <f t="shared" si="5"/>
        <v>106.6</v>
      </c>
      <c r="AR6" s="52">
        <f t="shared" si="5"/>
        <v>103.5</v>
      </c>
      <c r="AS6" s="52" t="str">
        <f>IF(AS8="-","【-】","【"&amp;SUBSTITUTE(TEXT(AS8,"#,##0.0"),"-","△")&amp;"】")</f>
        <v>【103.5】</v>
      </c>
      <c r="AT6" s="52">
        <f>IF(AT8="-",NA(),AT8)</f>
        <v>104</v>
      </c>
      <c r="AU6" s="52">
        <f t="shared" ref="AU6:BC6" si="6">IF(AU8="-",NA(),AU8)</f>
        <v>101.3</v>
      </c>
      <c r="AV6" s="52">
        <f t="shared" si="6"/>
        <v>98.3</v>
      </c>
      <c r="AW6" s="52">
        <f t="shared" si="6"/>
        <v>94.6</v>
      </c>
      <c r="AX6" s="52">
        <f t="shared" si="6"/>
        <v>100</v>
      </c>
      <c r="AY6" s="52">
        <f t="shared" si="6"/>
        <v>92.3</v>
      </c>
      <c r="AZ6" s="52">
        <f t="shared" si="6"/>
        <v>92.4</v>
      </c>
      <c r="BA6" s="52">
        <f t="shared" si="6"/>
        <v>87.5</v>
      </c>
      <c r="BB6" s="52">
        <f t="shared" si="6"/>
        <v>89.4</v>
      </c>
      <c r="BC6" s="52">
        <f t="shared" si="6"/>
        <v>88.9</v>
      </c>
      <c r="BD6" s="52" t="str">
        <f>IF(BD8="-","【-】","【"&amp;SUBSTITUTE(TEXT(BD8,"#,##0.0"),"-","△")&amp;"】")</f>
        <v>【86.4】</v>
      </c>
      <c r="BE6" s="52">
        <f>IF(BE8="-",NA(),BE8)</f>
        <v>101.9</v>
      </c>
      <c r="BF6" s="52">
        <f t="shared" ref="BF6:BN6" si="7">IF(BF8="-",NA(),BF8)</f>
        <v>99.3</v>
      </c>
      <c r="BG6" s="52">
        <f t="shared" si="7"/>
        <v>96.2</v>
      </c>
      <c r="BH6" s="52">
        <f t="shared" si="7"/>
        <v>92.3</v>
      </c>
      <c r="BI6" s="52">
        <f t="shared" si="7"/>
        <v>97.7</v>
      </c>
      <c r="BJ6" s="52">
        <f t="shared" si="7"/>
        <v>89.7</v>
      </c>
      <c r="BK6" s="52">
        <f t="shared" si="7"/>
        <v>89.9</v>
      </c>
      <c r="BL6" s="52">
        <f t="shared" si="7"/>
        <v>84.9</v>
      </c>
      <c r="BM6" s="52">
        <f t="shared" si="7"/>
        <v>86.9</v>
      </c>
      <c r="BN6" s="52">
        <f t="shared" si="7"/>
        <v>86.4</v>
      </c>
      <c r="BO6" s="52" t="str">
        <f>IF(BO8="-","【-】","【"&amp;SUBSTITUTE(TEXT(BO8,"#,##0.0"),"-","△")&amp;"】")</f>
        <v>【83.7】</v>
      </c>
      <c r="BP6" s="52">
        <f>IF(BP8="-",NA(),BP8)</f>
        <v>91.1</v>
      </c>
      <c r="BQ6" s="52">
        <f t="shared" ref="BQ6:BY6" si="8">IF(BQ8="-",NA(),BQ8)</f>
        <v>89.8</v>
      </c>
      <c r="BR6" s="52">
        <f t="shared" si="8"/>
        <v>85.2</v>
      </c>
      <c r="BS6" s="52">
        <f t="shared" si="8"/>
        <v>81.2</v>
      </c>
      <c r="BT6" s="52">
        <f t="shared" si="8"/>
        <v>79.900000000000006</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65950</v>
      </c>
      <c r="CB6" s="53">
        <f t="shared" ref="CB6:CJ6" si="9">IF(CB8="-",NA(),CB8)</f>
        <v>65603</v>
      </c>
      <c r="CC6" s="53">
        <f t="shared" si="9"/>
        <v>67876</v>
      </c>
      <c r="CD6" s="53">
        <f t="shared" si="9"/>
        <v>70432</v>
      </c>
      <c r="CE6" s="53">
        <f t="shared" si="9"/>
        <v>79790</v>
      </c>
      <c r="CF6" s="53">
        <f t="shared" si="9"/>
        <v>59108</v>
      </c>
      <c r="CG6" s="53">
        <f t="shared" si="9"/>
        <v>60271</v>
      </c>
      <c r="CH6" s="53">
        <f t="shared" si="9"/>
        <v>63766</v>
      </c>
      <c r="CI6" s="53">
        <f t="shared" si="9"/>
        <v>66386</v>
      </c>
      <c r="CJ6" s="53">
        <f t="shared" si="9"/>
        <v>69418</v>
      </c>
      <c r="CK6" s="52" t="str">
        <f>IF(CK8="-","【-】","【"&amp;SUBSTITUTE(TEXT(CK8,"#,##0"),"-","△")&amp;"】")</f>
        <v>【61,837】</v>
      </c>
      <c r="CL6" s="53">
        <f>IF(CL8="-",NA(),CL8)</f>
        <v>14859</v>
      </c>
      <c r="CM6" s="53">
        <f t="shared" ref="CM6:CU6" si="10">IF(CM8="-",NA(),CM8)</f>
        <v>14946</v>
      </c>
      <c r="CN6" s="53">
        <f t="shared" si="10"/>
        <v>15655</v>
      </c>
      <c r="CO6" s="53">
        <f t="shared" si="10"/>
        <v>16178</v>
      </c>
      <c r="CP6" s="53">
        <f t="shared" si="10"/>
        <v>16350</v>
      </c>
      <c r="CQ6" s="53">
        <f t="shared" si="10"/>
        <v>15887</v>
      </c>
      <c r="CR6" s="53">
        <f t="shared" si="10"/>
        <v>16979</v>
      </c>
      <c r="CS6" s="53">
        <f t="shared" si="10"/>
        <v>18423</v>
      </c>
      <c r="CT6" s="53">
        <f t="shared" si="10"/>
        <v>19190</v>
      </c>
      <c r="CU6" s="53">
        <f t="shared" si="10"/>
        <v>19216</v>
      </c>
      <c r="CV6" s="52" t="str">
        <f>IF(CV8="-","【-】","【"&amp;SUBSTITUTE(TEXT(CV8,"#,##0"),"-","△")&amp;"】")</f>
        <v>【17,600】</v>
      </c>
      <c r="CW6" s="52">
        <f>IF(CW8="-",NA(),CW8)</f>
        <v>49.4</v>
      </c>
      <c r="CX6" s="52">
        <f t="shared" ref="CX6:DF6" si="11">IF(CX8="-",NA(),CX8)</f>
        <v>52.1</v>
      </c>
      <c r="CY6" s="52">
        <f t="shared" si="11"/>
        <v>52.5</v>
      </c>
      <c r="CZ6" s="52">
        <f t="shared" si="11"/>
        <v>52.8</v>
      </c>
      <c r="DA6" s="52">
        <f t="shared" si="11"/>
        <v>49.4</v>
      </c>
      <c r="DB6" s="52">
        <f t="shared" si="11"/>
        <v>53</v>
      </c>
      <c r="DC6" s="52">
        <f t="shared" si="11"/>
        <v>53</v>
      </c>
      <c r="DD6" s="52">
        <f t="shared" si="11"/>
        <v>56.7</v>
      </c>
      <c r="DE6" s="52">
        <f t="shared" si="11"/>
        <v>54.2</v>
      </c>
      <c r="DF6" s="52">
        <f t="shared" si="11"/>
        <v>53.9</v>
      </c>
      <c r="DG6" s="52" t="str">
        <f>IF(DG8="-","【-】","【"&amp;SUBSTITUTE(TEXT(DG8,"#,##0.0"),"-","△")&amp;"】")</f>
        <v>【55.6】</v>
      </c>
      <c r="DH6" s="52">
        <f>IF(DH8="-",NA(),DH8)</f>
        <v>25.4</v>
      </c>
      <c r="DI6" s="52">
        <f t="shared" ref="DI6:DQ6" si="12">IF(DI8="-",NA(),DI8)</f>
        <v>25.1</v>
      </c>
      <c r="DJ6" s="52">
        <f t="shared" si="12"/>
        <v>25.2</v>
      </c>
      <c r="DK6" s="52">
        <f t="shared" si="12"/>
        <v>27.6</v>
      </c>
      <c r="DL6" s="52">
        <f t="shared" si="12"/>
        <v>26.6</v>
      </c>
      <c r="DM6" s="52">
        <f t="shared" si="12"/>
        <v>25.8</v>
      </c>
      <c r="DN6" s="52">
        <f t="shared" si="12"/>
        <v>26.4</v>
      </c>
      <c r="DO6" s="52">
        <f t="shared" si="12"/>
        <v>26.2</v>
      </c>
      <c r="DP6" s="52">
        <f t="shared" si="12"/>
        <v>26.3</v>
      </c>
      <c r="DQ6" s="52">
        <f t="shared" si="12"/>
        <v>26.3</v>
      </c>
      <c r="DR6" s="52" t="str">
        <f>IF(DR8="-","【-】","【"&amp;SUBSTITUTE(TEXT(DR8,"#,##0.0"),"-","△")&amp;"】")</f>
        <v>【25.1】</v>
      </c>
      <c r="DS6" s="52">
        <f>IF(DS8="-",NA(),DS8)</f>
        <v>29.3</v>
      </c>
      <c r="DT6" s="52">
        <f t="shared" ref="DT6:EB6" si="13">IF(DT8="-",NA(),DT8)</f>
        <v>28.9</v>
      </c>
      <c r="DU6" s="52">
        <f t="shared" si="13"/>
        <v>24.5</v>
      </c>
      <c r="DV6" s="52">
        <f t="shared" si="13"/>
        <v>16.399999999999999</v>
      </c>
      <c r="DW6" s="52">
        <f t="shared" si="13"/>
        <v>10.9</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45.3</v>
      </c>
      <c r="EE6" s="52">
        <f t="shared" ref="EE6:EM6" si="14">IF(EE8="-",NA(),EE8)</f>
        <v>47.1</v>
      </c>
      <c r="EF6" s="52">
        <f t="shared" si="14"/>
        <v>43.6</v>
      </c>
      <c r="EG6" s="52">
        <f t="shared" si="14"/>
        <v>46.2</v>
      </c>
      <c r="EH6" s="52">
        <f t="shared" si="14"/>
        <v>47.7</v>
      </c>
      <c r="EI6" s="52">
        <f t="shared" si="14"/>
        <v>53.7</v>
      </c>
      <c r="EJ6" s="52">
        <f t="shared" si="14"/>
        <v>56.4</v>
      </c>
      <c r="EK6" s="52">
        <f t="shared" si="14"/>
        <v>56.8</v>
      </c>
      <c r="EL6" s="52">
        <f t="shared" si="14"/>
        <v>58.5</v>
      </c>
      <c r="EM6" s="52">
        <f t="shared" si="14"/>
        <v>57.4</v>
      </c>
      <c r="EN6" s="52" t="str">
        <f>IF(EN8="-","【-】","【"&amp;SUBSTITUTE(TEXT(EN8,"#,##0.0"),"-","△")&amp;"】")</f>
        <v>【56.4】</v>
      </c>
      <c r="EO6" s="52">
        <f>IF(EO8="-",NA(),EO8)</f>
        <v>74.400000000000006</v>
      </c>
      <c r="EP6" s="52">
        <f t="shared" ref="EP6:EX6" si="15">IF(EP8="-",NA(),EP8)</f>
        <v>74.400000000000006</v>
      </c>
      <c r="EQ6" s="52">
        <f t="shared" si="15"/>
        <v>61</v>
      </c>
      <c r="ER6" s="52">
        <f t="shared" si="15"/>
        <v>64.7</v>
      </c>
      <c r="ES6" s="52">
        <f t="shared" si="15"/>
        <v>66.2</v>
      </c>
      <c r="ET6" s="52">
        <f t="shared" si="15"/>
        <v>69.3</v>
      </c>
      <c r="EU6" s="52">
        <f t="shared" si="15"/>
        <v>71.099999999999994</v>
      </c>
      <c r="EV6" s="52">
        <f t="shared" si="15"/>
        <v>69.8</v>
      </c>
      <c r="EW6" s="52">
        <f t="shared" si="15"/>
        <v>69.7</v>
      </c>
      <c r="EX6" s="52">
        <f t="shared" si="15"/>
        <v>68.8</v>
      </c>
      <c r="EY6" s="52" t="str">
        <f>IF(EY8="-","【-】","【"&amp;SUBSTITUTE(TEXT(EY8,"#,##0.0"),"-","△")&amp;"】")</f>
        <v>【70.7】</v>
      </c>
      <c r="EZ6" s="53">
        <f>IF(EZ8="-",NA(),EZ8)</f>
        <v>51957285</v>
      </c>
      <c r="FA6" s="53">
        <f t="shared" ref="FA6:FI6" si="16">IF(FA8="-",NA(),FA8)</f>
        <v>53436167</v>
      </c>
      <c r="FB6" s="53">
        <f t="shared" si="16"/>
        <v>53439489</v>
      </c>
      <c r="FC6" s="53">
        <f t="shared" si="16"/>
        <v>52981713</v>
      </c>
      <c r="FD6" s="53">
        <f t="shared" si="16"/>
        <v>54600263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163</v>
      </c>
      <c r="B7" s="50">
        <f t="shared" ref="B7:AH7" si="17">B8</f>
        <v>2022</v>
      </c>
      <c r="C7" s="50">
        <f t="shared" si="17"/>
        <v>252042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24</v>
      </c>
      <c r="R7" s="50" t="str">
        <f t="shared" si="17"/>
        <v>対象</v>
      </c>
      <c r="S7" s="50" t="str">
        <f t="shared" si="17"/>
        <v>ド 透 I 未 訓</v>
      </c>
      <c r="T7" s="50" t="str">
        <f t="shared" si="17"/>
        <v>救 臨 感 災 地 輪</v>
      </c>
      <c r="U7" s="51">
        <f>U8</f>
        <v>82025</v>
      </c>
      <c r="V7" s="51">
        <f>V8</f>
        <v>32937</v>
      </c>
      <c r="W7" s="50" t="str">
        <f>W8</f>
        <v>-</v>
      </c>
      <c r="X7" s="50" t="str">
        <f t="shared" si="17"/>
        <v>第２種該当</v>
      </c>
      <c r="Y7" s="50" t="str">
        <f t="shared" si="17"/>
        <v>７：１</v>
      </c>
      <c r="Z7" s="51">
        <f t="shared" si="17"/>
        <v>403</v>
      </c>
      <c r="AA7" s="51" t="str">
        <f t="shared" si="17"/>
        <v>-</v>
      </c>
      <c r="AB7" s="51" t="str">
        <f t="shared" si="17"/>
        <v>-</v>
      </c>
      <c r="AC7" s="51" t="str">
        <f t="shared" si="17"/>
        <v>-</v>
      </c>
      <c r="AD7" s="51">
        <f t="shared" si="17"/>
        <v>4</v>
      </c>
      <c r="AE7" s="51">
        <f t="shared" si="17"/>
        <v>407</v>
      </c>
      <c r="AF7" s="51">
        <f t="shared" si="17"/>
        <v>390</v>
      </c>
      <c r="AG7" s="51" t="str">
        <f t="shared" si="17"/>
        <v>-</v>
      </c>
      <c r="AH7" s="51">
        <f t="shared" si="17"/>
        <v>390</v>
      </c>
      <c r="AI7" s="52">
        <f>AI8</f>
        <v>102.5</v>
      </c>
      <c r="AJ7" s="52">
        <f t="shared" ref="AJ7:AR7" si="18">AJ8</f>
        <v>100.6</v>
      </c>
      <c r="AK7" s="52">
        <f t="shared" si="18"/>
        <v>105.7</v>
      </c>
      <c r="AL7" s="52">
        <f t="shared" si="18"/>
        <v>107.3</v>
      </c>
      <c r="AM7" s="52">
        <f t="shared" si="18"/>
        <v>104</v>
      </c>
      <c r="AN7" s="52">
        <f t="shared" si="18"/>
        <v>99</v>
      </c>
      <c r="AO7" s="52">
        <f t="shared" si="18"/>
        <v>99</v>
      </c>
      <c r="AP7" s="52">
        <f t="shared" si="18"/>
        <v>103.9</v>
      </c>
      <c r="AQ7" s="52">
        <f t="shared" si="18"/>
        <v>106.6</v>
      </c>
      <c r="AR7" s="52">
        <f t="shared" si="18"/>
        <v>103.5</v>
      </c>
      <c r="AS7" s="52"/>
      <c r="AT7" s="52">
        <f>AT8</f>
        <v>104</v>
      </c>
      <c r="AU7" s="52">
        <f t="shared" ref="AU7:BC7" si="19">AU8</f>
        <v>101.3</v>
      </c>
      <c r="AV7" s="52">
        <f t="shared" si="19"/>
        <v>98.3</v>
      </c>
      <c r="AW7" s="52">
        <f t="shared" si="19"/>
        <v>94.6</v>
      </c>
      <c r="AX7" s="52">
        <f t="shared" si="19"/>
        <v>100</v>
      </c>
      <c r="AY7" s="52">
        <f t="shared" si="19"/>
        <v>92.3</v>
      </c>
      <c r="AZ7" s="52">
        <f t="shared" si="19"/>
        <v>92.4</v>
      </c>
      <c r="BA7" s="52">
        <f t="shared" si="19"/>
        <v>87.5</v>
      </c>
      <c r="BB7" s="52">
        <f t="shared" si="19"/>
        <v>89.4</v>
      </c>
      <c r="BC7" s="52">
        <f t="shared" si="19"/>
        <v>88.9</v>
      </c>
      <c r="BD7" s="52"/>
      <c r="BE7" s="52">
        <f>BE8</f>
        <v>101.9</v>
      </c>
      <c r="BF7" s="52">
        <f t="shared" ref="BF7:BN7" si="20">BF8</f>
        <v>99.3</v>
      </c>
      <c r="BG7" s="52">
        <f t="shared" si="20"/>
        <v>96.2</v>
      </c>
      <c r="BH7" s="52">
        <f t="shared" si="20"/>
        <v>92.3</v>
      </c>
      <c r="BI7" s="52">
        <f t="shared" si="20"/>
        <v>97.7</v>
      </c>
      <c r="BJ7" s="52">
        <f t="shared" si="20"/>
        <v>89.7</v>
      </c>
      <c r="BK7" s="52">
        <f t="shared" si="20"/>
        <v>89.9</v>
      </c>
      <c r="BL7" s="52">
        <f t="shared" si="20"/>
        <v>84.9</v>
      </c>
      <c r="BM7" s="52">
        <f t="shared" si="20"/>
        <v>86.9</v>
      </c>
      <c r="BN7" s="52">
        <f t="shared" si="20"/>
        <v>86.4</v>
      </c>
      <c r="BO7" s="52"/>
      <c r="BP7" s="52">
        <f>BP8</f>
        <v>91.1</v>
      </c>
      <c r="BQ7" s="52">
        <f t="shared" ref="BQ7:BY7" si="21">BQ8</f>
        <v>89.8</v>
      </c>
      <c r="BR7" s="52">
        <f t="shared" si="21"/>
        <v>85.2</v>
      </c>
      <c r="BS7" s="52">
        <f t="shared" si="21"/>
        <v>81.2</v>
      </c>
      <c r="BT7" s="52">
        <f t="shared" si="21"/>
        <v>79.900000000000006</v>
      </c>
      <c r="BU7" s="52">
        <f t="shared" si="21"/>
        <v>77.599999999999994</v>
      </c>
      <c r="BV7" s="52">
        <f t="shared" si="21"/>
        <v>77</v>
      </c>
      <c r="BW7" s="52">
        <f t="shared" si="21"/>
        <v>68.400000000000006</v>
      </c>
      <c r="BX7" s="52">
        <f t="shared" si="21"/>
        <v>68.2</v>
      </c>
      <c r="BY7" s="52">
        <f t="shared" si="21"/>
        <v>68.400000000000006</v>
      </c>
      <c r="BZ7" s="52"/>
      <c r="CA7" s="53">
        <f>CA8</f>
        <v>65950</v>
      </c>
      <c r="CB7" s="53">
        <f t="shared" ref="CB7:CJ7" si="22">CB8</f>
        <v>65603</v>
      </c>
      <c r="CC7" s="53">
        <f t="shared" si="22"/>
        <v>67876</v>
      </c>
      <c r="CD7" s="53">
        <f t="shared" si="22"/>
        <v>70432</v>
      </c>
      <c r="CE7" s="53">
        <f t="shared" si="22"/>
        <v>79790</v>
      </c>
      <c r="CF7" s="53">
        <f t="shared" si="22"/>
        <v>59108</v>
      </c>
      <c r="CG7" s="53">
        <f t="shared" si="22"/>
        <v>60271</v>
      </c>
      <c r="CH7" s="53">
        <f t="shared" si="22"/>
        <v>63766</v>
      </c>
      <c r="CI7" s="53">
        <f t="shared" si="22"/>
        <v>66386</v>
      </c>
      <c r="CJ7" s="53">
        <f t="shared" si="22"/>
        <v>69418</v>
      </c>
      <c r="CK7" s="52"/>
      <c r="CL7" s="53">
        <f>CL8</f>
        <v>14859</v>
      </c>
      <c r="CM7" s="53">
        <f t="shared" ref="CM7:CU7" si="23">CM8</f>
        <v>14946</v>
      </c>
      <c r="CN7" s="53">
        <f t="shared" si="23"/>
        <v>15655</v>
      </c>
      <c r="CO7" s="53">
        <f t="shared" si="23"/>
        <v>16178</v>
      </c>
      <c r="CP7" s="53">
        <f t="shared" si="23"/>
        <v>16350</v>
      </c>
      <c r="CQ7" s="53">
        <f t="shared" si="23"/>
        <v>15887</v>
      </c>
      <c r="CR7" s="53">
        <f t="shared" si="23"/>
        <v>16979</v>
      </c>
      <c r="CS7" s="53">
        <f t="shared" si="23"/>
        <v>18423</v>
      </c>
      <c r="CT7" s="53">
        <f t="shared" si="23"/>
        <v>19190</v>
      </c>
      <c r="CU7" s="53">
        <f t="shared" si="23"/>
        <v>19216</v>
      </c>
      <c r="CV7" s="52"/>
      <c r="CW7" s="52">
        <f>CW8</f>
        <v>49.4</v>
      </c>
      <c r="CX7" s="52">
        <f t="shared" ref="CX7:DF7" si="24">CX8</f>
        <v>52.1</v>
      </c>
      <c r="CY7" s="52">
        <f t="shared" si="24"/>
        <v>52.5</v>
      </c>
      <c r="CZ7" s="52">
        <f t="shared" si="24"/>
        <v>52.8</v>
      </c>
      <c r="DA7" s="52">
        <f t="shared" si="24"/>
        <v>49.4</v>
      </c>
      <c r="DB7" s="52">
        <f t="shared" si="24"/>
        <v>53</v>
      </c>
      <c r="DC7" s="52">
        <f t="shared" si="24"/>
        <v>53</v>
      </c>
      <c r="DD7" s="52">
        <f t="shared" si="24"/>
        <v>56.7</v>
      </c>
      <c r="DE7" s="52">
        <f t="shared" si="24"/>
        <v>54.2</v>
      </c>
      <c r="DF7" s="52">
        <f t="shared" si="24"/>
        <v>53.9</v>
      </c>
      <c r="DG7" s="52"/>
      <c r="DH7" s="52">
        <f>DH8</f>
        <v>25.4</v>
      </c>
      <c r="DI7" s="52">
        <f t="shared" ref="DI7:DQ7" si="25">DI8</f>
        <v>25.1</v>
      </c>
      <c r="DJ7" s="52">
        <f t="shared" si="25"/>
        <v>25.2</v>
      </c>
      <c r="DK7" s="52">
        <f t="shared" si="25"/>
        <v>27.6</v>
      </c>
      <c r="DL7" s="52">
        <f t="shared" si="25"/>
        <v>26.6</v>
      </c>
      <c r="DM7" s="52">
        <f t="shared" si="25"/>
        <v>25.8</v>
      </c>
      <c r="DN7" s="52">
        <f t="shared" si="25"/>
        <v>26.4</v>
      </c>
      <c r="DO7" s="52">
        <f t="shared" si="25"/>
        <v>26.2</v>
      </c>
      <c r="DP7" s="52">
        <f t="shared" si="25"/>
        <v>26.3</v>
      </c>
      <c r="DQ7" s="52">
        <f t="shared" si="25"/>
        <v>26.3</v>
      </c>
      <c r="DR7" s="52"/>
      <c r="DS7" s="52">
        <f>DS8</f>
        <v>29.3</v>
      </c>
      <c r="DT7" s="52">
        <f t="shared" ref="DT7:EB7" si="26">DT8</f>
        <v>28.9</v>
      </c>
      <c r="DU7" s="52">
        <f t="shared" si="26"/>
        <v>24.5</v>
      </c>
      <c r="DV7" s="52">
        <f t="shared" si="26"/>
        <v>16.399999999999999</v>
      </c>
      <c r="DW7" s="52">
        <f t="shared" si="26"/>
        <v>10.9</v>
      </c>
      <c r="DX7" s="52">
        <f t="shared" si="26"/>
        <v>40.4</v>
      </c>
      <c r="DY7" s="52">
        <f t="shared" si="26"/>
        <v>40.1</v>
      </c>
      <c r="DZ7" s="52">
        <f t="shared" si="26"/>
        <v>40.799999999999997</v>
      </c>
      <c r="EA7" s="52">
        <f t="shared" si="26"/>
        <v>40.4</v>
      </c>
      <c r="EB7" s="52">
        <f t="shared" si="26"/>
        <v>33.799999999999997</v>
      </c>
      <c r="EC7" s="52"/>
      <c r="ED7" s="52">
        <f>ED8</f>
        <v>45.3</v>
      </c>
      <c r="EE7" s="52">
        <f t="shared" ref="EE7:EM7" si="27">EE8</f>
        <v>47.1</v>
      </c>
      <c r="EF7" s="52">
        <f t="shared" si="27"/>
        <v>43.6</v>
      </c>
      <c r="EG7" s="52">
        <f t="shared" si="27"/>
        <v>46.2</v>
      </c>
      <c r="EH7" s="52">
        <f t="shared" si="27"/>
        <v>47.7</v>
      </c>
      <c r="EI7" s="52">
        <f t="shared" si="27"/>
        <v>53.7</v>
      </c>
      <c r="EJ7" s="52">
        <f t="shared" si="27"/>
        <v>56.4</v>
      </c>
      <c r="EK7" s="52">
        <f t="shared" si="27"/>
        <v>56.8</v>
      </c>
      <c r="EL7" s="52">
        <f t="shared" si="27"/>
        <v>58.5</v>
      </c>
      <c r="EM7" s="52">
        <f t="shared" si="27"/>
        <v>57.4</v>
      </c>
      <c r="EN7" s="52"/>
      <c r="EO7" s="52">
        <f>EO8</f>
        <v>74.400000000000006</v>
      </c>
      <c r="EP7" s="52">
        <f t="shared" ref="EP7:EX7" si="28">EP8</f>
        <v>74.400000000000006</v>
      </c>
      <c r="EQ7" s="52">
        <f t="shared" si="28"/>
        <v>61</v>
      </c>
      <c r="ER7" s="52">
        <f t="shared" si="28"/>
        <v>64.7</v>
      </c>
      <c r="ES7" s="52">
        <f t="shared" si="28"/>
        <v>66.2</v>
      </c>
      <c r="ET7" s="52">
        <f t="shared" si="28"/>
        <v>69.3</v>
      </c>
      <c r="EU7" s="52">
        <f t="shared" si="28"/>
        <v>71.099999999999994</v>
      </c>
      <c r="EV7" s="52">
        <f t="shared" si="28"/>
        <v>69.8</v>
      </c>
      <c r="EW7" s="52">
        <f t="shared" si="28"/>
        <v>69.7</v>
      </c>
      <c r="EX7" s="52">
        <f t="shared" si="28"/>
        <v>68.8</v>
      </c>
      <c r="EY7" s="52"/>
      <c r="EZ7" s="53">
        <f>EZ8</f>
        <v>51957285</v>
      </c>
      <c r="FA7" s="53">
        <f t="shared" ref="FA7:FI7" si="29">FA8</f>
        <v>53436167</v>
      </c>
      <c r="FB7" s="53">
        <f t="shared" si="29"/>
        <v>53439489</v>
      </c>
      <c r="FC7" s="53">
        <f t="shared" si="29"/>
        <v>52981713</v>
      </c>
      <c r="FD7" s="53">
        <f t="shared" si="29"/>
        <v>54600263</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252042</v>
      </c>
      <c r="D8" s="55">
        <v>46</v>
      </c>
      <c r="E8" s="55">
        <v>6</v>
      </c>
      <c r="F8" s="55">
        <v>0</v>
      </c>
      <c r="G8" s="55">
        <v>1</v>
      </c>
      <c r="H8" s="55" t="s">
        <v>164</v>
      </c>
      <c r="I8" s="55" t="s">
        <v>165</v>
      </c>
      <c r="J8" s="55" t="s">
        <v>166</v>
      </c>
      <c r="K8" s="55" t="s">
        <v>167</v>
      </c>
      <c r="L8" s="55" t="s">
        <v>168</v>
      </c>
      <c r="M8" s="55" t="s">
        <v>169</v>
      </c>
      <c r="N8" s="55" t="s">
        <v>170</v>
      </c>
      <c r="O8" s="55" t="s">
        <v>171</v>
      </c>
      <c r="P8" s="55" t="s">
        <v>172</v>
      </c>
      <c r="Q8" s="56">
        <v>24</v>
      </c>
      <c r="R8" s="55" t="s">
        <v>173</v>
      </c>
      <c r="S8" s="55" t="s">
        <v>174</v>
      </c>
      <c r="T8" s="55" t="s">
        <v>175</v>
      </c>
      <c r="U8" s="56">
        <v>82025</v>
      </c>
      <c r="V8" s="56">
        <v>32937</v>
      </c>
      <c r="W8" s="55" t="s">
        <v>40</v>
      </c>
      <c r="X8" s="55" t="s">
        <v>176</v>
      </c>
      <c r="Y8" s="57" t="s">
        <v>177</v>
      </c>
      <c r="Z8" s="56">
        <v>403</v>
      </c>
      <c r="AA8" s="56" t="s">
        <v>40</v>
      </c>
      <c r="AB8" s="56" t="s">
        <v>40</v>
      </c>
      <c r="AC8" s="56" t="s">
        <v>40</v>
      </c>
      <c r="AD8" s="56">
        <v>4</v>
      </c>
      <c r="AE8" s="56">
        <v>407</v>
      </c>
      <c r="AF8" s="56">
        <v>390</v>
      </c>
      <c r="AG8" s="56" t="s">
        <v>40</v>
      </c>
      <c r="AH8" s="56">
        <v>390</v>
      </c>
      <c r="AI8" s="58">
        <v>102.5</v>
      </c>
      <c r="AJ8" s="58">
        <v>100.6</v>
      </c>
      <c r="AK8" s="58">
        <v>105.7</v>
      </c>
      <c r="AL8" s="58">
        <v>107.3</v>
      </c>
      <c r="AM8" s="58">
        <v>104</v>
      </c>
      <c r="AN8" s="58">
        <v>99</v>
      </c>
      <c r="AO8" s="58">
        <v>99</v>
      </c>
      <c r="AP8" s="58">
        <v>103.9</v>
      </c>
      <c r="AQ8" s="58">
        <v>106.6</v>
      </c>
      <c r="AR8" s="58">
        <v>103.5</v>
      </c>
      <c r="AS8" s="58">
        <v>103.5</v>
      </c>
      <c r="AT8" s="58">
        <v>104</v>
      </c>
      <c r="AU8" s="58">
        <v>101.3</v>
      </c>
      <c r="AV8" s="58">
        <v>98.3</v>
      </c>
      <c r="AW8" s="58">
        <v>94.6</v>
      </c>
      <c r="AX8" s="58">
        <v>100</v>
      </c>
      <c r="AY8" s="58">
        <v>92.3</v>
      </c>
      <c r="AZ8" s="58">
        <v>92.4</v>
      </c>
      <c r="BA8" s="58">
        <v>87.5</v>
      </c>
      <c r="BB8" s="58">
        <v>89.4</v>
      </c>
      <c r="BC8" s="58">
        <v>88.9</v>
      </c>
      <c r="BD8" s="58">
        <v>86.4</v>
      </c>
      <c r="BE8" s="59">
        <v>101.9</v>
      </c>
      <c r="BF8" s="59">
        <v>99.3</v>
      </c>
      <c r="BG8" s="59">
        <v>96.2</v>
      </c>
      <c r="BH8" s="59">
        <v>92.3</v>
      </c>
      <c r="BI8" s="59">
        <v>97.7</v>
      </c>
      <c r="BJ8" s="59">
        <v>89.7</v>
      </c>
      <c r="BK8" s="59">
        <v>89.9</v>
      </c>
      <c r="BL8" s="59">
        <v>84.9</v>
      </c>
      <c r="BM8" s="59">
        <v>86.9</v>
      </c>
      <c r="BN8" s="59">
        <v>86.4</v>
      </c>
      <c r="BO8" s="59">
        <v>83.7</v>
      </c>
      <c r="BP8" s="58">
        <v>91.1</v>
      </c>
      <c r="BQ8" s="58">
        <v>89.8</v>
      </c>
      <c r="BR8" s="58">
        <v>85.2</v>
      </c>
      <c r="BS8" s="58">
        <v>81.2</v>
      </c>
      <c r="BT8" s="58">
        <v>79.900000000000006</v>
      </c>
      <c r="BU8" s="58">
        <v>77.599999999999994</v>
      </c>
      <c r="BV8" s="58">
        <v>77</v>
      </c>
      <c r="BW8" s="58">
        <v>68.400000000000006</v>
      </c>
      <c r="BX8" s="58">
        <v>68.2</v>
      </c>
      <c r="BY8" s="58">
        <v>68.400000000000006</v>
      </c>
      <c r="BZ8" s="58">
        <v>66.8</v>
      </c>
      <c r="CA8" s="59">
        <v>65950</v>
      </c>
      <c r="CB8" s="59">
        <v>65603</v>
      </c>
      <c r="CC8" s="59">
        <v>67876</v>
      </c>
      <c r="CD8" s="59">
        <v>70432</v>
      </c>
      <c r="CE8" s="59">
        <v>79790</v>
      </c>
      <c r="CF8" s="59">
        <v>59108</v>
      </c>
      <c r="CG8" s="59">
        <v>60271</v>
      </c>
      <c r="CH8" s="59">
        <v>63766</v>
      </c>
      <c r="CI8" s="59">
        <v>66386</v>
      </c>
      <c r="CJ8" s="59">
        <v>69418</v>
      </c>
      <c r="CK8" s="58">
        <v>61837</v>
      </c>
      <c r="CL8" s="59">
        <v>14859</v>
      </c>
      <c r="CM8" s="59">
        <v>14946</v>
      </c>
      <c r="CN8" s="59">
        <v>15655</v>
      </c>
      <c r="CO8" s="59">
        <v>16178</v>
      </c>
      <c r="CP8" s="59">
        <v>16350</v>
      </c>
      <c r="CQ8" s="59">
        <v>15887</v>
      </c>
      <c r="CR8" s="59">
        <v>16979</v>
      </c>
      <c r="CS8" s="59">
        <v>18423</v>
      </c>
      <c r="CT8" s="59">
        <v>19190</v>
      </c>
      <c r="CU8" s="59">
        <v>19216</v>
      </c>
      <c r="CV8" s="58">
        <v>17600</v>
      </c>
      <c r="CW8" s="59">
        <v>49.4</v>
      </c>
      <c r="CX8" s="59">
        <v>52.1</v>
      </c>
      <c r="CY8" s="59">
        <v>52.5</v>
      </c>
      <c r="CZ8" s="59">
        <v>52.8</v>
      </c>
      <c r="DA8" s="59">
        <v>49.4</v>
      </c>
      <c r="DB8" s="59">
        <v>53</v>
      </c>
      <c r="DC8" s="59">
        <v>53</v>
      </c>
      <c r="DD8" s="59">
        <v>56.7</v>
      </c>
      <c r="DE8" s="59">
        <v>54.2</v>
      </c>
      <c r="DF8" s="59">
        <v>53.9</v>
      </c>
      <c r="DG8" s="59">
        <v>55.6</v>
      </c>
      <c r="DH8" s="59">
        <v>25.4</v>
      </c>
      <c r="DI8" s="59">
        <v>25.1</v>
      </c>
      <c r="DJ8" s="59">
        <v>25.2</v>
      </c>
      <c r="DK8" s="59">
        <v>27.6</v>
      </c>
      <c r="DL8" s="59">
        <v>26.6</v>
      </c>
      <c r="DM8" s="59">
        <v>25.8</v>
      </c>
      <c r="DN8" s="59">
        <v>26.4</v>
      </c>
      <c r="DO8" s="59">
        <v>26.2</v>
      </c>
      <c r="DP8" s="59">
        <v>26.3</v>
      </c>
      <c r="DQ8" s="59">
        <v>26.3</v>
      </c>
      <c r="DR8" s="59">
        <v>25.1</v>
      </c>
      <c r="DS8" s="59">
        <v>29.3</v>
      </c>
      <c r="DT8" s="59">
        <v>28.9</v>
      </c>
      <c r="DU8" s="59">
        <v>24.5</v>
      </c>
      <c r="DV8" s="59">
        <v>16.399999999999999</v>
      </c>
      <c r="DW8" s="59">
        <v>10.9</v>
      </c>
      <c r="DX8" s="59">
        <v>40.4</v>
      </c>
      <c r="DY8" s="59">
        <v>40.1</v>
      </c>
      <c r="DZ8" s="59">
        <v>40.799999999999997</v>
      </c>
      <c r="EA8" s="59">
        <v>40.4</v>
      </c>
      <c r="EB8" s="59">
        <v>33.799999999999997</v>
      </c>
      <c r="EC8" s="59">
        <v>63</v>
      </c>
      <c r="ED8" s="58">
        <v>45.3</v>
      </c>
      <c r="EE8" s="58">
        <v>47.1</v>
      </c>
      <c r="EF8" s="58">
        <v>43.6</v>
      </c>
      <c r="EG8" s="58">
        <v>46.2</v>
      </c>
      <c r="EH8" s="58">
        <v>47.7</v>
      </c>
      <c r="EI8" s="58">
        <v>53.7</v>
      </c>
      <c r="EJ8" s="58">
        <v>56.4</v>
      </c>
      <c r="EK8" s="58">
        <v>56.8</v>
      </c>
      <c r="EL8" s="58">
        <v>58.5</v>
      </c>
      <c r="EM8" s="58">
        <v>57.4</v>
      </c>
      <c r="EN8" s="58">
        <v>56.4</v>
      </c>
      <c r="EO8" s="58">
        <v>74.400000000000006</v>
      </c>
      <c r="EP8" s="58">
        <v>74.400000000000006</v>
      </c>
      <c r="EQ8" s="58">
        <v>61</v>
      </c>
      <c r="ER8" s="58">
        <v>64.7</v>
      </c>
      <c r="ES8" s="58">
        <v>66.2</v>
      </c>
      <c r="ET8" s="58">
        <v>69.3</v>
      </c>
      <c r="EU8" s="58">
        <v>71.099999999999994</v>
      </c>
      <c r="EV8" s="58">
        <v>69.8</v>
      </c>
      <c r="EW8" s="58">
        <v>69.7</v>
      </c>
      <c r="EX8" s="58">
        <v>68.8</v>
      </c>
      <c r="EY8" s="58">
        <v>70.7</v>
      </c>
      <c r="EZ8" s="59">
        <v>51957285</v>
      </c>
      <c r="FA8" s="59">
        <v>53436167</v>
      </c>
      <c r="FB8" s="59">
        <v>53439489</v>
      </c>
      <c r="FC8" s="59">
        <v>52981713</v>
      </c>
      <c r="FD8" s="59">
        <v>54600263</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悠希</cp:lastModifiedBy>
  <cp:lastPrinted>2024-01-29T05:41:10Z</cp:lastPrinted>
  <dcterms:created xsi:type="dcterms:W3CDTF">2023-12-20T05:08:54Z</dcterms:created>
  <dcterms:modified xsi:type="dcterms:W3CDTF">2024-02-16T04:10:28Z</dcterms:modified>
  <cp:category/>
</cp:coreProperties>
</file>