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4D76A0A9-7F21-4CD2-90B5-5AC4E1932EE5}" xr6:coauthVersionLast="36" xr6:coauthVersionMax="36" xr10:uidLastSave="{00000000-0000-0000-0000-000000000000}"/>
  <workbookProtection workbookAlgorithmName="SHA-512" workbookHashValue="LNlyLQkKbVZF+I7T+neKUfDl+nOBMH+GLUbuz6XCEORD+1BaD6X08IhDoCT4hJ8eGSmozSDGBNWO35gebNVsaQ==" workbookSaltValue="9JZBiUBOyaUd4IlQf2l9o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 r="AD8" i="4"/>
  <c r="W8" i="4"/>
  <c r="B6"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<sst xmlns="http://schemas.openxmlformats.org/spreadsheetml/2006/main" count="247" uniqueCount="118">
  <si>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</si>
  <si>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</si>
  <si>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</si>
  <si>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</si>
  <si>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</si>
  <si>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</si>
  <si>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</si>
  <si>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</si>
  <si>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</si>
  <si>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</si>
  <si>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</si>
  <si>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</si>
  <si>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</si>
  <si>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</si>
  <si>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</si>
  <si>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</si>
  <si>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</si>
  <si>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</si>
  <si>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</si>
  <si>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</si>
  <si>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</si>
  <si>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</si>
  <si>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</si>
  <si>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</si>
  <si>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</si>
  <si>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</si>
  <si>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</si>
  <si>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</si>
  <si>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</si>
  <si>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</si>
  <si>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</si>
  <si>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</si>
  <si>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</si>
  <si>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</si>
  <si>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</si>
  <si>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</si>
  <si>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</si>
  <si>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</si>
  <si>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</si>
  <si>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</si>
  <si>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</si>
  <si>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</si>
  <si>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</si>
  <si>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</si>
  <si>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</si>
  <si>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</si>
  <si>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</si>
  <si>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</si>
  <si>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</si>
  <si>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</si>
  <si>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</si>
  <si>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</si>
  <si>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</si>
  <si>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</si>
  <si>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</si>
  <si>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</si>
  <si>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</si>
  <si>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</si>
  <si>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</si>
  <si>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</si>
  <si>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</si>
  <si>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</si>
  <si>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</si>
  <si>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</si>
  <si>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</si>
  <si>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</si>
  <si>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</si>
  <si>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</si>
  <si>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</si>
  <si>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</si>
  <si>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</si>
  <si>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</si>
  <si>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</si>
  <si>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</si>
  <si>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</si>
  <si>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</si>
  <si>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</si>
  <si>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</si>
  <si>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</si>
  <si>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</si>
  <si>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</si>
  <si>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</si>
  <si>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</si>
  <si>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</si>
  <si>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</si>
  <si>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</si>
  <si>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</si>
  <si>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</si>
  <si>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</si>
  <si>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</si>
  <si>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</si>
  <si>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</si>
  <si>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</si>
  <si>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</si>
  <si>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</si>
  <si>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</si>
  <si>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</si>
  <si>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</si>
  <si>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</si>
  <si>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</si>
  <si>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</si>
  <si>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</si>
  <si>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</si>
  <si>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</si>
  <si>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</si>
  <si>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</si>
  <si>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</si>
  <si>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</si>
  <si>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</si>
  <si>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</si>
  <si>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</si>
  <si>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</si>
  <si>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</si>
  <si>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</si>
  <si>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</si>
  <si>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供用開始後約20年が経過し、今後の処理機能の維持については、下水道事業審議会の答申を踏まえ、次期下水道ビジョンにて計画的な更新について検討していく。</t>
    <rPh sb="6" eb="7">
      <t>ヤク</t>
    </rPh>
    <phoneticPr fontId="4"/>
  </si>
  <si>
    <t>　長浜市の個別排水処理事業は、１地区のみの経営で、処理区域内人口も20人に満たないということもあり、使用料収入が見込めないため、類似団体と比較しても、汚水処理原価は高く、経費回収率は低い状況にある。
　今後も当該地区の人口減少は否めず、経営状況はますます厳しくなることが予想されるため、次期下水道ビジョン作成時に対策案を検討していく。</t>
    <rPh sb="27" eb="30">
      <t>クイキナイ</t>
    </rPh>
    <phoneticPr fontId="4"/>
  </si>
  <si>
    <t>　収益的収支比率については、企業債の償還を完了し、維持管理には、一般会計からの繰入金を充てて収支を保っている。
　企業債残高対事業規模比率については、平成24年度をもって償還が終了しているため、近年は0%で推移している。
　経費回収率については、前年度と比べ、汚水処理費の増により減少しており、また処理区域内人口が僅少であるため、一般会計からの繰入金に依存している状況が続いている。
　汚水処理原価については、合併浄化槽の老朽化による修繕を行ったため前年度と比べて増加しており、処理区域内人口が少ない中、類似団体の平均に比べても高額な状況が続いている。
　施設利用率については、過疎化の影響で処理区域内人口は減少傾向にあり、今後は徐々に下がっていくことが予想される。
　水洗化率については100％であり、類似団体の平均を上回っている。</t>
    <rPh sb="97" eb="99">
      <t>キンネン</t>
    </rPh>
    <rPh sb="103" eb="105">
      <t>スイイ</t>
    </rPh>
    <rPh sb="123" eb="126">
      <t>ゼンネンド</t>
    </rPh>
    <rPh sb="127" eb="128">
      <t>クラ</t>
    </rPh>
    <rPh sb="130" eb="132">
      <t>オスイ</t>
    </rPh>
    <rPh sb="132" eb="134">
      <t>ショリ</t>
    </rPh>
    <rPh sb="134" eb="135">
      <t>ヒ</t>
    </rPh>
    <rPh sb="136" eb="137">
      <t>ゾウ</t>
    </rPh>
    <rPh sb="140" eb="142">
      <t>ゲンショウ</t>
    </rPh>
    <rPh sb="151" eb="154">
      <t>クイキナイ</t>
    </rPh>
    <rPh sb="157" eb="159">
      <t>キンショウ</t>
    </rPh>
    <rPh sb="220" eb="221">
      <t>オコナ</t>
    </rPh>
    <rPh sb="225" eb="226">
      <t>マエ</t>
    </rPh>
    <rPh sb="229" eb="230">
      <t>クラ</t>
    </rPh>
    <rPh sb="241" eb="244">
      <t>クイキナイ</t>
    </rPh>
    <rPh sb="298" eb="300">
      <t>クイキ</t>
    </rPh>
    <rPh sb="300" eb="301">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</si>
</sst>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FE-4619-AEC5-624AFFC011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FE-4619-AEC5-624AFFC011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46.67</c:v>
                </c:pt>
                <c:pt idx="1">
                  <c:v>46.67</c:v>
                </c:pt>
                <c:pt idx="2">
                  <c:v>40</c:v>
                </c:pt>
                <c:pt idx="3">
                  <c:v>40</c:v>
                </c:pt>
                <c:pt idx="4">
                  <c:v>40</c:v>
                </c:pt>
              </c:numCache>
            </c:numRef>
          </c:val>
          <c:extLst>
            <c:ext xmlns:c16="http://schemas.microsoft.com/office/drawing/2014/chart" uri="{C3380CC4-5D6E-409C-BE32-E72D297353CC}">
              <c16:uniqueId val="{00000000-5A28-4509-89A6-0A999E023A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5A28-4509-89A6-0A999E023A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FA-46AE-8A12-E21E855908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1EFA-46AE-8A12-E21E855908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96-4E01-976E-3ADCD7C423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6-4E01-976E-3ADCD7C423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9-44EC-9F4C-7D93E0F011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9-44EC-9F4C-7D93E0F011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A-4D3F-8E29-6ECF01D175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A-4D3F-8E29-6ECF01D175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C-4A5E-9F98-E1CF56F55E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C-4A5E-9F98-E1CF56F55E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6-4A05-A284-1044C6E0D0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6-4A05-A284-1044C6E0D0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A-46CB-9C7C-73390C07E8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D1EA-46CB-9C7C-73390C07E8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31.79</c:v>
                </c:pt>
                <c:pt idx="1">
                  <c:v>29.46</c:v>
                </c:pt>
                <c:pt idx="2">
                  <c:v>29.26</c:v>
                </c:pt>
                <c:pt idx="3">
                  <c:v>27.96</c:v>
                </c:pt>
                <c:pt idx="4">
                  <c:v>16.5</c:v>
                </c:pt>
              </c:numCache>
            </c:numRef>
          </c:val>
          <c:extLst>
            <c:ext xmlns:c16="http://schemas.microsoft.com/office/drawing/2014/chart" uri="{C3380CC4-5D6E-409C-BE32-E72D297353CC}">
              <c16:uniqueId val="{00000000-2D71-44D1-BF26-1C05921111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D71-44D1-BF26-1C05921111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554.79</c:v>
                </c:pt>
                <c:pt idx="1">
                  <c:v>581.21</c:v>
                </c:pt>
                <c:pt idx="2">
                  <c:v>596.84</c:v>
                </c:pt>
                <c:pt idx="3">
                  <c:v>627.57000000000005</c:v>
                </c:pt>
                <c:pt idx="4">
                  <c:v>1041.25</c:v>
                </c:pt>
              </c:numCache>
            </c:numRef>
          </c:val>
          <c:extLst>
            <c:ext xmlns:c16="http://schemas.microsoft.com/office/drawing/2014/chart" uri="{C3380CC4-5D6E-409C-BE32-E72D297353CC}">
              <c16:uniqueId val="{00000000-8828-466A-8635-D744AE0FDD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828-466A-8635-D744AE0FDD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115009</v>
      </c>
      <c r="AM8" s="45"/>
      <c r="AN8" s="45"/>
      <c r="AO8" s="45"/>
      <c r="AP8" s="45"/>
      <c r="AQ8" s="45"/>
      <c r="AR8" s="45"/>
      <c r="AS8" s="45"/>
      <c r="AT8" s="46">
        <f>データ!T6</f>
        <v>681.02</v>
      </c>
      <c r="AU8" s="46"/>
      <c r="AV8" s="46"/>
      <c r="AW8" s="46"/>
      <c r="AX8" s="46"/>
      <c r="AY8" s="46"/>
      <c r="AZ8" s="46"/>
      <c r="BA8" s="46"/>
      <c r="BB8" s="46">
        <f>データ!U6</f>
        <v>168.88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45">
        <f>データ!R6</f>
        <v>2836</v>
      </c>
      <c r="AE10" s="45"/>
      <c r="AF10" s="45"/>
      <c r="AG10" s="45"/>
      <c r="AH10" s="45"/>
      <c r="AI10" s="45"/>
      <c r="AJ10" s="45"/>
      <c r="AK10" s="2"/>
      <c r="AL10" s="45">
        <f>データ!V6</f>
        <v>16</v>
      </c>
      <c r="AM10" s="45"/>
      <c r="AN10" s="45"/>
      <c r="AO10" s="45"/>
      <c r="AP10" s="45"/>
      <c r="AQ10" s="45"/>
      <c r="AR10" s="45"/>
      <c r="AS10" s="45"/>
      <c r="AT10" s="46">
        <f>データ!W6</f>
        <v>0.02</v>
      </c>
      <c r="AU10" s="46"/>
      <c r="AV10" s="46"/>
      <c r="AW10" s="46"/>
      <c r="AX10" s="46"/>
      <c r="AY10" s="46"/>
      <c r="AZ10" s="46"/>
      <c r="BA10" s="46"/>
      <c r="BB10" s="46">
        <f>データ!X6</f>
        <v>800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Fl7V0ZX/sEVLKpcqm/XNPpzhvmX8V70fSWqxhTh2jjXUifGerU1jlut3j5P8VIv0VLKUjDmgc+mKdnyOIyByKQ==" saltValue="6eXatjjmUUzQdXSJKHY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252034</v>
      </c>
      <c r="D6" s="19">
        <f t="shared" si="3"/>
        <v>47</v>
      </c>
      <c r="E6" s="19">
        <f t="shared" si="3"/>
        <v>18</v>
      </c>
      <c r="F6" s="19">
        <f t="shared" si="3"/>
        <v>1</v>
      </c>
      <c r="G6" s="19">
        <f t="shared" si="3"/>
        <v>0</v>
      </c>
      <c r="H6" s="19" t="str">
        <f t="shared" si="3"/>
        <v>滋賀県　長浜市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0.01</v>
      </c>
      <c r="Q6" s="20">
        <f t="shared" si="3"/>
        <v>100</v>
      </c>
      <c r="R6" s="20">
        <f t="shared" si="3"/>
        <v>2836</v>
      </c>
      <c r="S6" s="20">
        <f t="shared" si="3"/>
        <v>115009</v>
      </c>
      <c r="T6" s="20">
        <f t="shared" si="3"/>
        <v>681.02</v>
      </c>
      <c r="U6" s="20">
        <f t="shared" si="3"/>
        <v>168.88</v>
      </c>
      <c r="V6" s="20">
        <f t="shared" si="3"/>
        <v>16</v>
      </c>
      <c r="W6" s="20">
        <f t="shared" si="3"/>
        <v>0.02</v>
      </c>
      <c r="X6" s="20">
        <f t="shared" si="3"/>
        <v>800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31.79</v>
      </c>
      <c r="BR6" s="21">
        <f t="shared" ref="BR6:BZ6" si="8">IF(BR7="",NA(),BR7)</f>
        <v>29.46</v>
      </c>
      <c r="BS6" s="21">
        <f t="shared" si="8"/>
        <v>29.26</v>
      </c>
      <c r="BT6" s="21">
        <f t="shared" si="8"/>
        <v>27.96</v>
      </c>
      <c r="BU6" s="21">
        <f t="shared" si="8"/>
        <v>16.5</v>
      </c>
      <c r="BV6" s="21">
        <f t="shared" si="8"/>
        <v>52.23</v>
      </c>
      <c r="BW6" s="21">
        <f t="shared" si="8"/>
        <v>50.06</v>
      </c>
      <c r="BX6" s="21">
        <f t="shared" si="8"/>
        <v>49.38</v>
      </c>
      <c r="BY6" s="21">
        <f t="shared" si="8"/>
        <v>48.53</v>
      </c>
      <c r="BZ6" s="21">
        <f t="shared" si="8"/>
        <v>46.11</v>
      </c>
      <c r="CA6" s="20" t="str">
        <f>IF(CA7="","",IF(CA7="-","【-】","【"&amp;SUBSTITUTE(TEXT(CA7,"#,##0.00"),"-","△")&amp;"】"))</f>
        <v>【46.46】</v>
      </c>
      <c r="CB6" s="21">
        <f>IF(CB7="",NA(),CB7)</f>
        <v>554.79</v>
      </c>
      <c r="CC6" s="21">
        <f t="shared" ref="CC6:CK6" si="9">IF(CC7="",NA(),CC7)</f>
        <v>581.21</v>
      </c>
      <c r="CD6" s="21">
        <f t="shared" si="9"/>
        <v>596.84</v>
      </c>
      <c r="CE6" s="21">
        <f t="shared" si="9"/>
        <v>627.57000000000005</v>
      </c>
      <c r="CF6" s="21">
        <f t="shared" si="9"/>
        <v>1041.25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46.67</v>
      </c>
      <c r="CN6" s="21">
        <f t="shared" ref="CN6:CV6" si="10">IF(CN7="",NA(),CN7)</f>
        <v>46.67</v>
      </c>
      <c r="CO6" s="21">
        <f t="shared" si="10"/>
        <v>40</v>
      </c>
      <c r="CP6" s="21">
        <f t="shared" si="10"/>
        <v>40</v>
      </c>
      <c r="CQ6" s="21">
        <f t="shared" si="10"/>
        <v>40</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252034</v>
      </c>
      <c r="D7" s="23">
        <v>47</v>
      </c>
      <c r="E7" s="23">
        <v>18</v>
      </c>
      <c r="F7" s="23">
        <v>1</v>
      </c>
      <c r="G7" s="23">
        <v>0</v>
      </c>
      <c r="H7" s="23" t="s">
        <v>97</v>
      </c>
      <c r="I7" s="23" t="s">
        <v>98</v>
      </c>
      <c r="J7" s="23" t="s">
        <v>99</v>
      </c>
      <c r="K7" s="23" t="s">
        <v>100</v>
      </c>
      <c r="L7" s="23" t="s">
        <v>101</v>
      </c>
      <c r="M7" s="23" t="s">
        <v>102</v>
      </c>
      <c r="N7" s="24" t="s">
        <v>103</v>
      </c>
      <c r="O7" s="24" t="s">
        <v>104</v>
      </c>
      <c r="P7" s="24">
        <v>0.01</v>
      </c>
      <c r="Q7" s="24">
        <v>100</v>
      </c>
      <c r="R7" s="24">
        <v>2836</v>
      </c>
      <c r="S7" s="24">
        <v>115009</v>
      </c>
      <c r="T7" s="24">
        <v>681.02</v>
      </c>
      <c r="U7" s="24">
        <v>168.88</v>
      </c>
      <c r="V7" s="24">
        <v>16</v>
      </c>
      <c r="W7" s="24">
        <v>0.02</v>
      </c>
      <c r="X7" s="24">
        <v>800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31.79</v>
      </c>
      <c r="BR7" s="24">
        <v>29.46</v>
      </c>
      <c r="BS7" s="24">
        <v>29.26</v>
      </c>
      <c r="BT7" s="24">
        <v>27.96</v>
      </c>
      <c r="BU7" s="24">
        <v>16.5</v>
      </c>
      <c r="BV7" s="24">
        <v>52.23</v>
      </c>
      <c r="BW7" s="24">
        <v>50.06</v>
      </c>
      <c r="BX7" s="24">
        <v>49.38</v>
      </c>
      <c r="BY7" s="24">
        <v>48.53</v>
      </c>
      <c r="BZ7" s="24">
        <v>46.11</v>
      </c>
      <c r="CA7" s="24">
        <v>46.46</v>
      </c>
      <c r="CB7" s="24">
        <v>554.79</v>
      </c>
      <c r="CC7" s="24">
        <v>581.21</v>
      </c>
      <c r="CD7" s="24">
        <v>596.84</v>
      </c>
      <c r="CE7" s="24">
        <v>627.57000000000005</v>
      </c>
      <c r="CF7" s="24">
        <v>1041.25</v>
      </c>
      <c r="CG7" s="24">
        <v>294.05</v>
      </c>
      <c r="CH7" s="24">
        <v>309.22000000000003</v>
      </c>
      <c r="CI7" s="24">
        <v>316.97000000000003</v>
      </c>
      <c r="CJ7" s="24">
        <v>326.17</v>
      </c>
      <c r="CK7" s="24">
        <v>336.93</v>
      </c>
      <c r="CL7" s="24">
        <v>339.86</v>
      </c>
      <c r="CM7" s="24">
        <v>46.67</v>
      </c>
      <c r="CN7" s="24">
        <v>46.67</v>
      </c>
      <c r="CO7" s="24">
        <v>40</v>
      </c>
      <c r="CP7" s="24">
        <v>40</v>
      </c>
      <c r="CQ7" s="24">
        <v>40</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道念 真莉奈</cp:lastModifiedBy>
  <cp:lastPrinted>2024-01-22T00:22:37Z</cp:lastPrinted>
  <dcterms:created xsi:type="dcterms:W3CDTF">2023-12-12T03:02:06Z</dcterms:created>
  <dcterms:modified xsi:type="dcterms:W3CDTF">2024-01-22T01:08:11Z</dcterms:modified>
  <cp:category/>
</cp:coreProperties>
</file>