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4\上下水道総務課\30 上水道総務係\20 経理\経営比較分析表\案\R5\決裁\"/>
    </mc:Choice>
  </mc:AlternateContent>
  <xr:revisionPtr revIDLastSave="0" documentId="13_ncr:1_{01D38358-8AE6-4AD0-A9C8-C96B25C50F29}" xr6:coauthVersionLast="47" xr6:coauthVersionMax="47" xr10:uidLastSave="{00000000-0000-0000-0000-000000000000}"/>
  <workbookProtection workbookAlgorithmName="SHA-512" workbookHashValue="hrOXyRvF4DQkHUMArOCOBQvSlPc3is9p1zEhVEOCmq2AU80OJO2U3nIUnKzIxpGVdd2zN2CEo3CVjGUNvsfLdQ==" workbookSaltValue="WINVaCK9OS6AvqvVHbOtJg==" workbookSpinCount="100000" lockStructure="1"/>
  <bookViews>
    <workbookView xWindow="1575" yWindow="16080" windowWidth="25440" windowHeight="153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P10" i="4"/>
  <c r="B10" i="4"/>
  <c r="BB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<sst xmlns="http://schemas.openxmlformats.org/spreadsheetml/2006/main" count="228" uniqueCount="114">
  <si>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</si>
  <si>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</si>
  <si>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</si>
  <si>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</si>
  <si>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</si>
  <si>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</si>
  <si>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</si>
  <si>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</si>
  <si>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</si>
  <si>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</si>
  <si>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</si>
  <si>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</si>
  <si>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</si>
  <si>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</si>
  <si>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</si>
  <si>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</si>
  <si>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</si>
  <si>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</si>
  <si>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</si>
  <si>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</si>
  <si>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</si>
  <si>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</si>
  <si>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</si>
  <si>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</si>
  <si>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</si>
  <si>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</si>
  <si>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</si>
  <si>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</si>
  <si>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</si>
  <si>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</si>
  <si>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</si>
  <si>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</si>
  <si>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</si>
  <si>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</si>
  <si>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</si>
  <si>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</si>
  <si>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</si>
  <si>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</si>
  <si>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</si>
  <si>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</si>
  <si>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</si>
  <si>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</si>
  <si>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</si>
  <si>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</si>
  <si>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</si>
  <si>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</si>
  <si>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</si>
  <si>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</si>
  <si>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</si>
  <si>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</si>
  <si>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</si>
  <si>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</si>
  <si>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</si>
  <si>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</si>
  <si>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</si>
  <si>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</si>
  <si>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</si>
  <si>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</si>
  <si>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</si>
  <si>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</si>
  <si>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</si>
  <si>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</si>
  <si>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</si>
  <si>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</si>
  <si>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</si>
  <si>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</si>
  <si>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</si>
  <si>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</si>
  <si>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</si>
  <si>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</si>
  <si>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</si>
  <si>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</si>
  <si>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</si>
  <si>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</si>
  <si>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</si>
  <si>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</si>
  <si>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</si>
  <si>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</si>
  <si>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</si>
  <si>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</si>
  <si>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</si>
  <si>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</si>
  <si>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</si>
  <si>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</si>
  <si>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</si>
  <si>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</si>
  <si>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</si>
  <si>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</si>
  <si>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</si>
  <si>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</si>
  <si>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</si>
  <si>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</si>
  <si>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</si>
  <si>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</si>
  <si>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</si>
  <si>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</si>
  <si>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</si>
  <si>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</si>
  <si>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</si>
  <si>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</si>
  <si>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</si>
  <si>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</si>
  <si>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</si>
  <si>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</si>
  <si>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</si>
  <si>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</si>
  <si>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</si>
  <si>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</si>
  <si>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</si>
  <si>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</si>
  <si>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</si>
  <si>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令和３年度に改訂した水道事業ビジョンや第3期中期経営計画（経営戦略）による一貫した考えのもと、長期的な視点に立って施設整備を進めていく。</t>
    <phoneticPr fontId="4"/>
  </si>
  <si>
    <t>[健全性]
収支状況を示す①経常収支比率や⑤料金回収率については、類似団体と同様に100％を上回っており健全性は維持できている。また支払能力を示す③流動比率についても類似団体と同様に100％を大きく上回ってお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継続して漏水調査を行っているが、前年度と比較して減少しており、今後も引き続き効率性を上げる対策が必要である。</t>
    <rPh sb="355" eb="358">
      <t>ゼンネンド</t>
    </rPh>
    <rPh sb="359" eb="361">
      <t>ヒカク</t>
    </rPh>
    <rPh sb="363" eb="365">
      <t>ゲンショウ</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</si>
  <si>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高くなっているものの、現在の更新ペースでは、将来、管路事故や漏水等が発生する懸念があるため、管路状況、修繕記録、漏水調査結果等を解析し、精度の高いアセットマネジメント(資産管理)を行い、効果的な管路更新を進める必要がある。</t>
    <rPh sb="190" eb="19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</si>
</sst>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0.88</c:v>
                </c:pt>
                <c:pt idx="1">
                  <c:v>0.73</c:v>
                </c:pt>
                <c:pt idx="2">
                  <c:v>0.62</c:v>
                </c:pt>
                <c:pt idx="3">
                  <c:v>0.47</c:v>
                </c:pt>
                <c:pt idx="4">
                  <c:v>0.65</c:v>
                </c:pt>
              </c:numCache>
            </c:numRef>
          </c:val>
          <c:extLst>
            <c:ext xmlns:c16="http://schemas.microsoft.com/office/drawing/2014/chart" uri="{C3380CC4-5D6E-409C-BE32-E72D297353CC}">
              <c16:uniqueId val="{00000000-0CF9-4E20-AE69-D5A28AF913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0CF9-4E20-AE69-D5A28AF913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57.37</c:v>
                </c:pt>
                <c:pt idx="1">
                  <c:v>56.09</c:v>
                </c:pt>
                <c:pt idx="2">
                  <c:v>55.44</c:v>
                </c:pt>
                <c:pt idx="3">
                  <c:v>55.72</c:v>
                </c:pt>
                <c:pt idx="4">
                  <c:v>55.91</c:v>
                </c:pt>
              </c:numCache>
            </c:numRef>
          </c:val>
          <c:extLst>
            <c:ext xmlns:c16="http://schemas.microsoft.com/office/drawing/2014/chart" uri="{C3380CC4-5D6E-409C-BE32-E72D297353CC}">
              <c16:uniqueId val="{00000000-AF63-4D56-BD90-6F6FF8A20E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F63-4D56-BD90-6F6FF8A20E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87.26</c:v>
                </c:pt>
                <c:pt idx="1">
                  <c:v>88.84</c:v>
                </c:pt>
                <c:pt idx="2">
                  <c:v>91.14</c:v>
                </c:pt>
                <c:pt idx="3">
                  <c:v>90.49</c:v>
                </c:pt>
                <c:pt idx="4">
                  <c:v>89.57</c:v>
                </c:pt>
              </c:numCache>
            </c:numRef>
          </c:val>
          <c:extLst>
            <c:ext xmlns:c16="http://schemas.microsoft.com/office/drawing/2014/chart" uri="{C3380CC4-5D6E-409C-BE32-E72D297353CC}">
              <c16:uniqueId val="{00000000-950C-4C0F-96AA-6270288F2B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950C-4C0F-96AA-6270288F2B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115.09</c:v>
                </c:pt>
                <c:pt idx="1">
                  <c:v>112.19</c:v>
                </c:pt>
                <c:pt idx="2">
                  <c:v>111.68</c:v>
                </c:pt>
                <c:pt idx="3">
                  <c:v>119.04</c:v>
                </c:pt>
                <c:pt idx="4">
                  <c:v>111.64</c:v>
                </c:pt>
              </c:numCache>
            </c:numRef>
          </c:val>
          <c:extLst>
            <c:ext xmlns:c16="http://schemas.microsoft.com/office/drawing/2014/chart" uri="{C3380CC4-5D6E-409C-BE32-E72D297353CC}">
              <c16:uniqueId val="{00000000-3A3E-47CA-AD0B-74E90BFEF7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3A3E-47CA-AD0B-74E90BFEF7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46.86</c:v>
                </c:pt>
                <c:pt idx="1">
                  <c:v>48.36</c:v>
                </c:pt>
                <c:pt idx="2">
                  <c:v>48.54</c:v>
                </c:pt>
                <c:pt idx="3">
                  <c:v>49.63</c:v>
                </c:pt>
                <c:pt idx="4">
                  <c:v>50.26</c:v>
                </c:pt>
              </c:numCache>
            </c:numRef>
          </c:val>
          <c:extLst>
            <c:ext xmlns:c16="http://schemas.microsoft.com/office/drawing/2014/chart" uri="{C3380CC4-5D6E-409C-BE32-E72D297353CC}">
              <c16:uniqueId val="{00000000-82BF-4D30-B1E3-B0A774B800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82BF-4D30-B1E3-B0A774B800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10.66</c:v>
                </c:pt>
                <c:pt idx="1">
                  <c:v>11.46</c:v>
                </c:pt>
                <c:pt idx="2">
                  <c:v>11.45</c:v>
                </c:pt>
                <c:pt idx="3">
                  <c:v>12.47</c:v>
                </c:pt>
                <c:pt idx="4">
                  <c:v>13.5</c:v>
                </c:pt>
              </c:numCache>
            </c:numRef>
          </c:val>
          <c:extLst>
            <c:ext xmlns:c16="http://schemas.microsoft.com/office/drawing/2014/chart" uri="{C3380CC4-5D6E-409C-BE32-E72D297353CC}">
              <c16:uniqueId val="{00000000-CE0B-499B-97E0-F2EE83D625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CE0B-499B-97E0-F2EE83D625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EC-40AF-841D-0C85984154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A4EC-40AF-841D-0C85984154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522.34</c:v>
                </c:pt>
                <c:pt idx="1">
                  <c:v>498.25</c:v>
                </c:pt>
                <c:pt idx="2">
                  <c:v>334.5</c:v>
                </c:pt>
                <c:pt idx="3">
                  <c:v>350.72</c:v>
                </c:pt>
                <c:pt idx="4">
                  <c:v>390.77</c:v>
                </c:pt>
              </c:numCache>
            </c:numRef>
          </c:val>
          <c:extLst>
            <c:ext xmlns:c16="http://schemas.microsoft.com/office/drawing/2014/chart" uri="{C3380CC4-5D6E-409C-BE32-E72D297353CC}">
              <c16:uniqueId val="{00000000-E0E6-4E81-94C5-F7C254D847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E0E6-4E81-94C5-F7C254D847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358.68</c:v>
                </c:pt>
                <c:pt idx="1">
                  <c:v>339.39</c:v>
                </c:pt>
                <c:pt idx="2">
                  <c:v>406.63</c:v>
                </c:pt>
                <c:pt idx="3">
                  <c:v>341.7</c:v>
                </c:pt>
                <c:pt idx="4">
                  <c:v>340.84</c:v>
                </c:pt>
              </c:numCache>
            </c:numRef>
          </c:val>
          <c:extLst>
            <c:ext xmlns:c16="http://schemas.microsoft.com/office/drawing/2014/chart" uri="{C3380CC4-5D6E-409C-BE32-E72D297353CC}">
              <c16:uniqueId val="{00000000-F6AC-4284-9A0C-885F09BB49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F6AC-4284-9A0C-885F09BB49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113.01</c:v>
                </c:pt>
                <c:pt idx="1">
                  <c:v>110.95</c:v>
                </c:pt>
                <c:pt idx="2">
                  <c:v>108.23</c:v>
                </c:pt>
                <c:pt idx="3">
                  <c:v>116.87</c:v>
                </c:pt>
                <c:pt idx="4">
                  <c:v>106.31</c:v>
                </c:pt>
              </c:numCache>
            </c:numRef>
          </c:val>
          <c:extLst>
            <c:ext xmlns:c16="http://schemas.microsoft.com/office/drawing/2014/chart" uri="{C3380CC4-5D6E-409C-BE32-E72D297353CC}">
              <c16:uniqueId val="{00000000-4524-4938-8447-327D089193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4524-4938-8447-327D089193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123.87</c:v>
                </c:pt>
                <c:pt idx="1">
                  <c:v>126.15</c:v>
                </c:pt>
                <c:pt idx="2">
                  <c:v>113.87</c:v>
                </c:pt>
                <c:pt idx="3">
                  <c:v>119.3</c:v>
                </c:pt>
                <c:pt idx="4">
                  <c:v>130.81</c:v>
                </c:pt>
              </c:numCache>
            </c:numRef>
          </c:val>
          <c:extLst>
            <c:ext xmlns:c16="http://schemas.microsoft.com/office/drawing/2014/chart" uri="{C3380CC4-5D6E-409C-BE32-E72D297353CC}">
              <c16:uniqueId val="{00000000-0477-413C-B6D1-96159EE1EF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0477-413C-B6D1-96159EE1EF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彦根市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111648</v>
      </c>
      <c r="AM8" s="45"/>
      <c r="AN8" s="45"/>
      <c r="AO8" s="45"/>
      <c r="AP8" s="45"/>
      <c r="AQ8" s="45"/>
      <c r="AR8" s="45"/>
      <c r="AS8" s="45"/>
      <c r="AT8" s="46">
        <f>データ!$S$6</f>
        <v>196.87</v>
      </c>
      <c r="AU8" s="47"/>
      <c r="AV8" s="47"/>
      <c r="AW8" s="47"/>
      <c r="AX8" s="47"/>
      <c r="AY8" s="47"/>
      <c r="AZ8" s="47"/>
      <c r="BA8" s="47"/>
      <c r="BB8" s="48">
        <f>データ!$T$6</f>
        <v>567.12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73.97</v>
      </c>
      <c r="J10" s="47"/>
      <c r="K10" s="47"/>
      <c r="L10" s="47"/>
      <c r="M10" s="47"/>
      <c r="N10" s="47"/>
      <c r="O10" s="81"/>
      <c r="P10" s="48">
        <f>データ!$P$6</f>
        <v>99.8</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111273</v>
      </c>
      <c r="AM10" s="45"/>
      <c r="AN10" s="45"/>
      <c r="AO10" s="45"/>
      <c r="AP10" s="45"/>
      <c r="AQ10" s="45"/>
      <c r="AR10" s="45"/>
      <c r="AS10" s="45"/>
      <c r="AT10" s="46">
        <f>データ!$V$6</f>
        <v>77.349999999999994</v>
      </c>
      <c r="AU10" s="47"/>
      <c r="AV10" s="47"/>
      <c r="AW10" s="47"/>
      <c r="AX10" s="47"/>
      <c r="AY10" s="47"/>
      <c r="AZ10" s="47"/>
      <c r="BA10" s="47"/>
      <c r="BB10" s="48">
        <f>データ!$W$6</f>
        <v>1438.56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HTsOr9+iQAqL13B9R2KC2ZE4zHBP6cwDAFPUmrbBd4Gbqq3CLzjq0CTDMAB8NdS/IHmpMIA2/E5Ve+EsjMfWg==" saltValue="lUE7vPi+GTARiPrYs25/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252026</v>
      </c>
      <c r="D6" s="20">
        <f t="shared" si="3"/>
        <v>46</v>
      </c>
      <c r="E6" s="20">
        <f t="shared" si="3"/>
        <v>1</v>
      </c>
      <c r="F6" s="20">
        <f t="shared" si="3"/>
        <v>0</v>
      </c>
      <c r="G6" s="20">
        <f t="shared" si="3"/>
        <v>1</v>
      </c>
      <c r="H6" s="20" t="str">
        <f t="shared" si="3"/>
        <v>滋賀県　彦根市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73.97</v>
      </c>
      <c r="P6" s="21">
        <f t="shared" si="3"/>
        <v>99.8</v>
      </c>
      <c r="Q6" s="21">
        <f t="shared" si="3"/>
        <v>2530</v>
      </c>
      <c r="R6" s="21">
        <f t="shared" si="3"/>
        <v>111648</v>
      </c>
      <c r="S6" s="21">
        <f t="shared" si="3"/>
        <v>196.87</v>
      </c>
      <c r="T6" s="21">
        <f t="shared" si="3"/>
        <v>567.12</v>
      </c>
      <c r="U6" s="21">
        <f t="shared" si="3"/>
        <v>111273</v>
      </c>
      <c r="V6" s="21">
        <f t="shared" si="3"/>
        <v>77.349999999999994</v>
      </c>
      <c r="W6" s="21">
        <f t="shared" si="3"/>
        <v>1438.56</v>
      </c>
      <c r="X6" s="22">
        <f>IF(X7="",NA(),X7)</f>
        <v>115.09</v>
      </c>
      <c r="Y6" s="22">
        <f t="shared" ref="Y6:AG6" si="4">IF(Y7="",NA(),Y7)</f>
        <v>112.19</v>
      </c>
      <c r="Z6" s="22">
        <f t="shared" si="4"/>
        <v>111.68</v>
      </c>
      <c r="AA6" s="22">
        <f t="shared" si="4"/>
        <v>119.04</v>
      </c>
      <c r="AB6" s="22">
        <f t="shared" si="4"/>
        <v>111.64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522.34</v>
      </c>
      <c r="AU6" s="22">
        <f t="shared" ref="AU6:BC6" si="6">IF(AU7="",NA(),AU7)</f>
        <v>498.25</v>
      </c>
      <c r="AV6" s="22">
        <f t="shared" si="6"/>
        <v>334.5</v>
      </c>
      <c r="AW6" s="22">
        <f t="shared" si="6"/>
        <v>350.72</v>
      </c>
      <c r="AX6" s="22">
        <f t="shared" si="6"/>
        <v>390.77</v>
      </c>
      <c r="AY6" s="22">
        <f t="shared" si="6"/>
        <v>335.6</v>
      </c>
      <c r="AZ6" s="22">
        <f t="shared" si="6"/>
        <v>358.91</v>
      </c>
      <c r="BA6" s="22">
        <f t="shared" si="6"/>
        <v>360.96</v>
      </c>
      <c r="BB6" s="22">
        <f t="shared" si="6"/>
        <v>351.29</v>
      </c>
      <c r="BC6" s="22">
        <f t="shared" si="6"/>
        <v>364.24</v>
      </c>
      <c r="BD6" s="21" t="str">
        <f>IF(BD7="","",IF(BD7="-","【-】","【"&amp;SUBSTITUTE(TEXT(BD7,"#,##0.00"),"-","△")&amp;"】"))</f>
        <v>【252.29】</v>
      </c>
      <c r="BE6" s="22">
        <f>IF(BE7="",NA(),BE7)</f>
        <v>358.68</v>
      </c>
      <c r="BF6" s="22">
        <f t="shared" ref="BF6:BN6" si="7">IF(BF7="",NA(),BF7)</f>
        <v>339.39</v>
      </c>
      <c r="BG6" s="22">
        <f t="shared" si="7"/>
        <v>406.63</v>
      </c>
      <c r="BH6" s="22">
        <f t="shared" si="7"/>
        <v>341.7</v>
      </c>
      <c r="BI6" s="22">
        <f t="shared" si="7"/>
        <v>340.84</v>
      </c>
      <c r="BJ6" s="22">
        <f t="shared" si="7"/>
        <v>258.26</v>
      </c>
      <c r="BK6" s="22">
        <f t="shared" si="7"/>
        <v>247.27</v>
      </c>
      <c r="BL6" s="22">
        <f t="shared" si="7"/>
        <v>239.18</v>
      </c>
      <c r="BM6" s="22">
        <f t="shared" si="7"/>
        <v>236.29</v>
      </c>
      <c r="BN6" s="22">
        <f t="shared" si="7"/>
        <v>238.77</v>
      </c>
      <c r="BO6" s="21" t="str">
        <f>IF(BO7="","",IF(BO7="-","【-】","【"&amp;SUBSTITUTE(TEXT(BO7,"#,##0.00"),"-","△")&amp;"】"))</f>
        <v>【268.07】</v>
      </c>
      <c r="BP6" s="22">
        <f>IF(BP7="",NA(),BP7)</f>
        <v>113.01</v>
      </c>
      <c r="BQ6" s="22">
        <f t="shared" ref="BQ6:BY6" si="8">IF(BQ7="",NA(),BQ7)</f>
        <v>110.95</v>
      </c>
      <c r="BR6" s="22">
        <f t="shared" si="8"/>
        <v>108.23</v>
      </c>
      <c r="BS6" s="22">
        <f t="shared" si="8"/>
        <v>116.87</v>
      </c>
      <c r="BT6" s="22">
        <f t="shared" si="8"/>
        <v>106.31</v>
      </c>
      <c r="BU6" s="22">
        <f t="shared" si="8"/>
        <v>106.07</v>
      </c>
      <c r="BV6" s="22">
        <f t="shared" si="8"/>
        <v>105.34</v>
      </c>
      <c r="BW6" s="22">
        <f t="shared" si="8"/>
        <v>101.89</v>
      </c>
      <c r="BX6" s="22">
        <f t="shared" si="8"/>
        <v>104.33</v>
      </c>
      <c r="BY6" s="22">
        <f t="shared" si="8"/>
        <v>98.85</v>
      </c>
      <c r="BZ6" s="21" t="str">
        <f>IF(BZ7="","",IF(BZ7="-","【-】","【"&amp;SUBSTITUTE(TEXT(BZ7,"#,##0.00"),"-","△")&amp;"】"))</f>
        <v>【97.47】</v>
      </c>
      <c r="CA6" s="22">
        <f>IF(CA7="",NA(),CA7)</f>
        <v>123.87</v>
      </c>
      <c r="CB6" s="22">
        <f t="shared" ref="CB6:CJ6" si="9">IF(CB7="",NA(),CB7)</f>
        <v>126.15</v>
      </c>
      <c r="CC6" s="22">
        <f t="shared" si="9"/>
        <v>113.87</v>
      </c>
      <c r="CD6" s="22">
        <f t="shared" si="9"/>
        <v>119.3</v>
      </c>
      <c r="CE6" s="22">
        <f t="shared" si="9"/>
        <v>130.81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57.37</v>
      </c>
      <c r="CM6" s="22">
        <f t="shared" ref="CM6:CU6" si="10">IF(CM7="",NA(),CM7)</f>
        <v>56.09</v>
      </c>
      <c r="CN6" s="22">
        <f t="shared" si="10"/>
        <v>55.44</v>
      </c>
      <c r="CO6" s="22">
        <f t="shared" si="10"/>
        <v>55.72</v>
      </c>
      <c r="CP6" s="22">
        <f t="shared" si="10"/>
        <v>55.91</v>
      </c>
      <c r="CQ6" s="22">
        <f t="shared" si="10"/>
        <v>62.83</v>
      </c>
      <c r="CR6" s="22">
        <f t="shared" si="10"/>
        <v>62.05</v>
      </c>
      <c r="CS6" s="22">
        <f t="shared" si="10"/>
        <v>63.23</v>
      </c>
      <c r="CT6" s="22">
        <f t="shared" si="10"/>
        <v>62.59</v>
      </c>
      <c r="CU6" s="22">
        <f t="shared" si="10"/>
        <v>61.81</v>
      </c>
      <c r="CV6" s="21" t="str">
        <f>IF(CV7="","",IF(CV7="-","【-】","【"&amp;SUBSTITUTE(TEXT(CV7,"#,##0.00"),"-","△")&amp;"】"))</f>
        <v>【59.97】</v>
      </c>
      <c r="CW6" s="22">
        <f>IF(CW7="",NA(),CW7)</f>
        <v>87.26</v>
      </c>
      <c r="CX6" s="22">
        <f t="shared" ref="CX6:DF6" si="11">IF(CX7="",NA(),CX7)</f>
        <v>88.84</v>
      </c>
      <c r="CY6" s="22">
        <f t="shared" si="11"/>
        <v>91.14</v>
      </c>
      <c r="CZ6" s="22">
        <f t="shared" si="11"/>
        <v>90.49</v>
      </c>
      <c r="DA6" s="22">
        <f t="shared" si="11"/>
        <v>89.57</v>
      </c>
      <c r="DB6" s="22">
        <f t="shared" si="11"/>
        <v>88.86</v>
      </c>
      <c r="DC6" s="22">
        <f t="shared" si="11"/>
        <v>89.11</v>
      </c>
      <c r="DD6" s="22">
        <f t="shared" si="11"/>
        <v>89.35</v>
      </c>
      <c r="DE6" s="22">
        <f t="shared" si="11"/>
        <v>89.7</v>
      </c>
      <c r="DF6" s="22">
        <f t="shared" si="11"/>
        <v>89.24</v>
      </c>
      <c r="DG6" s="21" t="str">
        <f>IF(DG7="","",IF(DG7="-","【-】","【"&amp;SUBSTITUTE(TEXT(DG7,"#,##0.00"),"-","△")&amp;"】"))</f>
        <v>【89.76】</v>
      </c>
      <c r="DH6" s="22">
        <f>IF(DH7="",NA(),DH7)</f>
        <v>46.86</v>
      </c>
      <c r="DI6" s="22">
        <f t="shared" ref="DI6:DQ6" si="12">IF(DI7="",NA(),DI7)</f>
        <v>48.36</v>
      </c>
      <c r="DJ6" s="22">
        <f t="shared" si="12"/>
        <v>48.54</v>
      </c>
      <c r="DK6" s="22">
        <f t="shared" si="12"/>
        <v>49.63</v>
      </c>
      <c r="DL6" s="22">
        <f t="shared" si="12"/>
        <v>50.26</v>
      </c>
      <c r="DM6" s="22">
        <f t="shared" si="12"/>
        <v>47.89</v>
      </c>
      <c r="DN6" s="22">
        <f t="shared" si="12"/>
        <v>48.69</v>
      </c>
      <c r="DO6" s="22">
        <f t="shared" si="12"/>
        <v>49.62</v>
      </c>
      <c r="DP6" s="22">
        <f t="shared" si="12"/>
        <v>50.5</v>
      </c>
      <c r="DQ6" s="22">
        <f t="shared" si="12"/>
        <v>51.28</v>
      </c>
      <c r="DR6" s="21" t="str">
        <f>IF(DR7="","",IF(DR7="-","【-】","【"&amp;SUBSTITUTE(TEXT(DR7,"#,##0.00"),"-","△")&amp;"】"))</f>
        <v>【51.51】</v>
      </c>
      <c r="DS6" s="22">
        <f>IF(DS7="",NA(),DS7)</f>
        <v>10.66</v>
      </c>
      <c r="DT6" s="22">
        <f t="shared" ref="DT6:EB6" si="13">IF(DT7="",NA(),DT7)</f>
        <v>11.46</v>
      </c>
      <c r="DU6" s="22">
        <f t="shared" si="13"/>
        <v>11.45</v>
      </c>
      <c r="DV6" s="22">
        <f t="shared" si="13"/>
        <v>12.47</v>
      </c>
      <c r="DW6" s="22">
        <f t="shared" si="13"/>
        <v>13.5</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0.88</v>
      </c>
      <c r="EE6" s="22">
        <f t="shared" ref="EE6:EM6" si="14">IF(EE7="",NA(),EE7)</f>
        <v>0.73</v>
      </c>
      <c r="EF6" s="22">
        <f t="shared" si="14"/>
        <v>0.62</v>
      </c>
      <c r="EG6" s="22">
        <f t="shared" si="14"/>
        <v>0.47</v>
      </c>
      <c r="EH6" s="22">
        <f t="shared" si="14"/>
        <v>0.65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252026</v>
      </c>
      <c r="D7" s="24">
        <v>46</v>
      </c>
      <c r="E7" s="24">
        <v>1</v>
      </c>
      <c r="F7" s="24">
        <v>0</v>
      </c>
      <c r="G7" s="24">
        <v>1</v>
      </c>
      <c r="H7" s="24" t="s">
        <v>93</v>
      </c>
      <c r="I7" s="24" t="s">
        <v>94</v>
      </c>
      <c r="J7" s="24" t="s">
        <v>95</v>
      </c>
      <c r="K7" s="24" t="s">
        <v>96</v>
      </c>
      <c r="L7" s="24" t="s">
        <v>97</v>
      </c>
      <c r="M7" s="24" t="s">
        <v>98</v>
      </c>
      <c r="N7" s="25" t="s">
        <v>99</v>
      </c>
      <c r="O7" s="25">
        <v>73.97</v>
      </c>
      <c r="P7" s="25">
        <v>99.8</v>
      </c>
      <c r="Q7" s="25">
        <v>2530</v>
      </c>
      <c r="R7" s="25">
        <v>111648</v>
      </c>
      <c r="S7" s="25">
        <v>196.87</v>
      </c>
      <c r="T7" s="25">
        <v>567.12</v>
      </c>
      <c r="U7" s="25">
        <v>111273</v>
      </c>
      <c r="V7" s="25">
        <v>77.349999999999994</v>
      </c>
      <c r="W7" s="25">
        <v>1438.56</v>
      </c>
      <c r="X7" s="25">
        <v>115.09</v>
      </c>
      <c r="Y7" s="25">
        <v>112.19</v>
      </c>
      <c r="Z7" s="25">
        <v>111.68</v>
      </c>
      <c r="AA7" s="25">
        <v>119.04</v>
      </c>
      <c r="AB7" s="25">
        <v>111.64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522.34</v>
      </c>
      <c r="AU7" s="25">
        <v>498.25</v>
      </c>
      <c r="AV7" s="25">
        <v>334.5</v>
      </c>
      <c r="AW7" s="25">
        <v>350.72</v>
      </c>
      <c r="AX7" s="25">
        <v>390.77</v>
      </c>
      <c r="AY7" s="25">
        <v>335.6</v>
      </c>
      <c r="AZ7" s="25">
        <v>358.91</v>
      </c>
      <c r="BA7" s="25">
        <v>360.96</v>
      </c>
      <c r="BB7" s="25">
        <v>351.29</v>
      </c>
      <c r="BC7" s="25">
        <v>364.24</v>
      </c>
      <c r="BD7" s="25">
        <v>252.29</v>
      </c>
      <c r="BE7" s="25">
        <v>358.68</v>
      </c>
      <c r="BF7" s="25">
        <v>339.39</v>
      </c>
      <c r="BG7" s="25">
        <v>406.63</v>
      </c>
      <c r="BH7" s="25">
        <v>341.7</v>
      </c>
      <c r="BI7" s="25">
        <v>340.84</v>
      </c>
      <c r="BJ7" s="25">
        <v>258.26</v>
      </c>
      <c r="BK7" s="25">
        <v>247.27</v>
      </c>
      <c r="BL7" s="25">
        <v>239.18</v>
      </c>
      <c r="BM7" s="25">
        <v>236.29</v>
      </c>
      <c r="BN7" s="25">
        <v>238.77</v>
      </c>
      <c r="BO7" s="25">
        <v>268.07</v>
      </c>
      <c r="BP7" s="25">
        <v>113.01</v>
      </c>
      <c r="BQ7" s="25">
        <v>110.95</v>
      </c>
      <c r="BR7" s="25">
        <v>108.23</v>
      </c>
      <c r="BS7" s="25">
        <v>116.87</v>
      </c>
      <c r="BT7" s="25">
        <v>106.31</v>
      </c>
      <c r="BU7" s="25">
        <v>106.07</v>
      </c>
      <c r="BV7" s="25">
        <v>105.34</v>
      </c>
      <c r="BW7" s="25">
        <v>101.89</v>
      </c>
      <c r="BX7" s="25">
        <v>104.33</v>
      </c>
      <c r="BY7" s="25">
        <v>98.85</v>
      </c>
      <c r="BZ7" s="25">
        <v>97.47</v>
      </c>
      <c r="CA7" s="25">
        <v>123.87</v>
      </c>
      <c r="CB7" s="25">
        <v>126.15</v>
      </c>
      <c r="CC7" s="25">
        <v>113.87</v>
      </c>
      <c r="CD7" s="25">
        <v>119.3</v>
      </c>
      <c r="CE7" s="25">
        <v>130.81</v>
      </c>
      <c r="CF7" s="25">
        <v>159.22</v>
      </c>
      <c r="CG7" s="25">
        <v>159.6</v>
      </c>
      <c r="CH7" s="25">
        <v>156.32</v>
      </c>
      <c r="CI7" s="25">
        <v>157.4</v>
      </c>
      <c r="CJ7" s="25">
        <v>162.61000000000001</v>
      </c>
      <c r="CK7" s="25">
        <v>174.75</v>
      </c>
      <c r="CL7" s="25">
        <v>57.37</v>
      </c>
      <c r="CM7" s="25">
        <v>56.09</v>
      </c>
      <c r="CN7" s="25">
        <v>55.44</v>
      </c>
      <c r="CO7" s="25">
        <v>55.72</v>
      </c>
      <c r="CP7" s="25">
        <v>55.91</v>
      </c>
      <c r="CQ7" s="25">
        <v>62.83</v>
      </c>
      <c r="CR7" s="25">
        <v>62.05</v>
      </c>
      <c r="CS7" s="25">
        <v>63.23</v>
      </c>
      <c r="CT7" s="25">
        <v>62.59</v>
      </c>
      <c r="CU7" s="25">
        <v>61.81</v>
      </c>
      <c r="CV7" s="25">
        <v>59.97</v>
      </c>
      <c r="CW7" s="25">
        <v>87.26</v>
      </c>
      <c r="CX7" s="25">
        <v>88.84</v>
      </c>
      <c r="CY7" s="25">
        <v>91.14</v>
      </c>
      <c r="CZ7" s="25">
        <v>90.49</v>
      </c>
      <c r="DA7" s="25">
        <v>89.57</v>
      </c>
      <c r="DB7" s="25">
        <v>88.86</v>
      </c>
      <c r="DC7" s="25">
        <v>89.11</v>
      </c>
      <c r="DD7" s="25">
        <v>89.35</v>
      </c>
      <c r="DE7" s="25">
        <v>89.7</v>
      </c>
      <c r="DF7" s="25">
        <v>89.24</v>
      </c>
      <c r="DG7" s="25">
        <v>89.76</v>
      </c>
      <c r="DH7" s="25">
        <v>46.86</v>
      </c>
      <c r="DI7" s="25">
        <v>48.36</v>
      </c>
      <c r="DJ7" s="25">
        <v>48.54</v>
      </c>
      <c r="DK7" s="25">
        <v>49.63</v>
      </c>
      <c r="DL7" s="25">
        <v>50.26</v>
      </c>
      <c r="DM7" s="25">
        <v>47.89</v>
      </c>
      <c r="DN7" s="25">
        <v>48.69</v>
      </c>
      <c r="DO7" s="25">
        <v>49.62</v>
      </c>
      <c r="DP7" s="25">
        <v>50.5</v>
      </c>
      <c r="DQ7" s="25">
        <v>51.28</v>
      </c>
      <c r="DR7" s="25">
        <v>51.51</v>
      </c>
      <c r="DS7" s="25">
        <v>10.66</v>
      </c>
      <c r="DT7" s="25">
        <v>11.46</v>
      </c>
      <c r="DU7" s="25">
        <v>11.45</v>
      </c>
      <c r="DV7" s="25">
        <v>12.47</v>
      </c>
      <c r="DW7" s="25">
        <v>13.5</v>
      </c>
      <c r="DX7" s="25">
        <v>16.899999999999999</v>
      </c>
      <c r="DY7" s="25">
        <v>18.260000000000002</v>
      </c>
      <c r="DZ7" s="25">
        <v>19.510000000000002</v>
      </c>
      <c r="EA7" s="25">
        <v>21.19</v>
      </c>
      <c r="EB7" s="25">
        <v>22.64</v>
      </c>
      <c r="EC7" s="25">
        <v>23.75</v>
      </c>
      <c r="ED7" s="25">
        <v>0.88</v>
      </c>
      <c r="EE7" s="25">
        <v>0.73</v>
      </c>
      <c r="EF7" s="25">
        <v>0.62</v>
      </c>
      <c r="EG7" s="25">
        <v>0.47</v>
      </c>
      <c r="EH7" s="25">
        <v>0.65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足立 健二</cp:lastModifiedBy>
  <dcterms:created xsi:type="dcterms:W3CDTF">2023-12-05T00:56:27Z</dcterms:created>
  <dcterms:modified xsi:type="dcterms:W3CDTF">2024-02-06T23:48:16Z</dcterms:modified>
  <cp:category/>
</cp:coreProperties>
</file>