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03_学校便覧\04_HP\"/>
    </mc:Choice>
  </mc:AlternateContent>
  <xr:revisionPtr revIDLastSave="0" documentId="13_ncr:1_{7E1A5706-3908-42AE-B6CD-2B992FE71AB7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大学・短大・専門職大" sheetId="12" r:id="rId1"/>
  </sheets>
  <definedNames>
    <definedName name="_xlnm.Print_Area" localSheetId="0">大学・短大・専門職大!$B$1:$Y$44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2" l="1"/>
  <c r="E11" i="12"/>
  <c r="D11" i="12"/>
  <c r="M33" i="12"/>
  <c r="L33" i="12"/>
  <c r="D43" i="12"/>
  <c r="Q44" i="12"/>
  <c r="Q43" i="12" s="1"/>
  <c r="N44" i="12"/>
  <c r="N43" i="12" s="1"/>
  <c r="K44" i="12"/>
  <c r="H44" i="12"/>
  <c r="H43" i="12" s="1"/>
  <c r="G44" i="12"/>
  <c r="G43" i="12" s="1"/>
  <c r="F44" i="12"/>
  <c r="S43" i="12"/>
  <c r="R43" i="12"/>
  <c r="P43" i="12"/>
  <c r="O43" i="12"/>
  <c r="M43" i="12"/>
  <c r="L43" i="12"/>
  <c r="K43" i="12"/>
  <c r="J43" i="12"/>
  <c r="I43" i="12"/>
  <c r="K42" i="12"/>
  <c r="H42" i="12"/>
  <c r="G42" i="12"/>
  <c r="F42" i="12"/>
  <c r="K41" i="12"/>
  <c r="H41" i="12"/>
  <c r="G41" i="12"/>
  <c r="F41" i="12"/>
  <c r="K40" i="12"/>
  <c r="H40" i="12"/>
  <c r="G40" i="12"/>
  <c r="F40" i="12"/>
  <c r="E40" i="12" s="1"/>
  <c r="Q39" i="12"/>
  <c r="Q38" i="12" s="1"/>
  <c r="N39" i="12"/>
  <c r="N38" i="12" s="1"/>
  <c r="K39" i="12"/>
  <c r="K38" i="12" s="1"/>
  <c r="H39" i="12"/>
  <c r="H38" i="12" s="1"/>
  <c r="G39" i="12"/>
  <c r="G38" i="12" s="1"/>
  <c r="F39" i="12"/>
  <c r="S38" i="12"/>
  <c r="R38" i="12"/>
  <c r="P38" i="12"/>
  <c r="O38" i="12"/>
  <c r="M38" i="12"/>
  <c r="L38" i="12"/>
  <c r="J38" i="12"/>
  <c r="I38" i="12"/>
  <c r="D38" i="12"/>
  <c r="Q37" i="12"/>
  <c r="N37" i="12"/>
  <c r="K37" i="12"/>
  <c r="H37" i="12"/>
  <c r="G37" i="12"/>
  <c r="F37" i="12"/>
  <c r="Q36" i="12"/>
  <c r="N36" i="12"/>
  <c r="K36" i="12"/>
  <c r="H36" i="12"/>
  <c r="G36" i="12"/>
  <c r="F36" i="12"/>
  <c r="Q35" i="12"/>
  <c r="N35" i="12"/>
  <c r="K35" i="12"/>
  <c r="H35" i="12"/>
  <c r="G35" i="12"/>
  <c r="F35" i="12"/>
  <c r="Q34" i="12"/>
  <c r="N34" i="12"/>
  <c r="K34" i="12"/>
  <c r="H34" i="12"/>
  <c r="G34" i="12"/>
  <c r="F34" i="12"/>
  <c r="S33" i="12"/>
  <c r="R33" i="12"/>
  <c r="P33" i="12"/>
  <c r="O33" i="12"/>
  <c r="J33" i="12"/>
  <c r="I33" i="12"/>
  <c r="D33" i="12"/>
  <c r="Q32" i="12"/>
  <c r="N32" i="12"/>
  <c r="K32" i="12"/>
  <c r="H32" i="12"/>
  <c r="G32" i="12"/>
  <c r="F32" i="12"/>
  <c r="Q31" i="12"/>
  <c r="N31" i="12"/>
  <c r="K31" i="12"/>
  <c r="H31" i="12"/>
  <c r="G31" i="12"/>
  <c r="F31" i="12"/>
  <c r="W30" i="12"/>
  <c r="W25" i="12" s="1"/>
  <c r="T30" i="12"/>
  <c r="T25" i="12" s="1"/>
  <c r="Q30" i="12"/>
  <c r="N30" i="12"/>
  <c r="K30" i="12"/>
  <c r="H30" i="12"/>
  <c r="G30" i="12"/>
  <c r="F30" i="12"/>
  <c r="Q29" i="12"/>
  <c r="N29" i="12"/>
  <c r="K29" i="12"/>
  <c r="H29" i="12"/>
  <c r="G29" i="12"/>
  <c r="F29" i="12"/>
  <c r="Q28" i="12"/>
  <c r="N28" i="12"/>
  <c r="K28" i="12"/>
  <c r="H28" i="12"/>
  <c r="G28" i="12"/>
  <c r="F28" i="12"/>
  <c r="Q27" i="12"/>
  <c r="N27" i="12"/>
  <c r="K27" i="12"/>
  <c r="H27" i="12"/>
  <c r="G27" i="12"/>
  <c r="F27" i="12"/>
  <c r="Q26" i="12"/>
  <c r="N26" i="12"/>
  <c r="K26" i="12"/>
  <c r="H26" i="12"/>
  <c r="G26" i="12"/>
  <c r="F26" i="12"/>
  <c r="Y25" i="12"/>
  <c r="X25" i="12"/>
  <c r="V25" i="12"/>
  <c r="U25" i="12"/>
  <c r="S25" i="12"/>
  <c r="R25" i="12"/>
  <c r="P25" i="12"/>
  <c r="O25" i="12"/>
  <c r="M25" i="12"/>
  <c r="L25" i="12"/>
  <c r="J25" i="12"/>
  <c r="I25" i="12"/>
  <c r="D25" i="12"/>
  <c r="Q24" i="12"/>
  <c r="Q23" i="12" s="1"/>
  <c r="N24" i="12"/>
  <c r="K24" i="12"/>
  <c r="K23" i="12" s="1"/>
  <c r="H24" i="12"/>
  <c r="H23" i="12" s="1"/>
  <c r="G24" i="12"/>
  <c r="G23" i="12" s="1"/>
  <c r="F24" i="12"/>
  <c r="S23" i="12"/>
  <c r="R23" i="12"/>
  <c r="P23" i="12"/>
  <c r="O23" i="12"/>
  <c r="M23" i="12"/>
  <c r="L23" i="12"/>
  <c r="J23" i="12"/>
  <c r="I23" i="12"/>
  <c r="D23" i="12"/>
  <c r="Q22" i="12"/>
  <c r="Q21" i="12" s="1"/>
  <c r="N22" i="12"/>
  <c r="N21" i="12" s="1"/>
  <c r="K22" i="12"/>
  <c r="K21" i="12" s="1"/>
  <c r="H22" i="12"/>
  <c r="H21" i="12" s="1"/>
  <c r="G22" i="12"/>
  <c r="G21" i="12" s="1"/>
  <c r="F22" i="12"/>
  <c r="S21" i="12"/>
  <c r="R21" i="12"/>
  <c r="P21" i="12"/>
  <c r="O21" i="12"/>
  <c r="M21" i="12"/>
  <c r="L21" i="12"/>
  <c r="J21" i="12"/>
  <c r="I21" i="12"/>
  <c r="D21" i="12"/>
  <c r="Q20" i="12"/>
  <c r="N20" i="12"/>
  <c r="K20" i="12"/>
  <c r="H20" i="12"/>
  <c r="G20" i="12"/>
  <c r="F20" i="12"/>
  <c r="Q19" i="12"/>
  <c r="N19" i="12"/>
  <c r="N18" i="12" s="1"/>
  <c r="K19" i="12"/>
  <c r="H19" i="12"/>
  <c r="G19" i="12"/>
  <c r="F19" i="12"/>
  <c r="S18" i="12"/>
  <c r="R18" i="12"/>
  <c r="P18" i="12"/>
  <c r="O18" i="12"/>
  <c r="M18" i="12"/>
  <c r="L18" i="12"/>
  <c r="J18" i="12"/>
  <c r="I18" i="12"/>
  <c r="D18" i="12"/>
  <c r="Q17" i="12"/>
  <c r="Q16" i="12" s="1"/>
  <c r="N17" i="12"/>
  <c r="N16" i="12" s="1"/>
  <c r="K17" i="12"/>
  <c r="K16" i="12" s="1"/>
  <c r="H17" i="12"/>
  <c r="H16" i="12" s="1"/>
  <c r="G17" i="12"/>
  <c r="G16" i="12" s="1"/>
  <c r="F17" i="12"/>
  <c r="F16" i="12" s="1"/>
  <c r="S16" i="12"/>
  <c r="R16" i="12"/>
  <c r="P16" i="12"/>
  <c r="O16" i="12"/>
  <c r="M16" i="12"/>
  <c r="L16" i="12"/>
  <c r="J16" i="12"/>
  <c r="I16" i="12"/>
  <c r="D16" i="12"/>
  <c r="Q15" i="12"/>
  <c r="N15" i="12"/>
  <c r="K15" i="12"/>
  <c r="H15" i="12"/>
  <c r="G15" i="12"/>
  <c r="F15" i="12"/>
  <c r="Q14" i="12"/>
  <c r="N14" i="12"/>
  <c r="K14" i="12"/>
  <c r="H14" i="12"/>
  <c r="G14" i="12"/>
  <c r="F14" i="12"/>
  <c r="Q13" i="12"/>
  <c r="N13" i="12"/>
  <c r="K13" i="12"/>
  <c r="H13" i="12"/>
  <c r="G13" i="12"/>
  <c r="F13" i="12"/>
  <c r="Q12" i="12"/>
  <c r="N12" i="12"/>
  <c r="K12" i="12"/>
  <c r="H12" i="12"/>
  <c r="G12" i="12"/>
  <c r="F12" i="12"/>
  <c r="S11" i="12"/>
  <c r="R11" i="12"/>
  <c r="P11" i="12"/>
  <c r="O11" i="12"/>
  <c r="M11" i="12"/>
  <c r="L11" i="12"/>
  <c r="J11" i="12"/>
  <c r="I11" i="12"/>
  <c r="W10" i="12"/>
  <c r="W9" i="12" s="1"/>
  <c r="T10" i="12"/>
  <c r="T9" i="12" s="1"/>
  <c r="Q10" i="12"/>
  <c r="Q9" i="12" s="1"/>
  <c r="N10" i="12"/>
  <c r="N9" i="12" s="1"/>
  <c r="K10" i="12"/>
  <c r="K9" i="12" s="1"/>
  <c r="H10" i="12"/>
  <c r="H9" i="12" s="1"/>
  <c r="G10" i="12"/>
  <c r="G9" i="12" s="1"/>
  <c r="F10" i="12"/>
  <c r="F9" i="12" s="1"/>
  <c r="Y9" i="12"/>
  <c r="X9" i="12"/>
  <c r="V9" i="12"/>
  <c r="U9" i="12"/>
  <c r="S9" i="12"/>
  <c r="R9" i="12"/>
  <c r="P9" i="12"/>
  <c r="O9" i="12"/>
  <c r="M9" i="12"/>
  <c r="L9" i="12"/>
  <c r="J9" i="12"/>
  <c r="I9" i="12"/>
  <c r="D9" i="12"/>
  <c r="Q8" i="12"/>
  <c r="N8" i="12"/>
  <c r="K8" i="12"/>
  <c r="H8" i="12"/>
  <c r="G8" i="12"/>
  <c r="F8" i="12"/>
  <c r="Q7" i="12"/>
  <c r="N7" i="12"/>
  <c r="K7" i="12"/>
  <c r="H7" i="12"/>
  <c r="G7" i="12"/>
  <c r="F7" i="12"/>
  <c r="Q6" i="12"/>
  <c r="N6" i="12"/>
  <c r="K6" i="12"/>
  <c r="H6" i="12"/>
  <c r="G6" i="12"/>
  <c r="F6" i="12"/>
  <c r="S5" i="12"/>
  <c r="R5" i="12"/>
  <c r="P5" i="12"/>
  <c r="O5" i="12"/>
  <c r="M5" i="12"/>
  <c r="L5" i="12"/>
  <c r="J5" i="12"/>
  <c r="I5" i="12"/>
  <c r="D5" i="12"/>
  <c r="H18" i="12" l="1"/>
  <c r="E7" i="12"/>
  <c r="K25" i="12"/>
  <c r="K18" i="12"/>
  <c r="E20" i="12"/>
  <c r="E41" i="12"/>
  <c r="E39" i="12"/>
  <c r="E38" i="12" s="1"/>
  <c r="E37" i="12"/>
  <c r="N33" i="12"/>
  <c r="K33" i="12"/>
  <c r="E31" i="12"/>
  <c r="E29" i="12"/>
  <c r="Q25" i="12"/>
  <c r="K11" i="12"/>
  <c r="E12" i="12"/>
  <c r="H11" i="12"/>
  <c r="K5" i="12"/>
  <c r="H5" i="12"/>
  <c r="E8" i="12"/>
  <c r="E44" i="12"/>
  <c r="E43" i="12" s="1"/>
  <c r="F38" i="12"/>
  <c r="E42" i="12"/>
  <c r="Q33" i="12"/>
  <c r="E34" i="12"/>
  <c r="E36" i="12"/>
  <c r="E35" i="12"/>
  <c r="G33" i="12"/>
  <c r="H33" i="12"/>
  <c r="E28" i="12"/>
  <c r="E32" i="12"/>
  <c r="G25" i="12"/>
  <c r="N25" i="12"/>
  <c r="E27" i="12"/>
  <c r="H25" i="12"/>
  <c r="F25" i="12"/>
  <c r="E30" i="12"/>
  <c r="N23" i="12"/>
  <c r="E24" i="12"/>
  <c r="E23" i="12" s="1"/>
  <c r="E22" i="12"/>
  <c r="E21" i="12" s="1"/>
  <c r="Q18" i="12"/>
  <c r="E19" i="12"/>
  <c r="G18" i="12"/>
  <c r="E17" i="12"/>
  <c r="E16" i="12" s="1"/>
  <c r="Q11" i="12"/>
  <c r="E14" i="12"/>
  <c r="E15" i="12"/>
  <c r="N11" i="12"/>
  <c r="E13" i="12"/>
  <c r="E10" i="12"/>
  <c r="E9" i="12" s="1"/>
  <c r="Q5" i="12"/>
  <c r="N5" i="12"/>
  <c r="E6" i="12"/>
  <c r="G5" i="12"/>
  <c r="F33" i="12"/>
  <c r="F18" i="12"/>
  <c r="F21" i="12"/>
  <c r="F5" i="12"/>
  <c r="F11" i="12"/>
  <c r="F23" i="12"/>
  <c r="E26" i="12"/>
  <c r="F43" i="12"/>
  <c r="E18" i="12" l="1"/>
  <c r="E5" i="12"/>
  <c r="E33" i="12"/>
  <c r="E25" i="12"/>
</calcChain>
</file>

<file path=xl/sharedStrings.xml><?xml version="1.0" encoding="utf-8"?>
<sst xmlns="http://schemas.openxmlformats.org/spreadsheetml/2006/main" count="71" uniqueCount="51">
  <si>
    <t>区分</t>
    <rPh sb="0" eb="2">
      <t>クブン</t>
    </rPh>
    <phoneticPr fontId="2"/>
  </si>
  <si>
    <t>１年次</t>
    <rPh sb="1" eb="3">
      <t>ネンジ</t>
    </rPh>
    <phoneticPr fontId="2"/>
  </si>
  <si>
    <t>２年次</t>
    <rPh sb="1" eb="2">
      <t>ネン</t>
    </rPh>
    <rPh sb="2" eb="3">
      <t>ジ</t>
    </rPh>
    <phoneticPr fontId="2"/>
  </si>
  <si>
    <t>３年次</t>
    <rPh sb="1" eb="3">
      <t>ネンジ</t>
    </rPh>
    <phoneticPr fontId="2"/>
  </si>
  <si>
    <t>４年次</t>
    <rPh sb="1" eb="2">
      <t>ネン</t>
    </rPh>
    <rPh sb="2" eb="3">
      <t>ジ</t>
    </rPh>
    <phoneticPr fontId="2"/>
  </si>
  <si>
    <t>５年次</t>
    <rPh sb="1" eb="3">
      <t>ネンジ</t>
    </rPh>
    <phoneticPr fontId="2"/>
  </si>
  <si>
    <t>６年次</t>
    <rPh sb="1" eb="2">
      <t>ネン</t>
    </rPh>
    <rPh sb="2" eb="3">
      <t>ジ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</si>
  <si>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</si>
  <si>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</si>
  <si>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</si>
  <si>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滋賀大学</t>
    <rPh sb="0" eb="2">
      <t>シガ</t>
    </rPh>
    <rPh sb="2" eb="4">
      <t>ダイガク</t>
    </rPh>
    <phoneticPr fontId="2"/>
  </si>
  <si>
    <t>経済学部</t>
    <rPh sb="0" eb="2">
      <t>ケイザイ</t>
    </rPh>
    <rPh sb="2" eb="4">
      <t>ガクブ</t>
    </rPh>
    <phoneticPr fontId="2"/>
  </si>
  <si>
    <t>教育学部</t>
    <rPh sb="0" eb="2">
      <t>キョウイク</t>
    </rPh>
    <rPh sb="2" eb="4">
      <t>ガクブ</t>
    </rPh>
    <phoneticPr fontId="2"/>
  </si>
  <si>
    <t>滋賀医科大学</t>
    <rPh sb="0" eb="2">
      <t>シガ</t>
    </rPh>
    <rPh sb="2" eb="4">
      <t>イカ</t>
    </rPh>
    <rPh sb="4" eb="6">
      <t>ダイガク</t>
    </rPh>
    <phoneticPr fontId="2"/>
  </si>
  <si>
    <t>医学部</t>
    <rPh sb="0" eb="3">
      <t>イガクブ</t>
    </rPh>
    <phoneticPr fontId="2"/>
  </si>
  <si>
    <t>滋賀県立大学</t>
    <rPh sb="0" eb="2">
      <t>シガ</t>
    </rPh>
    <rPh sb="2" eb="4">
      <t>ケンリツ</t>
    </rPh>
    <rPh sb="4" eb="6">
      <t>ダイガク</t>
    </rPh>
    <phoneticPr fontId="2"/>
  </si>
  <si>
    <t>環境科学部</t>
    <rPh sb="0" eb="2">
      <t>カンキョウ</t>
    </rPh>
    <rPh sb="2" eb="5">
      <t>カガクブ</t>
    </rPh>
    <phoneticPr fontId="2"/>
  </si>
  <si>
    <t>工学部</t>
    <rPh sb="0" eb="3">
      <t>コウガクブ</t>
    </rPh>
    <phoneticPr fontId="2"/>
  </si>
  <si>
    <t>人間文化学部</t>
    <rPh sb="0" eb="2">
      <t>ニンゲン</t>
    </rPh>
    <rPh sb="2" eb="4">
      <t>ブンカ</t>
    </rPh>
    <rPh sb="4" eb="6">
      <t>ガクブ</t>
    </rPh>
    <phoneticPr fontId="2"/>
  </si>
  <si>
    <t>龍谷大学</t>
    <rPh sb="0" eb="2">
      <t>リュウコク</t>
    </rPh>
    <rPh sb="2" eb="4">
      <t>ダイガク</t>
    </rPh>
    <phoneticPr fontId="2"/>
  </si>
  <si>
    <t>理工学部</t>
    <rPh sb="0" eb="2">
      <t>リコウ</t>
    </rPh>
    <rPh sb="2" eb="4">
      <t>ガクブ</t>
    </rPh>
    <phoneticPr fontId="2"/>
  </si>
  <si>
    <t>社会学部</t>
    <rPh sb="0" eb="2">
      <t>シャカイ</t>
    </rPh>
    <rPh sb="2" eb="4">
      <t>ガクブ</t>
    </rPh>
    <phoneticPr fontId="2"/>
  </si>
  <si>
    <t>立命館大学</t>
    <rPh sb="0" eb="3">
      <t>リツメイカン</t>
    </rPh>
    <rPh sb="3" eb="5">
      <t>ダイガク</t>
    </rPh>
    <phoneticPr fontId="2"/>
  </si>
  <si>
    <t>滋賀文教短期大学</t>
    <rPh sb="0" eb="2">
      <t>シガ</t>
    </rPh>
    <rPh sb="2" eb="4">
      <t>ブンキョウ</t>
    </rPh>
    <rPh sb="4" eb="8">
      <t>タンキダイガク</t>
    </rPh>
    <phoneticPr fontId="2"/>
  </si>
  <si>
    <t>本務    教員数</t>
    <rPh sb="0" eb="2">
      <t>ホンム</t>
    </rPh>
    <rPh sb="6" eb="9">
      <t>キョウインスウ</t>
    </rPh>
    <phoneticPr fontId="2"/>
  </si>
  <si>
    <t>総　数</t>
    <rPh sb="0" eb="1">
      <t>フサ</t>
    </rPh>
    <rPh sb="2" eb="3">
      <t>カズ</t>
    </rPh>
    <phoneticPr fontId="2"/>
  </si>
  <si>
    <t>成安造形大学</t>
    <rPh sb="0" eb="2">
      <t>セイアン</t>
    </rPh>
    <rPh sb="2" eb="4">
      <t>ゾウケイ</t>
    </rPh>
    <rPh sb="4" eb="6">
      <t>ダイガク</t>
    </rPh>
    <phoneticPr fontId="2"/>
  </si>
  <si>
    <t>人間看護学部</t>
    <rPh sb="0" eb="2">
      <t>ニンゲン</t>
    </rPh>
    <rPh sb="2" eb="4">
      <t>カンゴ</t>
    </rPh>
    <rPh sb="4" eb="6">
      <t>ガクブ</t>
    </rPh>
    <phoneticPr fontId="2"/>
  </si>
  <si>
    <t>聖泉大学</t>
    <rPh sb="0" eb="1">
      <t>セイ</t>
    </rPh>
    <rPh sb="1" eb="2">
      <t>セン</t>
    </rPh>
    <rPh sb="2" eb="4">
      <t>ダイガク</t>
    </rPh>
    <phoneticPr fontId="2"/>
  </si>
  <si>
    <t>人間学部</t>
    <rPh sb="0" eb="2">
      <t>ニンゲン</t>
    </rPh>
    <rPh sb="2" eb="4">
      <t>ガクブ</t>
    </rPh>
    <phoneticPr fontId="2"/>
  </si>
  <si>
    <t>長浜バイオ大学</t>
    <rPh sb="0" eb="2">
      <t>ナガハマ</t>
    </rPh>
    <rPh sb="5" eb="7">
      <t>ダイガク</t>
    </rPh>
    <phoneticPr fontId="2"/>
  </si>
  <si>
    <t>情報理工学部</t>
    <rPh sb="0" eb="2">
      <t>ジョウホウ</t>
    </rPh>
    <rPh sb="2" eb="4">
      <t>リコウ</t>
    </rPh>
    <rPh sb="4" eb="6">
      <t>ガクブ</t>
    </rPh>
    <phoneticPr fontId="2"/>
  </si>
  <si>
    <t>滋賀短期大学</t>
    <rPh sb="0" eb="2">
      <t>シガ</t>
    </rPh>
    <rPh sb="2" eb="6">
      <t>タンキダイガク</t>
    </rPh>
    <phoneticPr fontId="2"/>
  </si>
  <si>
    <t>生命科学部</t>
    <rPh sb="0" eb="2">
      <t>セイメイ</t>
    </rPh>
    <rPh sb="2" eb="5">
      <t>カガクブ</t>
    </rPh>
    <phoneticPr fontId="2"/>
  </si>
  <si>
    <t>薬学部</t>
    <rPh sb="0" eb="3">
      <t>ヤクガクブ</t>
    </rPh>
    <phoneticPr fontId="2"/>
  </si>
  <si>
    <t>びわこ学院大学</t>
    <rPh sb="3" eb="5">
      <t>ガクイン</t>
    </rPh>
    <rPh sb="5" eb="7">
      <t>ダイガク</t>
    </rPh>
    <phoneticPr fontId="2"/>
  </si>
  <si>
    <t>教育福祉学部</t>
    <rPh sb="0" eb="2">
      <t>キョウイク</t>
    </rPh>
    <rPh sb="2" eb="4">
      <t>フクシ</t>
    </rPh>
    <rPh sb="4" eb="6">
      <t>ガクブ</t>
    </rPh>
    <phoneticPr fontId="2"/>
  </si>
  <si>
    <t>芸術学部</t>
    <rPh sb="0" eb="2">
      <t>ゲイジュツ</t>
    </rPh>
    <rPh sb="2" eb="4">
      <t>ガクブ</t>
    </rPh>
    <phoneticPr fontId="2"/>
  </si>
  <si>
    <t>看護学部</t>
    <rPh sb="0" eb="2">
      <t>カンゴ</t>
    </rPh>
    <rPh sb="2" eb="4">
      <t>ガクブ</t>
    </rPh>
    <phoneticPr fontId="2"/>
  </si>
  <si>
    <t>農学部</t>
    <rPh sb="0" eb="2">
      <t>ノウガク</t>
    </rPh>
    <phoneticPr fontId="2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</si>
  <si>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2"/>
  </si>
  <si>
    <t>バイオサイエンス学部</t>
    <rPh sb="8" eb="10">
      <t>ガクブ</t>
    </rPh>
    <phoneticPr fontId="2"/>
  </si>
  <si>
    <t>びわこ成蹊スポーツ大学</t>
    <rPh sb="3" eb="5">
      <t>セイケイ</t>
    </rPh>
    <rPh sb="9" eb="11">
      <t>ダイガク</t>
    </rPh>
    <phoneticPr fontId="2"/>
  </si>
  <si>
    <t>スポーツ学部</t>
    <rPh sb="4" eb="6">
      <t>ガクブ</t>
    </rPh>
    <phoneticPr fontId="2"/>
  </si>
  <si>
    <t>スポーツ健康科学部</t>
    <rPh sb="4" eb="6">
      <t>ケンコウ</t>
    </rPh>
    <rPh sb="6" eb="9">
      <t>カガクブ</t>
    </rPh>
    <phoneticPr fontId="2"/>
  </si>
  <si>
    <t>データサイエンス学部</t>
    <rPh sb="8" eb="10">
      <t>ガクブ</t>
    </rPh>
    <phoneticPr fontId="2"/>
  </si>
  <si>
    <t>食マネジメント学部</t>
    <rPh sb="0" eb="1">
      <t>ショク</t>
    </rPh>
    <rPh sb="7" eb="9">
      <t>ガクブ</t>
    </rPh>
    <phoneticPr fontId="2"/>
  </si>
  <si>
    <t>先端理工学部</t>
    <rPh sb="0" eb="2">
      <t>センタン</t>
    </rPh>
    <rPh sb="2" eb="4">
      <t>リコウ</t>
    </rPh>
    <rPh sb="4" eb="6">
      <t>ガクブ</t>
    </rPh>
    <phoneticPr fontId="2"/>
  </si>
  <si>
    <t>びわこリハビリテーション専門職大学</t>
    <rPh sb="12" eb="15">
      <t>センモンショク</t>
    </rPh>
    <rPh sb="15" eb="17">
      <t>ダイガク</t>
    </rPh>
    <phoneticPr fontId="2"/>
  </si>
  <si>
    <t>リハビリテーション学部</t>
    <rPh sb="9" eb="11">
      <t>ガクブ</t>
    </rPh>
    <phoneticPr fontId="2"/>
  </si>
  <si>
    <t>15　大学・短期大学・専門職大学（学生数・本務教員数）</t>
    <rPh sb="3" eb="5">
      <t>ダイガク</t>
    </rPh>
    <rPh sb="6" eb="10">
      <t>タンキダイガク</t>
    </rPh>
    <rPh sb="11" eb="13">
      <t>センモン</t>
    </rPh>
    <rPh sb="13" eb="14">
      <t>ショク</t>
    </rPh>
    <rPh sb="14" eb="16">
      <t>ダイガク</t>
    </rPh>
    <rPh sb="17" eb="20">
      <t>ガクセイスウ</t>
    </rPh>
    <rPh sb="21" eb="23">
      <t>ホンム</t>
    </rPh>
    <rPh sb="23" eb="26">
      <t>キョウインスウ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</si>
</sst>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distributed" vertical="center" wrapText="1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2" borderId="0" xfId="1" applyFont="1" applyFill="1" applyAlignment="1">
      <alignment vertical="center"/>
    </xf>
    <xf numFmtId="38" fontId="5" fillId="2" borderId="0" xfId="1" applyFont="1" applyFill="1" applyAlignment="1">
      <alignment vertical="center"/>
    </xf>
    <xf numFmtId="38" fontId="5" fillId="2" borderId="0" xfId="1" applyFont="1" applyFill="1" applyBorder="1" applyAlignment="1">
      <alignment vertical="center"/>
    </xf>
    <xf numFmtId="38" fontId="5" fillId="2" borderId="5" xfId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/>
    </xf>
    <xf numFmtId="38" fontId="5" fillId="0" borderId="5" xfId="1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NumberFormat="1" applyFont="1" applyFill="1" applyBorder="1" applyAlignment="1">
      <alignment horizontal="distributed" vertical="center" shrinkToFit="1"/>
    </xf>
    <xf numFmtId="0" fontId="0" fillId="0" borderId="3" xfId="0" applyFont="1" applyFill="1" applyBorder="1" applyAlignment="1">
      <alignment horizontal="distributed" vertical="center" shrinkToFit="1"/>
    </xf>
    <xf numFmtId="38" fontId="0" fillId="0" borderId="7" xfId="1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38" fontId="0" fillId="0" borderId="7" xfId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7E7F8-1E75-459F-8271-C0841A741C95}">
  <sheetPr>
    <pageSetUpPr fitToPage="1"/>
  </sheetPr>
  <dimension ref="B1:Y45"/>
  <sheetViews>
    <sheetView showZeros="0"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4" sqref="B4:C4"/>
    </sheetView>
  </sheetViews>
  <sheetFormatPr defaultColWidth="9.33203125" defaultRowHeight="11.25" x14ac:dyDescent="0.15"/>
  <cols>
    <col min="1" max="1" width="9.83203125" style="8" customWidth="1"/>
    <col min="2" max="2" width="5.5" style="8" customWidth="1"/>
    <col min="3" max="3" width="30.1640625" style="8" customWidth="1"/>
    <col min="4" max="4" width="7.5" style="7" customWidth="1"/>
    <col min="5" max="7" width="6.83203125" style="7" customWidth="1"/>
    <col min="8" max="25" width="6.5" style="7" customWidth="1"/>
    <col min="26" max="16384" width="9.33203125" style="8"/>
  </cols>
  <sheetData>
    <row r="1" spans="2:25" s="12" customFormat="1" ht="14.25" x14ac:dyDescent="0.15">
      <c r="B1" s="11" t="s">
        <v>50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2:25" ht="1.5" customHeight="1" x14ac:dyDescent="0.15">
      <c r="B2" s="14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2:25" ht="12.75" customHeight="1" x14ac:dyDescent="0.15">
      <c r="B3" s="40" t="s">
        <v>0</v>
      </c>
      <c r="C3" s="41"/>
      <c r="D3" s="42" t="s">
        <v>24</v>
      </c>
      <c r="E3" s="35" t="s">
        <v>25</v>
      </c>
      <c r="F3" s="36"/>
      <c r="G3" s="36"/>
      <c r="H3" s="35" t="s">
        <v>1</v>
      </c>
      <c r="I3" s="35"/>
      <c r="J3" s="35"/>
      <c r="K3" s="35" t="s">
        <v>2</v>
      </c>
      <c r="L3" s="36"/>
      <c r="M3" s="36"/>
      <c r="N3" s="35" t="s">
        <v>3</v>
      </c>
      <c r="O3" s="35"/>
      <c r="P3" s="35"/>
      <c r="Q3" s="35" t="s">
        <v>4</v>
      </c>
      <c r="R3" s="36"/>
      <c r="S3" s="36"/>
      <c r="T3" s="35" t="s">
        <v>5</v>
      </c>
      <c r="U3" s="35"/>
      <c r="V3" s="35"/>
      <c r="W3" s="35" t="s">
        <v>6</v>
      </c>
      <c r="X3" s="36"/>
      <c r="Y3" s="37"/>
    </row>
    <row r="4" spans="2:25" ht="13.5" customHeight="1" x14ac:dyDescent="0.15">
      <c r="B4" s="38"/>
      <c r="C4" s="39"/>
      <c r="D4" s="43"/>
      <c r="E4" s="1" t="s">
        <v>7</v>
      </c>
      <c r="F4" s="1" t="s">
        <v>8</v>
      </c>
      <c r="G4" s="1" t="s">
        <v>9</v>
      </c>
      <c r="H4" s="1" t="s">
        <v>7</v>
      </c>
      <c r="I4" s="1" t="s">
        <v>8</v>
      </c>
      <c r="J4" s="1" t="s">
        <v>9</v>
      </c>
      <c r="K4" s="1" t="s">
        <v>7</v>
      </c>
      <c r="L4" s="1" t="s">
        <v>8</v>
      </c>
      <c r="M4" s="1" t="s">
        <v>9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8</v>
      </c>
      <c r="S4" s="1" t="s">
        <v>9</v>
      </c>
      <c r="T4" s="1" t="s">
        <v>7</v>
      </c>
      <c r="U4" s="1" t="s">
        <v>8</v>
      </c>
      <c r="V4" s="1" t="s">
        <v>9</v>
      </c>
      <c r="W4" s="1" t="s">
        <v>7</v>
      </c>
      <c r="X4" s="1" t="s">
        <v>8</v>
      </c>
      <c r="Y4" s="2" t="s">
        <v>9</v>
      </c>
    </row>
    <row r="5" spans="2:25" ht="14.25" customHeight="1" x14ac:dyDescent="0.15">
      <c r="B5" s="28" t="s">
        <v>10</v>
      </c>
      <c r="C5" s="29"/>
      <c r="D5" s="19">
        <f>SUM(D6:D8)</f>
        <v>176</v>
      </c>
      <c r="E5" s="19">
        <f>SUM(E6:E8)</f>
        <v>3468</v>
      </c>
      <c r="F5" s="19">
        <f t="shared" ref="F5:S5" si="0">SUM(F6:F8)</f>
        <v>2165</v>
      </c>
      <c r="G5" s="19">
        <f t="shared" si="0"/>
        <v>1303</v>
      </c>
      <c r="H5" s="19">
        <f t="shared" si="0"/>
        <v>824</v>
      </c>
      <c r="I5" s="19">
        <f t="shared" si="0"/>
        <v>498</v>
      </c>
      <c r="J5" s="19">
        <f t="shared" si="0"/>
        <v>326</v>
      </c>
      <c r="K5" s="19">
        <f t="shared" si="0"/>
        <v>808</v>
      </c>
      <c r="L5" s="19">
        <f t="shared" si="0"/>
        <v>511</v>
      </c>
      <c r="M5" s="19">
        <f t="shared" si="0"/>
        <v>297</v>
      </c>
      <c r="N5" s="19">
        <f t="shared" si="0"/>
        <v>815</v>
      </c>
      <c r="O5" s="19">
        <f t="shared" si="0"/>
        <v>490</v>
      </c>
      <c r="P5" s="19">
        <f t="shared" si="0"/>
        <v>325</v>
      </c>
      <c r="Q5" s="19">
        <f t="shared" si="0"/>
        <v>1021</v>
      </c>
      <c r="R5" s="19">
        <f t="shared" si="0"/>
        <v>666</v>
      </c>
      <c r="S5" s="19">
        <f t="shared" si="0"/>
        <v>355</v>
      </c>
      <c r="T5" s="15"/>
      <c r="U5" s="15"/>
      <c r="V5" s="15"/>
      <c r="W5" s="15"/>
      <c r="X5" s="15"/>
      <c r="Y5" s="15"/>
    </row>
    <row r="6" spans="2:25" s="5" customFormat="1" ht="14.25" customHeight="1" x14ac:dyDescent="0.15">
      <c r="B6" s="3"/>
      <c r="C6" s="4" t="s">
        <v>11</v>
      </c>
      <c r="D6" s="21">
        <v>78</v>
      </c>
      <c r="E6" s="20">
        <f>SUM(F6:G6)</f>
        <v>2060</v>
      </c>
      <c r="F6" s="20">
        <f>SUM(I6,L6,O6,R6,U8,X8)</f>
        <v>1402</v>
      </c>
      <c r="G6" s="20">
        <f>SUM(J6,M6,P6,S6,V8,Y8)</f>
        <v>658</v>
      </c>
      <c r="H6" s="20">
        <f>+I6+J6</f>
        <v>481</v>
      </c>
      <c r="I6" s="9">
        <v>325</v>
      </c>
      <c r="J6" s="9">
        <v>156</v>
      </c>
      <c r="K6" s="20">
        <f>+L6+M6</f>
        <v>466</v>
      </c>
      <c r="L6" s="9">
        <v>314</v>
      </c>
      <c r="M6" s="9">
        <v>152</v>
      </c>
      <c r="N6" s="20">
        <f>+O6+P6</f>
        <v>477</v>
      </c>
      <c r="O6" s="9">
        <v>316</v>
      </c>
      <c r="P6" s="9">
        <v>161</v>
      </c>
      <c r="Q6" s="20">
        <f>+R6+S6</f>
        <v>636</v>
      </c>
      <c r="R6" s="9">
        <v>447</v>
      </c>
      <c r="S6" s="9">
        <v>189</v>
      </c>
      <c r="T6" s="9"/>
      <c r="U6" s="9"/>
      <c r="V6" s="9"/>
      <c r="W6" s="9"/>
      <c r="X6" s="9"/>
      <c r="Y6" s="9"/>
    </row>
    <row r="7" spans="2:25" s="5" customFormat="1" ht="14.25" customHeight="1" x14ac:dyDescent="0.15">
      <c r="B7" s="3"/>
      <c r="C7" s="4" t="s">
        <v>45</v>
      </c>
      <c r="D7" s="21">
        <v>28</v>
      </c>
      <c r="E7" s="20">
        <f>SUM(F7:G7)</f>
        <v>432</v>
      </c>
      <c r="F7" s="20">
        <f>SUM(I7,L7,O7,R7)</f>
        <v>339</v>
      </c>
      <c r="G7" s="20">
        <f>SUM(J7,M7,P7,S7)</f>
        <v>93</v>
      </c>
      <c r="H7" s="20">
        <f>+I7+J7</f>
        <v>100</v>
      </c>
      <c r="I7" s="9">
        <v>75</v>
      </c>
      <c r="J7" s="9">
        <v>25</v>
      </c>
      <c r="K7" s="20">
        <f>+L7+M7</f>
        <v>104</v>
      </c>
      <c r="L7" s="9">
        <v>87</v>
      </c>
      <c r="M7" s="9">
        <v>17</v>
      </c>
      <c r="N7" s="20">
        <f>+O7+P7</f>
        <v>97</v>
      </c>
      <c r="O7" s="9">
        <v>72</v>
      </c>
      <c r="P7" s="9">
        <v>25</v>
      </c>
      <c r="Q7" s="20">
        <f>+R7+S7</f>
        <v>131</v>
      </c>
      <c r="R7" s="9">
        <v>105</v>
      </c>
      <c r="S7" s="9">
        <v>26</v>
      </c>
      <c r="T7" s="9"/>
      <c r="U7" s="9"/>
      <c r="V7" s="9"/>
      <c r="W7" s="9"/>
      <c r="X7" s="9"/>
      <c r="Y7" s="9"/>
    </row>
    <row r="8" spans="2:25" s="5" customFormat="1" ht="14.25" customHeight="1" x14ac:dyDescent="0.15">
      <c r="B8" s="3"/>
      <c r="C8" s="4" t="s">
        <v>12</v>
      </c>
      <c r="D8" s="21">
        <v>70</v>
      </c>
      <c r="E8" s="20">
        <f>SUM(F8:G8)</f>
        <v>976</v>
      </c>
      <c r="F8" s="20">
        <f>SUM(I8,L8,O8,R8,U6,X6)</f>
        <v>424</v>
      </c>
      <c r="G8" s="20">
        <f>SUM(J8,M8,P8,S8,V6,Y6)</f>
        <v>552</v>
      </c>
      <c r="H8" s="20">
        <f>+I8+J8</f>
        <v>243</v>
      </c>
      <c r="I8" s="9">
        <v>98</v>
      </c>
      <c r="J8" s="9">
        <v>145</v>
      </c>
      <c r="K8" s="20">
        <f>+L8+M8</f>
        <v>238</v>
      </c>
      <c r="L8" s="9">
        <v>110</v>
      </c>
      <c r="M8" s="9">
        <v>128</v>
      </c>
      <c r="N8" s="20">
        <f>+O8+P8</f>
        <v>241</v>
      </c>
      <c r="O8" s="9">
        <v>102</v>
      </c>
      <c r="P8" s="9">
        <v>139</v>
      </c>
      <c r="Q8" s="20">
        <f>+R8+S8</f>
        <v>254</v>
      </c>
      <c r="R8" s="9">
        <v>114</v>
      </c>
      <c r="S8" s="9">
        <v>140</v>
      </c>
      <c r="T8" s="9"/>
      <c r="U8" s="9"/>
      <c r="V8" s="9"/>
      <c r="W8" s="9"/>
      <c r="X8" s="9"/>
      <c r="Y8" s="9"/>
    </row>
    <row r="9" spans="2:25" ht="14.25" customHeight="1" x14ac:dyDescent="0.15">
      <c r="B9" s="28" t="s">
        <v>13</v>
      </c>
      <c r="C9" s="29"/>
      <c r="D9" s="19">
        <f>SUM(D10)</f>
        <v>396</v>
      </c>
      <c r="E9" s="19">
        <f>SUM(E10)</f>
        <v>926</v>
      </c>
      <c r="F9" s="19">
        <f t="shared" ref="F9:Y9" si="1">SUM(F10)</f>
        <v>413</v>
      </c>
      <c r="G9" s="19">
        <f t="shared" si="1"/>
        <v>513</v>
      </c>
      <c r="H9" s="19">
        <f t="shared" si="1"/>
        <v>166</v>
      </c>
      <c r="I9" s="19">
        <f t="shared" si="1"/>
        <v>50</v>
      </c>
      <c r="J9" s="19">
        <f t="shared" si="1"/>
        <v>116</v>
      </c>
      <c r="K9" s="19">
        <f t="shared" si="1"/>
        <v>179</v>
      </c>
      <c r="L9" s="19">
        <f t="shared" si="1"/>
        <v>76</v>
      </c>
      <c r="M9" s="19">
        <f t="shared" si="1"/>
        <v>103</v>
      </c>
      <c r="N9" s="19">
        <f t="shared" si="1"/>
        <v>156</v>
      </c>
      <c r="O9" s="19">
        <f t="shared" si="1"/>
        <v>65</v>
      </c>
      <c r="P9" s="19">
        <f t="shared" si="1"/>
        <v>91</v>
      </c>
      <c r="Q9" s="19">
        <f t="shared" si="1"/>
        <v>170</v>
      </c>
      <c r="R9" s="19">
        <f t="shared" si="1"/>
        <v>55</v>
      </c>
      <c r="S9" s="19">
        <f t="shared" si="1"/>
        <v>115</v>
      </c>
      <c r="T9" s="19">
        <f t="shared" si="1"/>
        <v>127</v>
      </c>
      <c r="U9" s="19">
        <f t="shared" si="1"/>
        <v>85</v>
      </c>
      <c r="V9" s="19">
        <f t="shared" si="1"/>
        <v>42</v>
      </c>
      <c r="W9" s="19">
        <f t="shared" si="1"/>
        <v>128</v>
      </c>
      <c r="X9" s="19">
        <f t="shared" si="1"/>
        <v>82</v>
      </c>
      <c r="Y9" s="19">
        <f t="shared" si="1"/>
        <v>46</v>
      </c>
    </row>
    <row r="10" spans="2:25" s="5" customFormat="1" ht="14.25" customHeight="1" x14ac:dyDescent="0.15">
      <c r="B10" s="3"/>
      <c r="C10" s="4" t="s">
        <v>14</v>
      </c>
      <c r="D10" s="21">
        <v>396</v>
      </c>
      <c r="E10" s="20">
        <f>SUM(F10:G10)</f>
        <v>926</v>
      </c>
      <c r="F10" s="20">
        <f>SUM(I10,L10,O10,R10,U10,X10)</f>
        <v>413</v>
      </c>
      <c r="G10" s="20">
        <f>SUM(J10,M10,P10,S10,V10,Y10)</f>
        <v>513</v>
      </c>
      <c r="H10" s="20">
        <f>+I10+J10</f>
        <v>166</v>
      </c>
      <c r="I10" s="9">
        <v>50</v>
      </c>
      <c r="J10" s="9">
        <v>116</v>
      </c>
      <c r="K10" s="20">
        <f>+L10+M10</f>
        <v>179</v>
      </c>
      <c r="L10" s="9">
        <v>76</v>
      </c>
      <c r="M10" s="9">
        <v>103</v>
      </c>
      <c r="N10" s="20">
        <f>+O10+P10</f>
        <v>156</v>
      </c>
      <c r="O10" s="9">
        <v>65</v>
      </c>
      <c r="P10" s="9">
        <v>91</v>
      </c>
      <c r="Q10" s="20">
        <f>+R10+S10</f>
        <v>170</v>
      </c>
      <c r="R10" s="9">
        <v>55</v>
      </c>
      <c r="S10" s="9">
        <v>115</v>
      </c>
      <c r="T10" s="20">
        <f>+U10+V10</f>
        <v>127</v>
      </c>
      <c r="U10" s="9">
        <v>85</v>
      </c>
      <c r="V10" s="9">
        <v>42</v>
      </c>
      <c r="W10" s="20">
        <f>+X10+Y10</f>
        <v>128</v>
      </c>
      <c r="X10" s="9">
        <v>82</v>
      </c>
      <c r="Y10" s="9">
        <v>46</v>
      </c>
    </row>
    <row r="11" spans="2:25" ht="14.25" customHeight="1" x14ac:dyDescent="0.15">
      <c r="B11" s="28" t="s">
        <v>15</v>
      </c>
      <c r="C11" s="29"/>
      <c r="D11" s="19">
        <f t="shared" ref="D11:S11" si="2">SUM(D12:D15)</f>
        <v>196</v>
      </c>
      <c r="E11" s="19">
        <f t="shared" si="2"/>
        <v>2571</v>
      </c>
      <c r="F11" s="19">
        <f t="shared" si="2"/>
        <v>1241</v>
      </c>
      <c r="G11" s="19">
        <f t="shared" si="2"/>
        <v>1330</v>
      </c>
      <c r="H11" s="19">
        <f t="shared" si="2"/>
        <v>628</v>
      </c>
      <c r="I11" s="19">
        <f t="shared" si="2"/>
        <v>301</v>
      </c>
      <c r="J11" s="19">
        <f t="shared" si="2"/>
        <v>327</v>
      </c>
      <c r="K11" s="19">
        <f t="shared" si="2"/>
        <v>613</v>
      </c>
      <c r="L11" s="19">
        <f t="shared" si="2"/>
        <v>285</v>
      </c>
      <c r="M11" s="19">
        <f t="shared" si="2"/>
        <v>328</v>
      </c>
      <c r="N11" s="19">
        <f t="shared" si="2"/>
        <v>622</v>
      </c>
      <c r="O11" s="19">
        <f t="shared" si="2"/>
        <v>300</v>
      </c>
      <c r="P11" s="19">
        <f t="shared" si="2"/>
        <v>322</v>
      </c>
      <c r="Q11" s="19">
        <f t="shared" si="2"/>
        <v>708</v>
      </c>
      <c r="R11" s="19">
        <f t="shared" si="2"/>
        <v>355</v>
      </c>
      <c r="S11" s="19">
        <f t="shared" si="2"/>
        <v>353</v>
      </c>
      <c r="T11" s="15"/>
      <c r="U11" s="15"/>
      <c r="V11" s="15"/>
      <c r="W11" s="15"/>
      <c r="X11" s="15"/>
      <c r="Y11" s="15"/>
    </row>
    <row r="12" spans="2:25" s="5" customFormat="1" ht="14.25" customHeight="1" x14ac:dyDescent="0.15">
      <c r="B12" s="3"/>
      <c r="C12" s="4" t="s">
        <v>16</v>
      </c>
      <c r="D12" s="21">
        <v>55</v>
      </c>
      <c r="E12" s="20">
        <f>SUM(F12:G12)</f>
        <v>770</v>
      </c>
      <c r="F12" s="20">
        <f t="shared" ref="F12:G15" si="3">SUM(I12,L12,O12,R12,U12,X12)</f>
        <v>459</v>
      </c>
      <c r="G12" s="20">
        <f t="shared" si="3"/>
        <v>311</v>
      </c>
      <c r="H12" s="20">
        <f>+I12+J12</f>
        <v>191</v>
      </c>
      <c r="I12" s="9">
        <v>116</v>
      </c>
      <c r="J12" s="9">
        <v>75</v>
      </c>
      <c r="K12" s="20">
        <f>+L12+M12</f>
        <v>184</v>
      </c>
      <c r="L12" s="9">
        <v>99</v>
      </c>
      <c r="M12" s="9">
        <v>85</v>
      </c>
      <c r="N12" s="20">
        <f>+O12+P12</f>
        <v>187</v>
      </c>
      <c r="O12" s="9">
        <v>112</v>
      </c>
      <c r="P12" s="9">
        <v>75</v>
      </c>
      <c r="Q12" s="20">
        <f>+R12+S12</f>
        <v>208</v>
      </c>
      <c r="R12" s="9">
        <v>132</v>
      </c>
      <c r="S12" s="9">
        <v>76</v>
      </c>
      <c r="T12" s="9"/>
      <c r="U12" s="9"/>
      <c r="V12" s="9"/>
      <c r="W12" s="9"/>
      <c r="X12" s="9"/>
      <c r="Y12" s="9"/>
    </row>
    <row r="13" spans="2:25" s="5" customFormat="1" ht="14.25" customHeight="1" x14ac:dyDescent="0.15">
      <c r="B13" s="3"/>
      <c r="C13" s="4" t="s">
        <v>17</v>
      </c>
      <c r="D13" s="21">
        <v>48</v>
      </c>
      <c r="E13" s="20">
        <f>SUM(F13:G13)</f>
        <v>635</v>
      </c>
      <c r="F13" s="20">
        <f t="shared" si="3"/>
        <v>547</v>
      </c>
      <c r="G13" s="20">
        <f t="shared" si="3"/>
        <v>88</v>
      </c>
      <c r="H13" s="20">
        <f>+I13+J13</f>
        <v>153</v>
      </c>
      <c r="I13" s="9">
        <v>126</v>
      </c>
      <c r="J13" s="9">
        <v>27</v>
      </c>
      <c r="K13" s="20">
        <f>+L13+M13</f>
        <v>154</v>
      </c>
      <c r="L13" s="9">
        <v>131</v>
      </c>
      <c r="M13" s="9">
        <v>23</v>
      </c>
      <c r="N13" s="20">
        <f>+O13+P13</f>
        <v>157</v>
      </c>
      <c r="O13" s="9">
        <v>137</v>
      </c>
      <c r="P13" s="9">
        <v>20</v>
      </c>
      <c r="Q13" s="20">
        <f>+R13+S13</f>
        <v>171</v>
      </c>
      <c r="R13" s="9">
        <v>153</v>
      </c>
      <c r="S13" s="9">
        <v>18</v>
      </c>
      <c r="T13" s="9"/>
      <c r="U13" s="9"/>
      <c r="V13" s="9"/>
      <c r="W13" s="9"/>
      <c r="X13" s="9"/>
      <c r="Y13" s="9"/>
    </row>
    <row r="14" spans="2:25" s="5" customFormat="1" ht="14.25" customHeight="1" x14ac:dyDescent="0.15">
      <c r="B14" s="3"/>
      <c r="C14" s="4" t="s">
        <v>18</v>
      </c>
      <c r="D14" s="21">
        <v>56</v>
      </c>
      <c r="E14" s="20">
        <f>SUM(F14:G14)</f>
        <v>868</v>
      </c>
      <c r="F14" s="20">
        <f t="shared" si="3"/>
        <v>225</v>
      </c>
      <c r="G14" s="20">
        <f t="shared" si="3"/>
        <v>643</v>
      </c>
      <c r="H14" s="20">
        <f>+I14+J14</f>
        <v>213</v>
      </c>
      <c r="I14" s="9">
        <v>56</v>
      </c>
      <c r="J14" s="9">
        <v>157</v>
      </c>
      <c r="K14" s="20">
        <f>+L14+M14</f>
        <v>205</v>
      </c>
      <c r="L14" s="9">
        <v>53</v>
      </c>
      <c r="M14" s="9">
        <v>152</v>
      </c>
      <c r="N14" s="20">
        <f>+O14+P14</f>
        <v>204</v>
      </c>
      <c r="O14" s="9">
        <v>49</v>
      </c>
      <c r="P14" s="9">
        <v>155</v>
      </c>
      <c r="Q14" s="20">
        <f>+R14+S14</f>
        <v>246</v>
      </c>
      <c r="R14" s="9">
        <v>67</v>
      </c>
      <c r="S14" s="9">
        <v>179</v>
      </c>
      <c r="T14" s="9"/>
      <c r="U14" s="9"/>
      <c r="V14" s="9"/>
      <c r="W14" s="9"/>
      <c r="X14" s="9"/>
      <c r="Y14" s="9"/>
    </row>
    <row r="15" spans="2:25" s="5" customFormat="1" ht="14.25" customHeight="1" x14ac:dyDescent="0.15">
      <c r="B15" s="3"/>
      <c r="C15" s="4" t="s">
        <v>27</v>
      </c>
      <c r="D15" s="21">
        <v>37</v>
      </c>
      <c r="E15" s="20">
        <f>SUM(F15:G15)</f>
        <v>298</v>
      </c>
      <c r="F15" s="20">
        <f t="shared" si="3"/>
        <v>10</v>
      </c>
      <c r="G15" s="20">
        <f t="shared" si="3"/>
        <v>288</v>
      </c>
      <c r="H15" s="20">
        <f>+I15+J15</f>
        <v>71</v>
      </c>
      <c r="I15" s="9">
        <v>3</v>
      </c>
      <c r="J15" s="9">
        <v>68</v>
      </c>
      <c r="K15" s="20">
        <f>+L15+M15</f>
        <v>70</v>
      </c>
      <c r="L15" s="9">
        <v>2</v>
      </c>
      <c r="M15" s="9">
        <v>68</v>
      </c>
      <c r="N15" s="20">
        <f>+O15+P15</f>
        <v>74</v>
      </c>
      <c r="O15" s="9">
        <v>2</v>
      </c>
      <c r="P15" s="9">
        <v>72</v>
      </c>
      <c r="Q15" s="20">
        <f>+R15+S15</f>
        <v>83</v>
      </c>
      <c r="R15" s="9">
        <v>3</v>
      </c>
      <c r="S15" s="9">
        <v>80</v>
      </c>
      <c r="T15" s="9"/>
      <c r="U15" s="9"/>
      <c r="V15" s="9"/>
      <c r="W15" s="9"/>
      <c r="X15" s="9"/>
      <c r="Y15" s="9"/>
    </row>
    <row r="16" spans="2:25" ht="14.25" customHeight="1" x14ac:dyDescent="0.15">
      <c r="B16" s="28" t="s">
        <v>26</v>
      </c>
      <c r="C16" s="29"/>
      <c r="D16" s="19">
        <f>SUM(D17:D17)</f>
        <v>53</v>
      </c>
      <c r="E16" s="19">
        <f>E17</f>
        <v>929</v>
      </c>
      <c r="F16" s="19">
        <f t="shared" ref="F16:S16" si="4">F17</f>
        <v>296</v>
      </c>
      <c r="G16" s="19">
        <f t="shared" si="4"/>
        <v>633</v>
      </c>
      <c r="H16" s="19">
        <f t="shared" si="4"/>
        <v>253</v>
      </c>
      <c r="I16" s="19">
        <f t="shared" si="4"/>
        <v>79</v>
      </c>
      <c r="J16" s="19">
        <f t="shared" si="4"/>
        <v>174</v>
      </c>
      <c r="K16" s="19">
        <f t="shared" si="4"/>
        <v>206</v>
      </c>
      <c r="L16" s="19">
        <f t="shared" si="4"/>
        <v>59</v>
      </c>
      <c r="M16" s="19">
        <f t="shared" si="4"/>
        <v>147</v>
      </c>
      <c r="N16" s="19">
        <f t="shared" si="4"/>
        <v>249</v>
      </c>
      <c r="O16" s="19">
        <f t="shared" si="4"/>
        <v>92</v>
      </c>
      <c r="P16" s="19">
        <f t="shared" si="4"/>
        <v>157</v>
      </c>
      <c r="Q16" s="19">
        <f t="shared" si="4"/>
        <v>221</v>
      </c>
      <c r="R16" s="19">
        <f t="shared" si="4"/>
        <v>66</v>
      </c>
      <c r="S16" s="19">
        <f t="shared" si="4"/>
        <v>155</v>
      </c>
      <c r="T16" s="15"/>
      <c r="U16" s="15"/>
      <c r="V16" s="15"/>
      <c r="W16" s="15"/>
      <c r="X16" s="15"/>
      <c r="Y16" s="15"/>
    </row>
    <row r="17" spans="2:25" s="5" customFormat="1" ht="14.25" customHeight="1" x14ac:dyDescent="0.15">
      <c r="B17" s="3"/>
      <c r="C17" s="4" t="s">
        <v>37</v>
      </c>
      <c r="D17" s="21">
        <v>53</v>
      </c>
      <c r="E17" s="20">
        <f>SUM(F17:G17)</f>
        <v>929</v>
      </c>
      <c r="F17" s="20">
        <f>SUM(I17,L17,O17,R17,U17,X17)</f>
        <v>296</v>
      </c>
      <c r="G17" s="20">
        <f>SUM(J17,M17,P17,S17,V17,Y17)</f>
        <v>633</v>
      </c>
      <c r="H17" s="20">
        <f>+I17+J17</f>
        <v>253</v>
      </c>
      <c r="I17" s="9">
        <v>79</v>
      </c>
      <c r="J17" s="9">
        <v>174</v>
      </c>
      <c r="K17" s="20">
        <f>+L17+M17</f>
        <v>206</v>
      </c>
      <c r="L17" s="9">
        <v>59</v>
      </c>
      <c r="M17" s="9">
        <v>147</v>
      </c>
      <c r="N17" s="20">
        <f>+O17+P17</f>
        <v>249</v>
      </c>
      <c r="O17" s="9">
        <v>92</v>
      </c>
      <c r="P17" s="9">
        <v>157</v>
      </c>
      <c r="Q17" s="20">
        <f>+R17+S17</f>
        <v>221</v>
      </c>
      <c r="R17" s="9">
        <v>66</v>
      </c>
      <c r="S17" s="9">
        <v>155</v>
      </c>
      <c r="T17" s="9"/>
      <c r="U17" s="9"/>
      <c r="V17" s="9"/>
      <c r="W17" s="9"/>
      <c r="X17" s="9"/>
      <c r="Y17" s="9"/>
    </row>
    <row r="18" spans="2:25" ht="14.25" customHeight="1" x14ac:dyDescent="0.15">
      <c r="B18" s="28" t="s">
        <v>28</v>
      </c>
      <c r="C18" s="29"/>
      <c r="D18" s="19">
        <f>SUM(D19:D20)</f>
        <v>37</v>
      </c>
      <c r="E18" s="19">
        <f>SUM(E19:E20)</f>
        <v>481</v>
      </c>
      <c r="F18" s="19">
        <f t="shared" ref="F18:S18" si="5">SUM(F19:F20)</f>
        <v>160</v>
      </c>
      <c r="G18" s="19">
        <f t="shared" si="5"/>
        <v>321</v>
      </c>
      <c r="H18" s="19">
        <f t="shared" si="5"/>
        <v>123</v>
      </c>
      <c r="I18" s="19">
        <f t="shared" si="5"/>
        <v>36</v>
      </c>
      <c r="J18" s="19">
        <f t="shared" si="5"/>
        <v>87</v>
      </c>
      <c r="K18" s="19">
        <f t="shared" si="5"/>
        <v>120</v>
      </c>
      <c r="L18" s="19">
        <f t="shared" si="5"/>
        <v>39</v>
      </c>
      <c r="M18" s="19">
        <f t="shared" si="5"/>
        <v>81</v>
      </c>
      <c r="N18" s="19">
        <f t="shared" si="5"/>
        <v>114</v>
      </c>
      <c r="O18" s="19">
        <f t="shared" si="5"/>
        <v>43</v>
      </c>
      <c r="P18" s="19">
        <f t="shared" si="5"/>
        <v>71</v>
      </c>
      <c r="Q18" s="19">
        <f t="shared" si="5"/>
        <v>124</v>
      </c>
      <c r="R18" s="19">
        <f t="shared" si="5"/>
        <v>42</v>
      </c>
      <c r="S18" s="19">
        <f t="shared" si="5"/>
        <v>82</v>
      </c>
      <c r="T18" s="15"/>
      <c r="U18" s="15"/>
      <c r="V18" s="15"/>
      <c r="W18" s="15"/>
      <c r="X18" s="15"/>
      <c r="Y18" s="15"/>
    </row>
    <row r="19" spans="2:25" s="5" customFormat="1" ht="14.25" customHeight="1" x14ac:dyDescent="0.15">
      <c r="B19" s="3"/>
      <c r="C19" s="4" t="s">
        <v>29</v>
      </c>
      <c r="D19" s="21">
        <v>11</v>
      </c>
      <c r="E19" s="20">
        <f>SUM(F19:G19)</f>
        <v>176</v>
      </c>
      <c r="F19" s="20">
        <f>SUM(I19,L19,O19,R19,U19,X19)</f>
        <v>103</v>
      </c>
      <c r="G19" s="20">
        <f>SUM(J19,M19,P19,S19,V19,Y19)</f>
        <v>73</v>
      </c>
      <c r="H19" s="20">
        <f>+I19+J19</f>
        <v>29</v>
      </c>
      <c r="I19" s="9">
        <v>16</v>
      </c>
      <c r="J19" s="9">
        <v>13</v>
      </c>
      <c r="K19" s="20">
        <f>+L19+M19</f>
        <v>39</v>
      </c>
      <c r="L19" s="9">
        <v>25</v>
      </c>
      <c r="M19" s="9">
        <v>14</v>
      </c>
      <c r="N19" s="20">
        <f>+O19+P19</f>
        <v>54</v>
      </c>
      <c r="O19" s="9">
        <v>29</v>
      </c>
      <c r="P19" s="9">
        <v>25</v>
      </c>
      <c r="Q19" s="20">
        <f>+R19+S19</f>
        <v>54</v>
      </c>
      <c r="R19" s="9">
        <v>33</v>
      </c>
      <c r="S19" s="9">
        <v>21</v>
      </c>
      <c r="T19" s="9"/>
      <c r="U19" s="9"/>
      <c r="V19" s="9"/>
      <c r="W19" s="9"/>
      <c r="X19" s="9"/>
      <c r="Y19" s="9"/>
    </row>
    <row r="20" spans="2:25" s="5" customFormat="1" ht="14.25" customHeight="1" x14ac:dyDescent="0.15">
      <c r="B20" s="3"/>
      <c r="C20" s="4" t="s">
        <v>38</v>
      </c>
      <c r="D20" s="21">
        <v>26</v>
      </c>
      <c r="E20" s="20">
        <f>SUM(F20:G20)</f>
        <v>305</v>
      </c>
      <c r="F20" s="20">
        <f>SUM(I20,L20,O20,R20,U20,X20)</f>
        <v>57</v>
      </c>
      <c r="G20" s="20">
        <f>SUM(J20,M20,P20,S20,V20,Y20)</f>
        <v>248</v>
      </c>
      <c r="H20" s="20">
        <f>+I20+J20</f>
        <v>94</v>
      </c>
      <c r="I20" s="9">
        <v>20</v>
      </c>
      <c r="J20" s="9">
        <v>74</v>
      </c>
      <c r="K20" s="20">
        <f>+L20+M20</f>
        <v>81</v>
      </c>
      <c r="L20" s="9">
        <v>14</v>
      </c>
      <c r="M20" s="9">
        <v>67</v>
      </c>
      <c r="N20" s="20">
        <f>+O20+P20</f>
        <v>60</v>
      </c>
      <c r="O20" s="9">
        <v>14</v>
      </c>
      <c r="P20" s="9">
        <v>46</v>
      </c>
      <c r="Q20" s="20">
        <f>+R20+S20</f>
        <v>70</v>
      </c>
      <c r="R20" s="9">
        <v>9</v>
      </c>
      <c r="S20" s="9">
        <v>61</v>
      </c>
      <c r="T20" s="9"/>
      <c r="U20" s="9"/>
      <c r="V20" s="9"/>
      <c r="W20" s="9"/>
      <c r="X20" s="9"/>
      <c r="Y20" s="9"/>
    </row>
    <row r="21" spans="2:25" ht="14.25" customHeight="1" x14ac:dyDescent="0.15">
      <c r="B21" s="28" t="s">
        <v>30</v>
      </c>
      <c r="C21" s="29"/>
      <c r="D21" s="19">
        <f t="shared" ref="D21:S21" si="6">SUM(D22)</f>
        <v>58</v>
      </c>
      <c r="E21" s="19">
        <f t="shared" si="6"/>
        <v>781</v>
      </c>
      <c r="F21" s="19">
        <f t="shared" si="6"/>
        <v>535</v>
      </c>
      <c r="G21" s="19">
        <f t="shared" si="6"/>
        <v>246</v>
      </c>
      <c r="H21" s="19">
        <f t="shared" si="6"/>
        <v>183</v>
      </c>
      <c r="I21" s="19">
        <f t="shared" si="6"/>
        <v>114</v>
      </c>
      <c r="J21" s="19">
        <f t="shared" si="6"/>
        <v>69</v>
      </c>
      <c r="K21" s="19">
        <f t="shared" si="6"/>
        <v>163</v>
      </c>
      <c r="L21" s="19">
        <f t="shared" si="6"/>
        <v>114</v>
      </c>
      <c r="M21" s="19">
        <f t="shared" si="6"/>
        <v>49</v>
      </c>
      <c r="N21" s="19">
        <f t="shared" si="6"/>
        <v>192</v>
      </c>
      <c r="O21" s="19">
        <f t="shared" si="6"/>
        <v>133</v>
      </c>
      <c r="P21" s="19">
        <f t="shared" si="6"/>
        <v>59</v>
      </c>
      <c r="Q21" s="19">
        <f t="shared" si="6"/>
        <v>243</v>
      </c>
      <c r="R21" s="19">
        <f t="shared" si="6"/>
        <v>174</v>
      </c>
      <c r="S21" s="19">
        <f t="shared" si="6"/>
        <v>69</v>
      </c>
      <c r="T21" s="15"/>
      <c r="U21" s="15"/>
      <c r="V21" s="15"/>
      <c r="W21" s="15"/>
      <c r="X21" s="15"/>
      <c r="Y21" s="15"/>
    </row>
    <row r="22" spans="2:25" s="5" customFormat="1" ht="14.25" customHeight="1" x14ac:dyDescent="0.15">
      <c r="B22" s="16"/>
      <c r="C22" s="4" t="s">
        <v>41</v>
      </c>
      <c r="D22" s="21">
        <v>58</v>
      </c>
      <c r="E22" s="20">
        <f>SUM(F22:G22)</f>
        <v>781</v>
      </c>
      <c r="F22" s="20">
        <f>SUM(I22,L22,O22,R22,U22,X22)</f>
        <v>535</v>
      </c>
      <c r="G22" s="20">
        <f>SUM(J22,M22,P22,S22,V22,Y22)</f>
        <v>246</v>
      </c>
      <c r="H22" s="20">
        <f>+I22+J22</f>
        <v>183</v>
      </c>
      <c r="I22" s="9">
        <v>114</v>
      </c>
      <c r="J22" s="9">
        <v>69</v>
      </c>
      <c r="K22" s="20">
        <f>L22+M22</f>
        <v>163</v>
      </c>
      <c r="L22" s="9">
        <v>114</v>
      </c>
      <c r="M22" s="9">
        <v>49</v>
      </c>
      <c r="N22" s="20">
        <f>+O22+P22</f>
        <v>192</v>
      </c>
      <c r="O22" s="9">
        <v>133</v>
      </c>
      <c r="P22" s="9">
        <v>59</v>
      </c>
      <c r="Q22" s="20">
        <f>+R22+S22</f>
        <v>243</v>
      </c>
      <c r="R22" s="9">
        <v>174</v>
      </c>
      <c r="S22" s="9">
        <v>69</v>
      </c>
      <c r="T22" s="9"/>
      <c r="U22" s="9"/>
      <c r="V22" s="9"/>
      <c r="W22" s="9"/>
      <c r="X22" s="9"/>
      <c r="Y22" s="9"/>
    </row>
    <row r="23" spans="2:25" ht="14.25" customHeight="1" x14ac:dyDescent="0.15">
      <c r="B23" s="33" t="s">
        <v>42</v>
      </c>
      <c r="C23" s="34"/>
      <c r="D23" s="19">
        <f>SUM(D24)</f>
        <v>54</v>
      </c>
      <c r="E23" s="19">
        <f t="shared" ref="E23:S23" si="7">SUM(E24)</f>
        <v>1528</v>
      </c>
      <c r="F23" s="19">
        <f t="shared" si="7"/>
        <v>1214</v>
      </c>
      <c r="G23" s="19">
        <f t="shared" si="7"/>
        <v>314</v>
      </c>
      <c r="H23" s="19">
        <f t="shared" si="7"/>
        <v>410</v>
      </c>
      <c r="I23" s="19">
        <f t="shared" si="7"/>
        <v>315</v>
      </c>
      <c r="J23" s="19">
        <f t="shared" si="7"/>
        <v>95</v>
      </c>
      <c r="K23" s="19">
        <f t="shared" si="7"/>
        <v>370</v>
      </c>
      <c r="L23" s="19">
        <f t="shared" si="7"/>
        <v>298</v>
      </c>
      <c r="M23" s="19">
        <f t="shared" si="7"/>
        <v>72</v>
      </c>
      <c r="N23" s="19">
        <f>+O23+P23</f>
        <v>358</v>
      </c>
      <c r="O23" s="19">
        <f t="shared" si="7"/>
        <v>295</v>
      </c>
      <c r="P23" s="19">
        <f t="shared" si="7"/>
        <v>63</v>
      </c>
      <c r="Q23" s="19">
        <f t="shared" si="7"/>
        <v>390</v>
      </c>
      <c r="R23" s="19">
        <f t="shared" si="7"/>
        <v>306</v>
      </c>
      <c r="S23" s="19">
        <f t="shared" si="7"/>
        <v>84</v>
      </c>
      <c r="T23" s="15"/>
      <c r="U23" s="15"/>
      <c r="V23" s="15"/>
      <c r="W23" s="15"/>
      <c r="X23" s="15"/>
      <c r="Y23" s="15"/>
    </row>
    <row r="24" spans="2:25" s="5" customFormat="1" ht="14.25" customHeight="1" x14ac:dyDescent="0.15">
      <c r="B24" s="3"/>
      <c r="C24" s="4" t="s">
        <v>43</v>
      </c>
      <c r="D24" s="21">
        <v>54</v>
      </c>
      <c r="E24" s="20">
        <f>SUM(F24:G24)</f>
        <v>1528</v>
      </c>
      <c r="F24" s="20">
        <f>SUM(I24,L24,O24,R24,U24,X24)</f>
        <v>1214</v>
      </c>
      <c r="G24" s="20">
        <f>SUM(J24,M24,P24,S24,V24,Y24)</f>
        <v>314</v>
      </c>
      <c r="H24" s="20">
        <f>+I24+J24</f>
        <v>410</v>
      </c>
      <c r="I24" s="9">
        <v>315</v>
      </c>
      <c r="J24" s="9">
        <v>95</v>
      </c>
      <c r="K24" s="20">
        <f>+L24+M24</f>
        <v>370</v>
      </c>
      <c r="L24" s="9">
        <v>298</v>
      </c>
      <c r="M24" s="9">
        <v>72</v>
      </c>
      <c r="N24" s="20">
        <f>+O24+P24</f>
        <v>358</v>
      </c>
      <c r="O24" s="9">
        <v>295</v>
      </c>
      <c r="P24" s="9">
        <v>63</v>
      </c>
      <c r="Q24" s="20">
        <f>+R24+S24</f>
        <v>390</v>
      </c>
      <c r="R24" s="9">
        <v>306</v>
      </c>
      <c r="S24" s="9">
        <v>84</v>
      </c>
      <c r="T24" s="9"/>
      <c r="U24" s="9"/>
      <c r="V24" s="9"/>
      <c r="W24" s="9"/>
      <c r="X24" s="9"/>
      <c r="Y24" s="9"/>
    </row>
    <row r="25" spans="2:25" ht="14.25" customHeight="1" x14ac:dyDescent="0.15">
      <c r="B25" s="28" t="s">
        <v>22</v>
      </c>
      <c r="C25" s="29"/>
      <c r="D25" s="19">
        <f t="shared" ref="D25:Y25" si="8">SUM(D26:D32)</f>
        <v>558</v>
      </c>
      <c r="E25" s="19">
        <f t="shared" si="8"/>
        <v>14079</v>
      </c>
      <c r="F25" s="19">
        <f>SUM(F26:F32)</f>
        <v>10366</v>
      </c>
      <c r="G25" s="19">
        <f t="shared" si="8"/>
        <v>3713</v>
      </c>
      <c r="H25" s="19">
        <f t="shared" si="8"/>
        <v>3554</v>
      </c>
      <c r="I25" s="19">
        <f t="shared" si="8"/>
        <v>2540</v>
      </c>
      <c r="J25" s="19">
        <f t="shared" si="8"/>
        <v>1014</v>
      </c>
      <c r="K25" s="19">
        <f t="shared" si="8"/>
        <v>3382</v>
      </c>
      <c r="L25" s="19">
        <f t="shared" si="8"/>
        <v>2460</v>
      </c>
      <c r="M25" s="19">
        <f t="shared" si="8"/>
        <v>922</v>
      </c>
      <c r="N25" s="19">
        <f t="shared" si="8"/>
        <v>3372</v>
      </c>
      <c r="O25" s="19">
        <f t="shared" si="8"/>
        <v>2547</v>
      </c>
      <c r="P25" s="19">
        <f t="shared" si="8"/>
        <v>825</v>
      </c>
      <c r="Q25" s="19">
        <f t="shared" si="8"/>
        <v>3595</v>
      </c>
      <c r="R25" s="19">
        <f t="shared" si="8"/>
        <v>2745</v>
      </c>
      <c r="S25" s="19">
        <f t="shared" si="8"/>
        <v>850</v>
      </c>
      <c r="T25" s="19">
        <f t="shared" si="8"/>
        <v>68</v>
      </c>
      <c r="U25" s="19">
        <f t="shared" si="8"/>
        <v>28</v>
      </c>
      <c r="V25" s="19">
        <f t="shared" si="8"/>
        <v>40</v>
      </c>
      <c r="W25" s="19">
        <f t="shared" si="8"/>
        <v>108</v>
      </c>
      <c r="X25" s="19">
        <f t="shared" si="8"/>
        <v>46</v>
      </c>
      <c r="Y25" s="19">
        <f t="shared" si="8"/>
        <v>62</v>
      </c>
    </row>
    <row r="26" spans="2:25" s="5" customFormat="1" ht="14.25" customHeight="1" x14ac:dyDescent="0.15">
      <c r="B26" s="3"/>
      <c r="C26" s="4" t="s">
        <v>11</v>
      </c>
      <c r="D26" s="21">
        <v>73</v>
      </c>
      <c r="E26" s="20">
        <f t="shared" ref="E26:E32" si="9">SUM(F26:G26)</f>
        <v>3299</v>
      </c>
      <c r="F26" s="20">
        <f>SUM(I26,L26,O26,R26,U26,X26)</f>
        <v>2498</v>
      </c>
      <c r="G26" s="20">
        <f>SUM(J26,M26,P26,S26,V26,Y26)</f>
        <v>801</v>
      </c>
      <c r="H26" s="20">
        <f t="shared" ref="H26:H32" si="10">+I26+J26</f>
        <v>840</v>
      </c>
      <c r="I26" s="9">
        <v>617</v>
      </c>
      <c r="J26" s="9">
        <v>223</v>
      </c>
      <c r="K26" s="20">
        <f t="shared" ref="K26:K32" si="11">+L26+M26</f>
        <v>766</v>
      </c>
      <c r="L26" s="9">
        <v>578</v>
      </c>
      <c r="M26" s="9">
        <v>188</v>
      </c>
      <c r="N26" s="20">
        <f t="shared" ref="N26:N32" si="12">+O26+P26</f>
        <v>803</v>
      </c>
      <c r="O26" s="9">
        <v>618</v>
      </c>
      <c r="P26" s="9">
        <v>185</v>
      </c>
      <c r="Q26" s="20">
        <f t="shared" ref="Q26:Q32" si="13">+R26+S26</f>
        <v>890</v>
      </c>
      <c r="R26" s="9">
        <v>685</v>
      </c>
      <c r="S26" s="9">
        <v>205</v>
      </c>
      <c r="T26" s="9"/>
      <c r="U26" s="9"/>
      <c r="V26" s="9"/>
      <c r="W26" s="9"/>
      <c r="X26" s="9"/>
      <c r="Y26" s="9"/>
    </row>
    <row r="27" spans="2:25" s="5" customFormat="1" ht="14.25" customHeight="1" x14ac:dyDescent="0.15">
      <c r="B27" s="3"/>
      <c r="C27" s="4" t="s">
        <v>20</v>
      </c>
      <c r="D27" s="21">
        <v>182</v>
      </c>
      <c r="E27" s="20">
        <f t="shared" si="9"/>
        <v>4216</v>
      </c>
      <c r="F27" s="20">
        <f t="shared" ref="F27:G32" si="14">SUM(I27,L27,O27,R27,U27,X27)</f>
        <v>3705</v>
      </c>
      <c r="G27" s="20">
        <f t="shared" si="14"/>
        <v>511</v>
      </c>
      <c r="H27" s="20">
        <f t="shared" si="10"/>
        <v>1094</v>
      </c>
      <c r="I27" s="9">
        <v>935</v>
      </c>
      <c r="J27" s="9">
        <v>159</v>
      </c>
      <c r="K27" s="20">
        <f t="shared" si="11"/>
        <v>969</v>
      </c>
      <c r="L27" s="9">
        <v>840</v>
      </c>
      <c r="M27" s="9">
        <v>129</v>
      </c>
      <c r="N27" s="20">
        <f t="shared" si="12"/>
        <v>1034</v>
      </c>
      <c r="O27" s="9">
        <v>925</v>
      </c>
      <c r="P27" s="9">
        <v>109</v>
      </c>
      <c r="Q27" s="20">
        <f t="shared" si="13"/>
        <v>1119</v>
      </c>
      <c r="R27" s="9">
        <v>1005</v>
      </c>
      <c r="S27" s="9">
        <v>114</v>
      </c>
      <c r="T27" s="9"/>
      <c r="U27" s="9"/>
      <c r="V27" s="9"/>
      <c r="W27" s="9"/>
      <c r="X27" s="9"/>
      <c r="Y27" s="9"/>
    </row>
    <row r="28" spans="2:25" s="5" customFormat="1" ht="14.25" customHeight="1" x14ac:dyDescent="0.15">
      <c r="B28" s="3"/>
      <c r="C28" s="4" t="s">
        <v>31</v>
      </c>
      <c r="D28" s="21">
        <v>93</v>
      </c>
      <c r="E28" s="20">
        <f t="shared" si="9"/>
        <v>2081</v>
      </c>
      <c r="F28" s="20">
        <f t="shared" si="14"/>
        <v>1790</v>
      </c>
      <c r="G28" s="20">
        <f t="shared" si="14"/>
        <v>291</v>
      </c>
      <c r="H28" s="20">
        <f t="shared" si="10"/>
        <v>502</v>
      </c>
      <c r="I28" s="9">
        <v>409</v>
      </c>
      <c r="J28" s="9">
        <v>93</v>
      </c>
      <c r="K28" s="20">
        <f t="shared" si="11"/>
        <v>545</v>
      </c>
      <c r="L28" s="9">
        <v>463</v>
      </c>
      <c r="M28" s="9">
        <v>82</v>
      </c>
      <c r="N28" s="20">
        <f t="shared" si="12"/>
        <v>498</v>
      </c>
      <c r="O28" s="9">
        <v>436</v>
      </c>
      <c r="P28" s="9">
        <v>62</v>
      </c>
      <c r="Q28" s="20">
        <f t="shared" si="13"/>
        <v>536</v>
      </c>
      <c r="R28" s="9">
        <v>482</v>
      </c>
      <c r="S28" s="9">
        <v>54</v>
      </c>
      <c r="T28" s="9"/>
      <c r="U28" s="9"/>
      <c r="V28" s="9"/>
      <c r="W28" s="9"/>
      <c r="X28" s="9"/>
      <c r="Y28" s="9"/>
    </row>
    <row r="29" spans="2:25" s="5" customFormat="1" ht="14.25" customHeight="1" x14ac:dyDescent="0.15">
      <c r="B29" s="3"/>
      <c r="C29" s="4" t="s">
        <v>33</v>
      </c>
      <c r="D29" s="21">
        <v>77</v>
      </c>
      <c r="E29" s="20">
        <f t="shared" si="9"/>
        <v>1281</v>
      </c>
      <c r="F29" s="20">
        <f t="shared" si="14"/>
        <v>750</v>
      </c>
      <c r="G29" s="20">
        <f t="shared" si="14"/>
        <v>531</v>
      </c>
      <c r="H29" s="20">
        <f t="shared" si="10"/>
        <v>330</v>
      </c>
      <c r="I29" s="9">
        <v>188</v>
      </c>
      <c r="J29" s="9">
        <v>142</v>
      </c>
      <c r="K29" s="20">
        <f t="shared" si="11"/>
        <v>330</v>
      </c>
      <c r="L29" s="9">
        <v>192</v>
      </c>
      <c r="M29" s="9">
        <v>138</v>
      </c>
      <c r="N29" s="20">
        <f t="shared" si="12"/>
        <v>311</v>
      </c>
      <c r="O29" s="9">
        <v>192</v>
      </c>
      <c r="P29" s="9">
        <v>119</v>
      </c>
      <c r="Q29" s="20">
        <f t="shared" si="13"/>
        <v>310</v>
      </c>
      <c r="R29" s="9">
        <v>178</v>
      </c>
      <c r="S29" s="9">
        <v>132</v>
      </c>
      <c r="T29" s="9"/>
      <c r="U29" s="9"/>
      <c r="V29" s="9"/>
      <c r="W29" s="9"/>
      <c r="X29" s="9"/>
      <c r="Y29" s="9"/>
    </row>
    <row r="30" spans="2:25" s="5" customFormat="1" ht="14.25" customHeight="1" x14ac:dyDescent="0.15">
      <c r="B30" s="3"/>
      <c r="C30" s="4" t="s">
        <v>34</v>
      </c>
      <c r="D30" s="21">
        <v>63</v>
      </c>
      <c r="E30" s="20">
        <f>SUM(F30:G30)</f>
        <v>855</v>
      </c>
      <c r="F30" s="20">
        <f t="shared" si="14"/>
        <v>384</v>
      </c>
      <c r="G30" s="20">
        <f t="shared" si="14"/>
        <v>471</v>
      </c>
      <c r="H30" s="20">
        <f>+I30+J30</f>
        <v>214</v>
      </c>
      <c r="I30" s="9">
        <v>101</v>
      </c>
      <c r="J30" s="9">
        <v>113</v>
      </c>
      <c r="K30" s="20">
        <f>+L30+M30</f>
        <v>173</v>
      </c>
      <c r="L30" s="9">
        <v>81</v>
      </c>
      <c r="M30" s="9">
        <v>92</v>
      </c>
      <c r="N30" s="20">
        <f>+O30+P30</f>
        <v>149</v>
      </c>
      <c r="O30" s="9">
        <v>71</v>
      </c>
      <c r="P30" s="9">
        <v>78</v>
      </c>
      <c r="Q30" s="20">
        <f>+R30+S30</f>
        <v>143</v>
      </c>
      <c r="R30" s="9">
        <v>57</v>
      </c>
      <c r="S30" s="9">
        <v>86</v>
      </c>
      <c r="T30" s="20">
        <f>+U30+V30</f>
        <v>68</v>
      </c>
      <c r="U30" s="9">
        <v>28</v>
      </c>
      <c r="V30" s="9">
        <v>40</v>
      </c>
      <c r="W30" s="20">
        <f>+X30+Y30</f>
        <v>108</v>
      </c>
      <c r="X30" s="9">
        <v>46</v>
      </c>
      <c r="Y30" s="9">
        <v>62</v>
      </c>
    </row>
    <row r="31" spans="2:25" s="5" customFormat="1" ht="14.25" customHeight="1" x14ac:dyDescent="0.15">
      <c r="B31" s="3"/>
      <c r="C31" s="4" t="s">
        <v>44</v>
      </c>
      <c r="D31" s="21">
        <v>35</v>
      </c>
      <c r="E31" s="20">
        <f>SUM(F31:G31)</f>
        <v>1020</v>
      </c>
      <c r="F31" s="20">
        <f>SUM(I31,L31,O31,R31,U31,X31)</f>
        <v>716</v>
      </c>
      <c r="G31" s="20">
        <f>SUM(J31,M31,P31,S31,V31,Y31)</f>
        <v>304</v>
      </c>
      <c r="H31" s="20">
        <f>+I31+J31</f>
        <v>245</v>
      </c>
      <c r="I31" s="9">
        <v>180</v>
      </c>
      <c r="J31" s="9">
        <v>65</v>
      </c>
      <c r="K31" s="20">
        <f>+L31+M31</f>
        <v>268</v>
      </c>
      <c r="L31" s="9">
        <v>188</v>
      </c>
      <c r="M31" s="9">
        <v>80</v>
      </c>
      <c r="N31" s="20">
        <f>+O31+P31</f>
        <v>251</v>
      </c>
      <c r="O31" s="9">
        <v>172</v>
      </c>
      <c r="P31" s="9">
        <v>79</v>
      </c>
      <c r="Q31" s="20">
        <f>+R31+S31</f>
        <v>256</v>
      </c>
      <c r="R31" s="9">
        <v>176</v>
      </c>
      <c r="S31" s="9">
        <v>80</v>
      </c>
      <c r="T31" s="9"/>
      <c r="U31" s="9"/>
      <c r="V31" s="9"/>
      <c r="W31" s="9"/>
      <c r="X31" s="9"/>
      <c r="Y31" s="9"/>
    </row>
    <row r="32" spans="2:25" s="5" customFormat="1" ht="14.25" customHeight="1" x14ac:dyDescent="0.15">
      <c r="B32" s="3"/>
      <c r="C32" s="6" t="s">
        <v>46</v>
      </c>
      <c r="D32" s="21">
        <v>35</v>
      </c>
      <c r="E32" s="20">
        <f t="shared" si="9"/>
        <v>1327</v>
      </c>
      <c r="F32" s="20">
        <f t="shared" si="14"/>
        <v>523</v>
      </c>
      <c r="G32" s="20">
        <f t="shared" si="14"/>
        <v>804</v>
      </c>
      <c r="H32" s="20">
        <f t="shared" si="10"/>
        <v>329</v>
      </c>
      <c r="I32" s="9">
        <v>110</v>
      </c>
      <c r="J32" s="9">
        <v>219</v>
      </c>
      <c r="K32" s="20">
        <f t="shared" si="11"/>
        <v>331</v>
      </c>
      <c r="L32" s="9">
        <v>118</v>
      </c>
      <c r="M32" s="9">
        <v>213</v>
      </c>
      <c r="N32" s="20">
        <f t="shared" si="12"/>
        <v>326</v>
      </c>
      <c r="O32" s="9">
        <v>133</v>
      </c>
      <c r="P32" s="9">
        <v>193</v>
      </c>
      <c r="Q32" s="20">
        <f t="shared" si="13"/>
        <v>341</v>
      </c>
      <c r="R32" s="9">
        <v>162</v>
      </c>
      <c r="S32" s="9">
        <v>179</v>
      </c>
      <c r="T32" s="9"/>
      <c r="U32" s="9"/>
      <c r="V32" s="9"/>
      <c r="W32" s="9"/>
      <c r="X32" s="9"/>
      <c r="Y32" s="9"/>
    </row>
    <row r="33" spans="2:25" ht="14.25" customHeight="1" x14ac:dyDescent="0.15">
      <c r="B33" s="28" t="s">
        <v>19</v>
      </c>
      <c r="C33" s="29"/>
      <c r="D33" s="19">
        <f>SUM(D34:D37)</f>
        <v>193</v>
      </c>
      <c r="E33" s="19">
        <f>SUM(E34:E37)</f>
        <v>6537</v>
      </c>
      <c r="F33" s="19">
        <f>SUM(F34:F37)</f>
        <v>4404</v>
      </c>
      <c r="G33" s="19">
        <f>SUM(G34:G37)</f>
        <v>2133</v>
      </c>
      <c r="H33" s="19">
        <f t="shared" ref="H33:S33" si="15">SUM(H34:H37)</f>
        <v>1701</v>
      </c>
      <c r="I33" s="19">
        <f t="shared" si="15"/>
        <v>1113</v>
      </c>
      <c r="J33" s="19">
        <f t="shared" si="15"/>
        <v>588</v>
      </c>
      <c r="K33" s="19">
        <f t="shared" si="15"/>
        <v>1643</v>
      </c>
      <c r="L33" s="19">
        <f>SUM(L34:L37)</f>
        <v>1102</v>
      </c>
      <c r="M33" s="19">
        <f>SUM(M34:M37)</f>
        <v>541</v>
      </c>
      <c r="N33" s="19">
        <f t="shared" si="15"/>
        <v>1555</v>
      </c>
      <c r="O33" s="19">
        <f t="shared" si="15"/>
        <v>1063</v>
      </c>
      <c r="P33" s="19">
        <f t="shared" si="15"/>
        <v>492</v>
      </c>
      <c r="Q33" s="19">
        <f t="shared" si="15"/>
        <v>1638</v>
      </c>
      <c r="R33" s="19">
        <f t="shared" si="15"/>
        <v>1126</v>
      </c>
      <c r="S33" s="19">
        <f t="shared" si="15"/>
        <v>512</v>
      </c>
      <c r="T33" s="15"/>
      <c r="U33" s="15"/>
      <c r="V33" s="15"/>
      <c r="W33" s="15"/>
      <c r="X33" s="15"/>
      <c r="Y33" s="15"/>
    </row>
    <row r="34" spans="2:25" s="5" customFormat="1" ht="14.25" customHeight="1" x14ac:dyDescent="0.15">
      <c r="B34" s="3"/>
      <c r="C34" s="4" t="s">
        <v>20</v>
      </c>
      <c r="D34" s="21"/>
      <c r="E34" s="20">
        <f>SUM(F34:G34)</f>
        <v>82</v>
      </c>
      <c r="F34" s="20">
        <f t="shared" ref="F34:G37" si="16">SUM(I34,L34,O34,R34,U34,X34)</f>
        <v>77</v>
      </c>
      <c r="G34" s="20">
        <f t="shared" si="16"/>
        <v>5</v>
      </c>
      <c r="H34" s="20">
        <f>+I34+J34</f>
        <v>0</v>
      </c>
      <c r="I34" s="9"/>
      <c r="J34" s="9"/>
      <c r="K34" s="20">
        <f>+L34+M34</f>
        <v>6</v>
      </c>
      <c r="L34" s="9">
        <v>6</v>
      </c>
      <c r="M34" s="9"/>
      <c r="N34" s="20">
        <f>+O34+P34</f>
        <v>15</v>
      </c>
      <c r="O34" s="9">
        <v>14</v>
      </c>
      <c r="P34" s="9">
        <v>1</v>
      </c>
      <c r="Q34" s="20">
        <f>+R34+S34</f>
        <v>61</v>
      </c>
      <c r="R34" s="9">
        <v>57</v>
      </c>
      <c r="S34" s="9">
        <v>4</v>
      </c>
      <c r="T34" s="9"/>
      <c r="U34" s="9"/>
      <c r="V34" s="9"/>
      <c r="W34" s="9"/>
      <c r="X34" s="9"/>
      <c r="Y34" s="9"/>
    </row>
    <row r="35" spans="2:25" s="5" customFormat="1" ht="14.25" customHeight="1" x14ac:dyDescent="0.15">
      <c r="B35" s="3"/>
      <c r="C35" s="4" t="s">
        <v>47</v>
      </c>
      <c r="D35" s="21">
        <v>89</v>
      </c>
      <c r="E35" s="20">
        <f>SUM(F35:G35)</f>
        <v>2302</v>
      </c>
      <c r="F35" s="20">
        <f t="shared" si="16"/>
        <v>2023</v>
      </c>
      <c r="G35" s="20">
        <f t="shared" si="16"/>
        <v>279</v>
      </c>
      <c r="H35" s="20">
        <f>+I35+J35</f>
        <v>621</v>
      </c>
      <c r="I35" s="9">
        <v>541</v>
      </c>
      <c r="J35" s="9">
        <v>80</v>
      </c>
      <c r="K35" s="20">
        <f>+L35+M35</f>
        <v>597</v>
      </c>
      <c r="L35" s="9">
        <v>521</v>
      </c>
      <c r="M35" s="9">
        <v>76</v>
      </c>
      <c r="N35" s="20">
        <f>+O35+P35</f>
        <v>570</v>
      </c>
      <c r="O35" s="9">
        <v>507</v>
      </c>
      <c r="P35" s="9">
        <v>63</v>
      </c>
      <c r="Q35" s="20">
        <f>+R35+S35</f>
        <v>514</v>
      </c>
      <c r="R35" s="9">
        <v>454</v>
      </c>
      <c r="S35" s="9">
        <v>60</v>
      </c>
      <c r="T35" s="9"/>
      <c r="U35" s="9"/>
      <c r="V35" s="9"/>
      <c r="W35" s="9"/>
      <c r="X35" s="9"/>
      <c r="Y35" s="9"/>
    </row>
    <row r="36" spans="2:25" s="5" customFormat="1" ht="14.25" customHeight="1" x14ac:dyDescent="0.15">
      <c r="B36" s="3"/>
      <c r="C36" s="4" t="s">
        <v>21</v>
      </c>
      <c r="D36" s="21">
        <v>54</v>
      </c>
      <c r="E36" s="20">
        <f>SUM(F36:G36)</f>
        <v>2312</v>
      </c>
      <c r="F36" s="20">
        <f t="shared" si="16"/>
        <v>1246</v>
      </c>
      <c r="G36" s="20">
        <f t="shared" si="16"/>
        <v>1066</v>
      </c>
      <c r="H36" s="20">
        <f>+I36+J36</f>
        <v>583</v>
      </c>
      <c r="I36" s="9">
        <v>291</v>
      </c>
      <c r="J36" s="9">
        <v>292</v>
      </c>
      <c r="K36" s="20">
        <f>+L36+M36</f>
        <v>579</v>
      </c>
      <c r="L36" s="9">
        <v>306</v>
      </c>
      <c r="M36" s="9">
        <v>273</v>
      </c>
      <c r="N36" s="20">
        <f>+O36+P36</f>
        <v>562</v>
      </c>
      <c r="O36" s="9">
        <v>317</v>
      </c>
      <c r="P36" s="9">
        <v>245</v>
      </c>
      <c r="Q36" s="20">
        <f>+R36+S36</f>
        <v>588</v>
      </c>
      <c r="R36" s="9">
        <v>332</v>
      </c>
      <c r="S36" s="9">
        <v>256</v>
      </c>
      <c r="T36" s="9"/>
      <c r="U36" s="9"/>
      <c r="V36" s="9"/>
      <c r="W36" s="9"/>
      <c r="X36" s="9"/>
      <c r="Y36" s="9"/>
    </row>
    <row r="37" spans="2:25" s="5" customFormat="1" ht="14.25" customHeight="1" x14ac:dyDescent="0.15">
      <c r="B37" s="3"/>
      <c r="C37" s="4" t="s">
        <v>39</v>
      </c>
      <c r="D37" s="21">
        <v>50</v>
      </c>
      <c r="E37" s="20">
        <f>SUM(F37:G37)</f>
        <v>1841</v>
      </c>
      <c r="F37" s="20">
        <f t="shared" si="16"/>
        <v>1058</v>
      </c>
      <c r="G37" s="20">
        <f t="shared" si="16"/>
        <v>783</v>
      </c>
      <c r="H37" s="20">
        <f>+I37+J37</f>
        <v>497</v>
      </c>
      <c r="I37" s="9">
        <v>281</v>
      </c>
      <c r="J37" s="9">
        <v>216</v>
      </c>
      <c r="K37" s="20">
        <f>+L37+M37</f>
        <v>461</v>
      </c>
      <c r="L37" s="9">
        <v>269</v>
      </c>
      <c r="M37" s="9">
        <v>192</v>
      </c>
      <c r="N37" s="20">
        <f>+O37+P37</f>
        <v>408</v>
      </c>
      <c r="O37" s="9">
        <v>225</v>
      </c>
      <c r="P37" s="9">
        <v>183</v>
      </c>
      <c r="Q37" s="20">
        <f>+R37+S37</f>
        <v>475</v>
      </c>
      <c r="R37" s="9">
        <v>283</v>
      </c>
      <c r="S37" s="9">
        <v>192</v>
      </c>
      <c r="T37" s="9"/>
      <c r="U37" s="9"/>
      <c r="V37" s="9"/>
      <c r="W37" s="9"/>
      <c r="X37" s="9"/>
      <c r="Y37" s="9"/>
    </row>
    <row r="38" spans="2:25" ht="14.25" customHeight="1" x14ac:dyDescent="0.15">
      <c r="B38" s="28" t="s">
        <v>35</v>
      </c>
      <c r="C38" s="29"/>
      <c r="D38" s="19">
        <f>SUM(D39)</f>
        <v>25</v>
      </c>
      <c r="E38" s="19">
        <f t="shared" ref="E38:S38" si="17">SUM(E39)</f>
        <v>433</v>
      </c>
      <c r="F38" s="19">
        <f t="shared" si="17"/>
        <v>208</v>
      </c>
      <c r="G38" s="19">
        <f t="shared" si="17"/>
        <v>225</v>
      </c>
      <c r="H38" s="19">
        <f t="shared" si="17"/>
        <v>92</v>
      </c>
      <c r="I38" s="19">
        <f t="shared" si="17"/>
        <v>43</v>
      </c>
      <c r="J38" s="19">
        <f t="shared" si="17"/>
        <v>49</v>
      </c>
      <c r="K38" s="19">
        <f t="shared" si="17"/>
        <v>101</v>
      </c>
      <c r="L38" s="19">
        <f t="shared" si="17"/>
        <v>46</v>
      </c>
      <c r="M38" s="19">
        <f t="shared" si="17"/>
        <v>55</v>
      </c>
      <c r="N38" s="19">
        <f t="shared" si="17"/>
        <v>114</v>
      </c>
      <c r="O38" s="19">
        <f t="shared" si="17"/>
        <v>52</v>
      </c>
      <c r="P38" s="19">
        <f t="shared" si="17"/>
        <v>62</v>
      </c>
      <c r="Q38" s="19">
        <f t="shared" si="17"/>
        <v>126</v>
      </c>
      <c r="R38" s="19">
        <f t="shared" si="17"/>
        <v>67</v>
      </c>
      <c r="S38" s="19">
        <f t="shared" si="17"/>
        <v>59</v>
      </c>
      <c r="T38" s="15"/>
      <c r="U38" s="15"/>
      <c r="V38" s="15"/>
      <c r="W38" s="15"/>
      <c r="X38" s="15"/>
      <c r="Y38" s="15"/>
    </row>
    <row r="39" spans="2:25" s="5" customFormat="1" ht="14.25" customHeight="1" x14ac:dyDescent="0.15">
      <c r="B39" s="3"/>
      <c r="C39" s="4" t="s">
        <v>36</v>
      </c>
      <c r="D39" s="21">
        <v>25</v>
      </c>
      <c r="E39" s="20">
        <f>SUM(F39:G39)</f>
        <v>433</v>
      </c>
      <c r="F39" s="20">
        <f t="shared" ref="F39:G39" si="18">SUM(I39,L39,O39,R39,U39,X39)</f>
        <v>208</v>
      </c>
      <c r="G39" s="20">
        <f t="shared" si="18"/>
        <v>225</v>
      </c>
      <c r="H39" s="20">
        <f>+I39+J39</f>
        <v>92</v>
      </c>
      <c r="I39" s="9">
        <v>43</v>
      </c>
      <c r="J39" s="9">
        <v>49</v>
      </c>
      <c r="K39" s="20">
        <f>L39+M39</f>
        <v>101</v>
      </c>
      <c r="L39" s="9">
        <v>46</v>
      </c>
      <c r="M39" s="9">
        <v>55</v>
      </c>
      <c r="N39" s="20">
        <f>+O39+P39</f>
        <v>114</v>
      </c>
      <c r="O39" s="9">
        <v>52</v>
      </c>
      <c r="P39" s="9">
        <v>62</v>
      </c>
      <c r="Q39" s="20">
        <f>+R39+S39</f>
        <v>126</v>
      </c>
      <c r="R39" s="9">
        <v>67</v>
      </c>
      <c r="S39" s="9">
        <v>59</v>
      </c>
      <c r="T39" s="9"/>
      <c r="U39" s="9"/>
      <c r="V39" s="9"/>
      <c r="W39" s="9"/>
      <c r="X39" s="9"/>
      <c r="Y39" s="9"/>
    </row>
    <row r="40" spans="2:25" ht="14.25" customHeight="1" x14ac:dyDescent="0.15">
      <c r="B40" s="28" t="s">
        <v>23</v>
      </c>
      <c r="C40" s="29"/>
      <c r="D40" s="21">
        <v>18</v>
      </c>
      <c r="E40" s="19">
        <f>SUM(F40:G40)</f>
        <v>108</v>
      </c>
      <c r="F40" s="19">
        <f>SUM(I40,L40,O40,R40,U40,X40)</f>
        <v>10</v>
      </c>
      <c r="G40" s="19">
        <f>SUM(J40,M40,P40,S40,V40,Y40)</f>
        <v>98</v>
      </c>
      <c r="H40" s="19">
        <f>+I40+J40</f>
        <v>45</v>
      </c>
      <c r="I40" s="15">
        <v>5</v>
      </c>
      <c r="J40" s="15">
        <v>40</v>
      </c>
      <c r="K40" s="19">
        <f>+L40+M40</f>
        <v>63</v>
      </c>
      <c r="L40" s="15">
        <v>5</v>
      </c>
      <c r="M40" s="15">
        <v>58</v>
      </c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2:25" ht="14.25" customHeight="1" x14ac:dyDescent="0.15">
      <c r="B41" s="28" t="s">
        <v>32</v>
      </c>
      <c r="C41" s="29"/>
      <c r="D41" s="21">
        <v>31</v>
      </c>
      <c r="E41" s="19">
        <f>SUM(F41:G41)</f>
        <v>470</v>
      </c>
      <c r="F41" s="19">
        <f>SUM(I41,L41,O41,R41,U41,X41)</f>
        <v>75</v>
      </c>
      <c r="G41" s="19">
        <f>SUM(J41,M41,P41,S41,V41,Y41)</f>
        <v>395</v>
      </c>
      <c r="H41" s="19">
        <f>+I41+J41</f>
        <v>209</v>
      </c>
      <c r="I41" s="15">
        <v>31</v>
      </c>
      <c r="J41" s="15">
        <v>178</v>
      </c>
      <c r="K41" s="19">
        <f>+L41+M41</f>
        <v>261</v>
      </c>
      <c r="L41" s="15">
        <v>44</v>
      </c>
      <c r="M41" s="15">
        <v>217</v>
      </c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2:25" ht="14.25" customHeight="1" x14ac:dyDescent="0.15">
      <c r="B42" s="30" t="s">
        <v>40</v>
      </c>
      <c r="C42" s="31"/>
      <c r="D42" s="21">
        <v>11</v>
      </c>
      <c r="E42" s="23">
        <f>SUM(F42:G42)</f>
        <v>136</v>
      </c>
      <c r="F42" s="23">
        <f t="shared" ref="F42:G42" si="19">SUM(I42,L42,O42,R42,U42,X42)</f>
        <v>41</v>
      </c>
      <c r="G42" s="23">
        <f t="shared" si="19"/>
        <v>95</v>
      </c>
      <c r="H42" s="23">
        <f>+I42+J42</f>
        <v>55</v>
      </c>
      <c r="I42" s="24">
        <v>23</v>
      </c>
      <c r="J42" s="24">
        <v>32</v>
      </c>
      <c r="K42" s="23">
        <f>L42+M42</f>
        <v>81</v>
      </c>
      <c r="L42" s="24">
        <v>18</v>
      </c>
      <c r="M42" s="24">
        <v>63</v>
      </c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</row>
    <row r="43" spans="2:25" s="5" customFormat="1" ht="14.25" customHeight="1" x14ac:dyDescent="0.15">
      <c r="B43" s="32" t="s">
        <v>48</v>
      </c>
      <c r="C43" s="31"/>
      <c r="D43" s="23">
        <f>SUM(D44)</f>
        <v>42</v>
      </c>
      <c r="E43" s="23">
        <f t="shared" ref="E43:S43" si="20">SUM(E44)</f>
        <v>366</v>
      </c>
      <c r="F43" s="23">
        <f t="shared" si="20"/>
        <v>233</v>
      </c>
      <c r="G43" s="23">
        <f t="shared" si="20"/>
        <v>133</v>
      </c>
      <c r="H43" s="23">
        <f t="shared" si="20"/>
        <v>105</v>
      </c>
      <c r="I43" s="23">
        <f t="shared" si="20"/>
        <v>61</v>
      </c>
      <c r="J43" s="23">
        <f t="shared" si="20"/>
        <v>44</v>
      </c>
      <c r="K43" s="23">
        <f t="shared" si="20"/>
        <v>102</v>
      </c>
      <c r="L43" s="23">
        <f t="shared" si="20"/>
        <v>66</v>
      </c>
      <c r="M43" s="23">
        <f t="shared" si="20"/>
        <v>36</v>
      </c>
      <c r="N43" s="23">
        <f t="shared" si="20"/>
        <v>109</v>
      </c>
      <c r="O43" s="23">
        <f t="shared" si="20"/>
        <v>75</v>
      </c>
      <c r="P43" s="23">
        <f t="shared" si="20"/>
        <v>34</v>
      </c>
      <c r="Q43" s="23">
        <f t="shared" si="20"/>
        <v>50</v>
      </c>
      <c r="R43" s="23">
        <f t="shared" si="20"/>
        <v>31</v>
      </c>
      <c r="S43" s="23">
        <f t="shared" si="20"/>
        <v>19</v>
      </c>
      <c r="T43" s="24"/>
      <c r="U43" s="24"/>
      <c r="V43" s="24"/>
      <c r="W43" s="24"/>
      <c r="X43" s="24"/>
      <c r="Y43" s="24"/>
    </row>
    <row r="44" spans="2:25" s="5" customFormat="1" ht="14.25" customHeight="1" x14ac:dyDescent="0.15">
      <c r="B44" s="25"/>
      <c r="C44" s="26" t="s">
        <v>49</v>
      </c>
      <c r="D44" s="22">
        <v>42</v>
      </c>
      <c r="E44" s="22">
        <f>SUM(F44:G44)</f>
        <v>366</v>
      </c>
      <c r="F44" s="22">
        <f t="shared" ref="F44:G44" si="21">SUM(I44,L44,O44,R44,U44,X44)</f>
        <v>233</v>
      </c>
      <c r="G44" s="22">
        <f t="shared" si="21"/>
        <v>133</v>
      </c>
      <c r="H44" s="22">
        <f>+I44+J44</f>
        <v>105</v>
      </c>
      <c r="I44" s="27">
        <v>61</v>
      </c>
      <c r="J44" s="27">
        <v>44</v>
      </c>
      <c r="K44" s="22">
        <f>L44+M44</f>
        <v>102</v>
      </c>
      <c r="L44" s="27">
        <v>66</v>
      </c>
      <c r="M44" s="27">
        <v>36</v>
      </c>
      <c r="N44" s="22">
        <f>+O44+P44</f>
        <v>109</v>
      </c>
      <c r="O44" s="27">
        <v>75</v>
      </c>
      <c r="P44" s="27">
        <v>34</v>
      </c>
      <c r="Q44" s="22">
        <f>+R44+S44</f>
        <v>50</v>
      </c>
      <c r="R44" s="27">
        <v>31</v>
      </c>
      <c r="S44" s="27">
        <v>19</v>
      </c>
      <c r="T44" s="27"/>
      <c r="U44" s="27"/>
      <c r="V44" s="27"/>
      <c r="W44" s="27"/>
      <c r="X44" s="27"/>
      <c r="Y44" s="27"/>
    </row>
    <row r="45" spans="2:25" ht="14.25" customHeight="1" x14ac:dyDescent="0.15">
      <c r="B45" s="17"/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</sheetData>
  <mergeCells count="24">
    <mergeCell ref="B5:C5"/>
    <mergeCell ref="B3:C3"/>
    <mergeCell ref="D3:D4"/>
    <mergeCell ref="E3:G3"/>
    <mergeCell ref="H3:J3"/>
    <mergeCell ref="Q3:S3"/>
    <mergeCell ref="T3:V3"/>
    <mergeCell ref="W3:Y3"/>
    <mergeCell ref="B4:C4"/>
    <mergeCell ref="K3:M3"/>
    <mergeCell ref="N3:P3"/>
    <mergeCell ref="B9:C9"/>
    <mergeCell ref="B11:C11"/>
    <mergeCell ref="B16:C16"/>
    <mergeCell ref="B18:C18"/>
    <mergeCell ref="B21:C21"/>
    <mergeCell ref="B41:C41"/>
    <mergeCell ref="B42:C42"/>
    <mergeCell ref="B43:C43"/>
    <mergeCell ref="B23:C23"/>
    <mergeCell ref="B25:C25"/>
    <mergeCell ref="B33:C33"/>
    <mergeCell ref="B38:C38"/>
    <mergeCell ref="B40:C40"/>
  </mergeCells>
  <phoneticPr fontId="2"/>
  <pageMargins left="0.31496062992125984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大学・短大・専門職大</vt:lpstr>
      <vt:lpstr>大学・短大・専門職大!Print_Area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神戸　道典</cp:lastModifiedBy>
  <cp:lastPrinted>2022-08-23T11:16:53Z</cp:lastPrinted>
  <dcterms:created xsi:type="dcterms:W3CDTF">2001-05-31T00:30:30Z</dcterms:created>
  <dcterms:modified xsi:type="dcterms:W3CDTF">2023-12-14T05:57:26Z</dcterms:modified>
</cp:coreProperties>
</file>