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8 歯科保健関係資料集\00【完成】資料集\令和4年度【途中】\"/>
    </mc:Choice>
  </mc:AlternateContent>
  <xr:revisionPtr revIDLastSave="0" documentId="13_ncr:1_{D1FCA7F6-6E91-4AAF-BBC8-A34AA5702B50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グラフ" sheetId="2" r:id="rId1"/>
    <sheet name="市町村別保幼こ合計" sheetId="1" r:id="rId2"/>
    <sheet name="市町村別保育所・こども園" sheetId="3" r:id="rId3"/>
    <sheet name="市町村別幼稚園" sheetId="4" r:id="rId4"/>
  </sheets>
  <definedNames>
    <definedName name="_xlnm._FilterDatabase" localSheetId="0" hidden="1">グラフ!$A$61:$D$81</definedName>
    <definedName name="_xlnm._FilterDatabase" localSheetId="1" hidden="1">市町村別保幼こ合計!$A$4:$AX$25</definedName>
    <definedName name="_xlnm.Print_Area" localSheetId="0">グラフ!$A$1:$J$59</definedName>
    <definedName name="_xlnm.Print_Area" localSheetId="1">市町村別保幼こ合計!$B$1:$AX$25</definedName>
    <definedName name="_xlnm.Print_Titles" localSheetId="2">市町村別保育所・こども園!$A:$A</definedName>
    <definedName name="_xlnm.Print_Titles" localSheetId="1">市町村別保幼こ合計!$B:$B</definedName>
    <definedName name="_xlnm.Print_Titles" localSheetId="3">市町村別幼稚園!$A:$A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4" i="1" l="1"/>
  <c r="AS14" i="1"/>
  <c r="AN14" i="1"/>
  <c r="AM14" i="1"/>
  <c r="AH14" i="1"/>
  <c r="AG14" i="1"/>
  <c r="AB14" i="1"/>
  <c r="AA14" i="1"/>
  <c r="Y14" i="1"/>
  <c r="X14" i="1"/>
  <c r="S14" i="1"/>
  <c r="R14" i="1"/>
  <c r="M14" i="1"/>
  <c r="L14" i="1"/>
  <c r="G14" i="1"/>
  <c r="F14" i="1"/>
  <c r="D14" i="1"/>
  <c r="C14" i="1"/>
  <c r="AV25" i="4"/>
  <c r="AT26" i="4"/>
  <c r="AT25" i="4"/>
  <c r="AN26" i="4"/>
  <c r="AN25" i="4"/>
  <c r="AH26" i="4"/>
  <c r="AH25" i="4"/>
  <c r="AB26" i="4"/>
  <c r="AB25" i="4"/>
  <c r="Y26" i="4"/>
  <c r="Y25" i="4"/>
  <c r="S26" i="4"/>
  <c r="S25" i="4"/>
  <c r="M26" i="4"/>
  <c r="M25" i="4"/>
  <c r="G26" i="4"/>
  <c r="G25" i="4"/>
  <c r="D26" i="4"/>
  <c r="D25" i="4"/>
  <c r="AT23" i="4"/>
  <c r="AT22" i="4"/>
  <c r="AT21" i="4"/>
  <c r="AT20" i="4"/>
  <c r="AT19" i="4"/>
  <c r="AT18" i="4"/>
  <c r="AT17" i="4"/>
  <c r="AT16" i="4"/>
  <c r="AT15" i="4"/>
  <c r="AT13" i="4"/>
  <c r="AT12" i="4"/>
  <c r="AT11" i="4"/>
  <c r="AT10" i="4"/>
  <c r="AT9" i="4"/>
  <c r="AT8" i="4"/>
  <c r="AT7" i="4"/>
  <c r="AT6" i="4"/>
  <c r="AT5" i="4"/>
  <c r="AN23" i="4"/>
  <c r="AN22" i="4"/>
  <c r="AN21" i="4"/>
  <c r="AN20" i="4"/>
  <c r="AN19" i="4"/>
  <c r="AN18" i="4"/>
  <c r="AN17" i="4"/>
  <c r="AN16" i="4"/>
  <c r="AN15" i="4"/>
  <c r="AN13" i="4"/>
  <c r="AN12" i="4"/>
  <c r="AN11" i="4"/>
  <c r="AN10" i="4"/>
  <c r="AN9" i="4"/>
  <c r="AN8" i="4"/>
  <c r="AN7" i="4"/>
  <c r="AN6" i="4"/>
  <c r="AN5" i="4"/>
  <c r="AH23" i="4"/>
  <c r="AH22" i="4"/>
  <c r="AH21" i="4"/>
  <c r="AH20" i="4"/>
  <c r="AH19" i="4"/>
  <c r="AH18" i="4"/>
  <c r="AH17" i="4"/>
  <c r="AH16" i="4"/>
  <c r="AH15" i="4"/>
  <c r="AH13" i="4"/>
  <c r="AH12" i="4"/>
  <c r="AH11" i="4"/>
  <c r="AH10" i="4"/>
  <c r="AH9" i="4"/>
  <c r="AH8" i="4"/>
  <c r="AH7" i="4"/>
  <c r="AH6" i="4"/>
  <c r="AH5" i="4"/>
  <c r="AB23" i="4"/>
  <c r="AB22" i="4"/>
  <c r="AB21" i="4"/>
  <c r="AB20" i="4"/>
  <c r="AB19" i="4"/>
  <c r="AB18" i="4"/>
  <c r="AB17" i="4"/>
  <c r="AB16" i="4"/>
  <c r="AB15" i="4"/>
  <c r="AB13" i="4"/>
  <c r="AB12" i="4"/>
  <c r="AB11" i="4"/>
  <c r="AB10" i="4"/>
  <c r="AB9" i="4"/>
  <c r="AB8" i="4"/>
  <c r="AB7" i="4"/>
  <c r="AB6" i="4"/>
  <c r="AB5" i="4"/>
  <c r="Y23" i="4"/>
  <c r="Y22" i="4"/>
  <c r="Y21" i="4"/>
  <c r="Y20" i="4"/>
  <c r="Y19" i="4"/>
  <c r="Y18" i="4"/>
  <c r="Y17" i="4"/>
  <c r="Y16" i="4"/>
  <c r="Y15" i="4"/>
  <c r="Y13" i="4"/>
  <c r="Y12" i="4"/>
  <c r="Y11" i="4"/>
  <c r="Y10" i="4"/>
  <c r="Y9" i="4"/>
  <c r="Y8" i="4"/>
  <c r="Y7" i="4"/>
  <c r="Y6" i="4"/>
  <c r="Y5" i="4"/>
  <c r="S23" i="4"/>
  <c r="S22" i="4"/>
  <c r="S21" i="4"/>
  <c r="S20" i="4"/>
  <c r="S19" i="4"/>
  <c r="S18" i="4"/>
  <c r="S17" i="4"/>
  <c r="S16" i="4"/>
  <c r="S15" i="4"/>
  <c r="S13" i="4"/>
  <c r="S12" i="4"/>
  <c r="S11" i="4"/>
  <c r="S10" i="4"/>
  <c r="S9" i="4"/>
  <c r="S8" i="4"/>
  <c r="S7" i="4"/>
  <c r="S6" i="4"/>
  <c r="S5" i="4"/>
  <c r="M23" i="4"/>
  <c r="M22" i="4"/>
  <c r="M21" i="4"/>
  <c r="M20" i="4"/>
  <c r="M19" i="4"/>
  <c r="M18" i="4"/>
  <c r="M17" i="4"/>
  <c r="M16" i="4"/>
  <c r="M15" i="4"/>
  <c r="M13" i="4"/>
  <c r="M12" i="4"/>
  <c r="M11" i="4"/>
  <c r="M10" i="4"/>
  <c r="M9" i="4"/>
  <c r="M8" i="4"/>
  <c r="M7" i="4"/>
  <c r="M6" i="4"/>
  <c r="M5" i="4"/>
  <c r="G23" i="4"/>
  <c r="G22" i="4"/>
  <c r="G21" i="4"/>
  <c r="G20" i="4"/>
  <c r="G19" i="4"/>
  <c r="G18" i="4"/>
  <c r="G17" i="4"/>
  <c r="G16" i="4"/>
  <c r="G15" i="4"/>
  <c r="G13" i="4"/>
  <c r="G12" i="4"/>
  <c r="G11" i="4"/>
  <c r="G10" i="4"/>
  <c r="G9" i="4"/>
  <c r="G8" i="4"/>
  <c r="G7" i="4"/>
  <c r="G6" i="4"/>
  <c r="G5" i="4"/>
  <c r="D23" i="4"/>
  <c r="D22" i="4"/>
  <c r="D21" i="4"/>
  <c r="D20" i="4"/>
  <c r="D19" i="4"/>
  <c r="D18" i="4"/>
  <c r="D17" i="4"/>
  <c r="D16" i="4"/>
  <c r="D15" i="4"/>
  <c r="D13" i="4"/>
  <c r="D12" i="4"/>
  <c r="D11" i="4"/>
  <c r="D10" i="4"/>
  <c r="D9" i="4"/>
  <c r="D8" i="4"/>
  <c r="D7" i="4"/>
  <c r="D6" i="4"/>
  <c r="D5" i="4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AE25" i="4" l="1"/>
  <c r="V25" i="4"/>
  <c r="N25" i="4"/>
  <c r="AQ25" i="4"/>
  <c r="AP25" i="4"/>
  <c r="AK25" i="4"/>
  <c r="AJ25" i="4"/>
  <c r="AI25" i="4"/>
  <c r="AD25" i="4"/>
  <c r="U25" i="4"/>
  <c r="T25" i="4"/>
  <c r="P25" i="4"/>
  <c r="O25" i="4"/>
  <c r="J25" i="4"/>
  <c r="I25" i="4"/>
  <c r="H25" i="4"/>
  <c r="AS24" i="4"/>
  <c r="AR24" i="4"/>
  <c r="AT24" i="4" s="1"/>
  <c r="AM24" i="4"/>
  <c r="AL24" i="4"/>
  <c r="AN24" i="4" s="1"/>
  <c r="AG24" i="4"/>
  <c r="AF24" i="4"/>
  <c r="AH24" i="4" s="1"/>
  <c r="AA24" i="4"/>
  <c r="Z24" i="4"/>
  <c r="AB24" i="4" s="1"/>
  <c r="X24" i="4"/>
  <c r="W24" i="4"/>
  <c r="Y24" i="4" s="1"/>
  <c r="R24" i="4"/>
  <c r="Q24" i="4"/>
  <c r="S24" i="4" s="1"/>
  <c r="L24" i="4"/>
  <c r="K24" i="4"/>
  <c r="M24" i="4" s="1"/>
  <c r="F24" i="4"/>
  <c r="E24" i="4"/>
  <c r="G24" i="4" s="1"/>
  <c r="C24" i="4"/>
  <c r="B24" i="4"/>
  <c r="D24" i="4" l="1"/>
  <c r="AW25" i="4"/>
  <c r="AO25" i="4"/>
  <c r="AC25" i="4"/>
  <c r="AU25" i="4"/>
  <c r="AQ23" i="4" l="1"/>
  <c r="AP23" i="4"/>
  <c r="AO23" i="4"/>
  <c r="AQ22" i="4"/>
  <c r="AP22" i="4"/>
  <c r="AO22" i="4"/>
  <c r="AQ21" i="4"/>
  <c r="AP21" i="4"/>
  <c r="AO21" i="4"/>
  <c r="AQ20" i="4"/>
  <c r="AP20" i="4"/>
  <c r="AO20" i="4"/>
  <c r="AQ19" i="4"/>
  <c r="AP19" i="4"/>
  <c r="AO19" i="4"/>
  <c r="AQ18" i="4"/>
  <c r="AP18" i="4"/>
  <c r="AO18" i="4"/>
  <c r="AQ17" i="4"/>
  <c r="AP17" i="4"/>
  <c r="AO17" i="4"/>
  <c r="AQ16" i="4"/>
  <c r="AP16" i="4"/>
  <c r="AO16" i="4"/>
  <c r="AQ15" i="4"/>
  <c r="AP15" i="4"/>
  <c r="AO15" i="4"/>
  <c r="AQ13" i="4"/>
  <c r="AP13" i="4"/>
  <c r="AO13" i="4"/>
  <c r="AQ12" i="4"/>
  <c r="AP12" i="4"/>
  <c r="AO12" i="4"/>
  <c r="AQ11" i="4"/>
  <c r="AP11" i="4"/>
  <c r="AO11" i="4"/>
  <c r="AQ10" i="4"/>
  <c r="AP10" i="4"/>
  <c r="AO10" i="4"/>
  <c r="AQ9" i="4"/>
  <c r="AP9" i="4"/>
  <c r="AO9" i="4"/>
  <c r="AQ8" i="4"/>
  <c r="AP8" i="4"/>
  <c r="AO8" i="4"/>
  <c r="AQ7" i="4"/>
  <c r="AP7" i="4"/>
  <c r="AO7" i="4"/>
  <c r="AQ6" i="4"/>
  <c r="AP6" i="4"/>
  <c r="AO6" i="4"/>
  <c r="AQ5" i="4"/>
  <c r="AP5" i="4"/>
  <c r="AO5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K13" i="4"/>
  <c r="AJ13" i="4"/>
  <c r="AI13" i="4"/>
  <c r="AK12" i="4"/>
  <c r="AJ12" i="4"/>
  <c r="AI12" i="4"/>
  <c r="AK11" i="4"/>
  <c r="AJ11" i="4"/>
  <c r="AI11" i="4"/>
  <c r="AK10" i="4"/>
  <c r="AJ10" i="4"/>
  <c r="AI10" i="4"/>
  <c r="AK9" i="4"/>
  <c r="AJ9" i="4"/>
  <c r="AI9" i="4"/>
  <c r="AK8" i="4"/>
  <c r="AJ8" i="4"/>
  <c r="AI8" i="4"/>
  <c r="AK7" i="4"/>
  <c r="AJ7" i="4"/>
  <c r="AI7" i="4"/>
  <c r="AK6" i="4"/>
  <c r="AJ6" i="4"/>
  <c r="AI6" i="4"/>
  <c r="AK5" i="4"/>
  <c r="AJ5" i="4"/>
  <c r="AI5" i="4"/>
  <c r="AE23" i="4"/>
  <c r="AD23" i="4"/>
  <c r="AC23" i="4"/>
  <c r="AE22" i="4"/>
  <c r="AD22" i="4"/>
  <c r="AC22" i="4"/>
  <c r="AE21" i="4"/>
  <c r="AD21" i="4"/>
  <c r="AC21" i="4"/>
  <c r="AE20" i="4"/>
  <c r="AD20" i="4"/>
  <c r="AC20" i="4"/>
  <c r="AE19" i="4"/>
  <c r="AD19" i="4"/>
  <c r="AC19" i="4"/>
  <c r="AE18" i="4"/>
  <c r="AD18" i="4"/>
  <c r="AC18" i="4"/>
  <c r="AE17" i="4"/>
  <c r="AD17" i="4"/>
  <c r="AC17" i="4"/>
  <c r="AE16" i="4"/>
  <c r="AD16" i="4"/>
  <c r="AC16" i="4"/>
  <c r="AE15" i="4"/>
  <c r="AD15" i="4"/>
  <c r="AC15" i="4"/>
  <c r="AE13" i="4"/>
  <c r="AD13" i="4"/>
  <c r="AC13" i="4"/>
  <c r="AE12" i="4"/>
  <c r="AD12" i="4"/>
  <c r="AC12" i="4"/>
  <c r="AE11" i="4"/>
  <c r="AD11" i="4"/>
  <c r="AC11" i="4"/>
  <c r="AE10" i="4"/>
  <c r="AD10" i="4"/>
  <c r="AC10" i="4"/>
  <c r="AE9" i="4"/>
  <c r="AD9" i="4"/>
  <c r="AC9" i="4"/>
  <c r="AE8" i="4"/>
  <c r="AD8" i="4"/>
  <c r="AC8" i="4"/>
  <c r="AE7" i="4"/>
  <c r="AD7" i="4"/>
  <c r="AC7" i="4"/>
  <c r="AE6" i="4"/>
  <c r="AD6" i="4"/>
  <c r="AC6" i="4"/>
  <c r="AE5" i="4"/>
  <c r="AD5" i="4"/>
  <c r="AC5" i="4"/>
  <c r="V23" i="4"/>
  <c r="U23" i="4"/>
  <c r="T23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V16" i="4"/>
  <c r="U16" i="4"/>
  <c r="T16" i="4"/>
  <c r="V15" i="4"/>
  <c r="U15" i="4"/>
  <c r="T15" i="4"/>
  <c r="V13" i="4"/>
  <c r="U13" i="4"/>
  <c r="T13" i="4"/>
  <c r="V12" i="4"/>
  <c r="U12" i="4"/>
  <c r="T12" i="4"/>
  <c r="V11" i="4"/>
  <c r="U11" i="4"/>
  <c r="T11" i="4"/>
  <c r="V10" i="4"/>
  <c r="U10" i="4"/>
  <c r="T10" i="4"/>
  <c r="V9" i="4"/>
  <c r="U9" i="4"/>
  <c r="T9" i="4"/>
  <c r="V8" i="4"/>
  <c r="U8" i="4"/>
  <c r="T8" i="4"/>
  <c r="V7" i="4"/>
  <c r="U7" i="4"/>
  <c r="T7" i="4"/>
  <c r="V6" i="4"/>
  <c r="U6" i="4"/>
  <c r="T6" i="4"/>
  <c r="V5" i="4"/>
  <c r="U5" i="4"/>
  <c r="T5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AW23" i="3"/>
  <c r="AV23" i="3"/>
  <c r="AU23" i="3"/>
  <c r="AW22" i="3"/>
  <c r="AV22" i="3"/>
  <c r="AU22" i="3"/>
  <c r="AW21" i="3"/>
  <c r="AV21" i="3"/>
  <c r="AU21" i="3"/>
  <c r="AW20" i="3"/>
  <c r="AV20" i="3"/>
  <c r="AU20" i="3"/>
  <c r="AW19" i="3"/>
  <c r="AV19" i="3"/>
  <c r="AU19" i="3"/>
  <c r="AW18" i="3"/>
  <c r="AV18" i="3"/>
  <c r="AU18" i="3"/>
  <c r="AW17" i="3"/>
  <c r="AV17" i="3"/>
  <c r="AU17" i="3"/>
  <c r="AW16" i="3"/>
  <c r="AV16" i="3"/>
  <c r="AU16" i="3"/>
  <c r="AW15" i="3"/>
  <c r="AV15" i="3"/>
  <c r="AU15" i="3"/>
  <c r="AW14" i="3"/>
  <c r="AV14" i="3"/>
  <c r="AU14" i="3"/>
  <c r="AW13" i="3"/>
  <c r="AV13" i="3"/>
  <c r="AU13" i="3"/>
  <c r="AW12" i="3"/>
  <c r="AV12" i="3"/>
  <c r="AU12" i="3"/>
  <c r="AW11" i="3"/>
  <c r="AV11" i="3"/>
  <c r="AU11" i="3"/>
  <c r="AW10" i="3"/>
  <c r="AV10" i="3"/>
  <c r="AU10" i="3"/>
  <c r="AW9" i="3"/>
  <c r="AV9" i="3"/>
  <c r="AU9" i="3"/>
  <c r="AW8" i="3"/>
  <c r="AV8" i="3"/>
  <c r="AU8" i="3"/>
  <c r="AW7" i="3"/>
  <c r="AV7" i="3"/>
  <c r="AU7" i="3"/>
  <c r="AW6" i="3"/>
  <c r="AV6" i="3"/>
  <c r="AU6" i="3"/>
  <c r="AW5" i="3"/>
  <c r="AV5" i="3"/>
  <c r="AU5" i="3"/>
  <c r="AQ23" i="3"/>
  <c r="AP23" i="3"/>
  <c r="AO23" i="3"/>
  <c r="AQ22" i="3"/>
  <c r="AP22" i="3"/>
  <c r="AO22" i="3"/>
  <c r="AQ21" i="3"/>
  <c r="AP21" i="3"/>
  <c r="AO21" i="3"/>
  <c r="AQ20" i="3"/>
  <c r="AP20" i="3"/>
  <c r="AO20" i="3"/>
  <c r="AQ19" i="3"/>
  <c r="AP19" i="3"/>
  <c r="AO19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Q6" i="3"/>
  <c r="AP6" i="3"/>
  <c r="AO6" i="3"/>
  <c r="AQ5" i="3"/>
  <c r="AP5" i="3"/>
  <c r="AO5" i="3"/>
  <c r="AK23" i="3"/>
  <c r="AJ23" i="3"/>
  <c r="AI23" i="3"/>
  <c r="AK22" i="3"/>
  <c r="AJ22" i="3"/>
  <c r="AI22" i="3"/>
  <c r="AK21" i="3"/>
  <c r="AJ21" i="3"/>
  <c r="AI21" i="3"/>
  <c r="AK20" i="3"/>
  <c r="AJ20" i="3"/>
  <c r="AI20" i="3"/>
  <c r="AK19" i="3"/>
  <c r="AJ19" i="3"/>
  <c r="AI19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K6" i="3"/>
  <c r="AJ6" i="3"/>
  <c r="AI6" i="3"/>
  <c r="AK5" i="3"/>
  <c r="AJ5" i="3"/>
  <c r="AI5" i="3"/>
  <c r="AE23" i="3"/>
  <c r="AD23" i="3"/>
  <c r="AC23" i="3"/>
  <c r="AE22" i="3"/>
  <c r="AD22" i="3"/>
  <c r="AC22" i="3"/>
  <c r="AE21" i="3"/>
  <c r="AD21" i="3"/>
  <c r="AC21" i="3"/>
  <c r="AE20" i="3"/>
  <c r="AD20" i="3"/>
  <c r="AC20" i="3"/>
  <c r="AE19" i="3"/>
  <c r="AD19" i="3"/>
  <c r="AC19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E6" i="3"/>
  <c r="AD6" i="3"/>
  <c r="AC6" i="3"/>
  <c r="AE5" i="3"/>
  <c r="AD5" i="3"/>
  <c r="AC5" i="3"/>
  <c r="V23" i="3"/>
  <c r="U23" i="3"/>
  <c r="T23" i="3"/>
  <c r="V22" i="3"/>
  <c r="U22" i="3"/>
  <c r="T22" i="3"/>
  <c r="V21" i="3"/>
  <c r="U21" i="3"/>
  <c r="T21" i="3"/>
  <c r="V20" i="3"/>
  <c r="U20" i="3"/>
  <c r="T20" i="3"/>
  <c r="V19" i="3"/>
  <c r="U19" i="3"/>
  <c r="T19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V6" i="3"/>
  <c r="U6" i="3"/>
  <c r="T6" i="3"/>
  <c r="V5" i="3"/>
  <c r="U5" i="3"/>
  <c r="T5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P6" i="3"/>
  <c r="O6" i="3"/>
  <c r="N6" i="3"/>
  <c r="P5" i="3"/>
  <c r="O5" i="3"/>
  <c r="N5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AT23" i="1" l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3" i="1"/>
  <c r="AM13" i="1"/>
  <c r="AN12" i="1"/>
  <c r="AM12" i="1"/>
  <c r="AN11" i="1"/>
  <c r="AM11" i="1"/>
  <c r="AN10" i="1"/>
  <c r="AM10" i="1"/>
  <c r="AN9" i="1"/>
  <c r="AM9" i="1"/>
  <c r="AN8" i="1"/>
  <c r="AM8" i="1"/>
  <c r="AN7" i="1"/>
  <c r="AM7" i="1"/>
  <c r="AN6" i="1"/>
  <c r="AM6" i="1"/>
  <c r="AN5" i="1"/>
  <c r="AM5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Y5" i="1"/>
  <c r="X5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D23" i="1"/>
  <c r="C23" i="1"/>
  <c r="D22" i="1"/>
  <c r="V22" i="1" s="1"/>
  <c r="C22" i="1"/>
  <c r="D21" i="1"/>
  <c r="C21" i="1"/>
  <c r="D20" i="1"/>
  <c r="C20" i="1"/>
  <c r="D19" i="1"/>
  <c r="C19" i="1"/>
  <c r="D18" i="1"/>
  <c r="V18" i="1" s="1"/>
  <c r="C18" i="1"/>
  <c r="D17" i="1"/>
  <c r="C17" i="1"/>
  <c r="D16" i="1"/>
  <c r="C16" i="1"/>
  <c r="D15" i="1"/>
  <c r="C15" i="1"/>
  <c r="V14" i="1"/>
  <c r="D13" i="1"/>
  <c r="C13" i="1"/>
  <c r="D12" i="1"/>
  <c r="C12" i="1"/>
  <c r="D11" i="1"/>
  <c r="C11" i="1"/>
  <c r="D10" i="1"/>
  <c r="V10" i="1" s="1"/>
  <c r="C10" i="1"/>
  <c r="D9" i="1"/>
  <c r="C9" i="1"/>
  <c r="D8" i="1"/>
  <c r="C8" i="1"/>
  <c r="D7" i="1"/>
  <c r="C7" i="1"/>
  <c r="D6" i="1"/>
  <c r="V6" i="1" s="1"/>
  <c r="C6" i="1"/>
  <c r="D5" i="1"/>
  <c r="C5" i="1"/>
  <c r="U7" i="1" l="1"/>
  <c r="U11" i="1"/>
  <c r="U15" i="1"/>
  <c r="U19" i="1"/>
  <c r="U23" i="1"/>
  <c r="V8" i="1"/>
  <c r="V12" i="1"/>
  <c r="V16" i="1"/>
  <c r="V20" i="1"/>
  <c r="V7" i="1"/>
  <c r="V11" i="1"/>
  <c r="V15" i="1"/>
  <c r="V19" i="1"/>
  <c r="V23" i="1"/>
  <c r="U5" i="1"/>
  <c r="U9" i="1"/>
  <c r="U13" i="1"/>
  <c r="U17" i="1"/>
  <c r="U21" i="1"/>
  <c r="V9" i="1"/>
  <c r="V13" i="1"/>
  <c r="V17" i="1"/>
  <c r="V21" i="1"/>
  <c r="V5" i="1"/>
  <c r="U6" i="1"/>
  <c r="U8" i="1"/>
  <c r="U10" i="1"/>
  <c r="U12" i="1"/>
  <c r="U14" i="1"/>
  <c r="U16" i="1"/>
  <c r="U18" i="1"/>
  <c r="U20" i="1"/>
  <c r="U22" i="1"/>
  <c r="AU24" i="1"/>
  <c r="AT24" i="1"/>
  <c r="AT25" i="1" s="1"/>
  <c r="AS24" i="1"/>
  <c r="AS25" i="1" s="1"/>
  <c r="AO24" i="1"/>
  <c r="AN24" i="1"/>
  <c r="AM24" i="1"/>
  <c r="AI24" i="1"/>
  <c r="AH24" i="1"/>
  <c r="AG24" i="1"/>
  <c r="AG25" i="1" s="1"/>
  <c r="AC24" i="1"/>
  <c r="AB24" i="1"/>
  <c r="AB25" i="1" s="1"/>
  <c r="AA24" i="1"/>
  <c r="AA25" i="1" s="1"/>
  <c r="Z24" i="1"/>
  <c r="Y24" i="1"/>
  <c r="Y25" i="1" s="1"/>
  <c r="X24" i="1"/>
  <c r="X25" i="1" s="1"/>
  <c r="T24" i="1"/>
  <c r="S24" i="1"/>
  <c r="S25" i="1" s="1"/>
  <c r="R24" i="1"/>
  <c r="R25" i="1" s="1"/>
  <c r="N24" i="1"/>
  <c r="M24" i="1"/>
  <c r="L24" i="1"/>
  <c r="L25" i="1" s="1"/>
  <c r="G24" i="1"/>
  <c r="G25" i="1" s="1"/>
  <c r="F24" i="1"/>
  <c r="D24" i="1"/>
  <c r="D25" i="1" s="1"/>
  <c r="C24" i="1"/>
  <c r="C25" i="1" s="1"/>
  <c r="I24" i="1" l="1"/>
  <c r="AP24" i="1"/>
  <c r="AK24" i="1"/>
  <c r="P24" i="1"/>
  <c r="AQ24" i="1"/>
  <c r="F25" i="1"/>
  <c r="M25" i="1"/>
  <c r="AH25" i="1"/>
  <c r="AE24" i="1"/>
  <c r="J24" i="1"/>
  <c r="AM25" i="1"/>
  <c r="AD24" i="1"/>
  <c r="AV24" i="1"/>
  <c r="H24" i="1"/>
  <c r="O24" i="1"/>
  <c r="V24" i="1"/>
  <c r="AW24" i="1"/>
  <c r="AN25" i="1"/>
  <c r="E24" i="1"/>
  <c r="W24" i="1" s="1"/>
  <c r="U24" i="1"/>
  <c r="AJ24" i="1"/>
  <c r="AL24" i="1" l="1"/>
  <c r="AR24" i="1"/>
  <c r="Q24" i="1"/>
  <c r="AX24" i="1"/>
  <c r="K24" i="1"/>
  <c r="AF24" i="1"/>
  <c r="AL24" i="3"/>
  <c r="AM24" i="3"/>
  <c r="AP24" i="4"/>
  <c r="AO24" i="4"/>
  <c r="U24" i="4"/>
  <c r="T24" i="4"/>
  <c r="H24" i="4" l="1"/>
  <c r="AC24" i="4"/>
  <c r="AD24" i="4"/>
  <c r="N24" i="4"/>
  <c r="AI24" i="4"/>
  <c r="I24" i="4"/>
  <c r="O24" i="4"/>
  <c r="AJ24" i="4"/>
  <c r="AV24" i="4"/>
  <c r="AU24" i="4"/>
  <c r="AV23" i="4"/>
  <c r="AU23" i="4"/>
  <c r="AV22" i="4"/>
  <c r="AU22" i="4"/>
  <c r="AV21" i="4"/>
  <c r="AU21" i="4"/>
  <c r="AV20" i="4"/>
  <c r="AU20" i="4"/>
  <c r="AV19" i="4"/>
  <c r="AU19" i="4"/>
  <c r="AV18" i="4"/>
  <c r="AU18" i="4"/>
  <c r="AV17" i="4"/>
  <c r="AU17" i="4"/>
  <c r="AV16" i="4"/>
  <c r="AU16" i="4"/>
  <c r="AV15" i="4"/>
  <c r="AU15" i="4"/>
  <c r="AV13" i="4"/>
  <c r="AU13" i="4"/>
  <c r="AV12" i="4"/>
  <c r="AU12" i="4"/>
  <c r="AV11" i="4"/>
  <c r="AU11" i="4"/>
  <c r="AV10" i="4"/>
  <c r="AU10" i="4"/>
  <c r="AV9" i="4"/>
  <c r="AU9" i="4"/>
  <c r="AV8" i="4"/>
  <c r="AU8" i="4"/>
  <c r="AV7" i="4"/>
  <c r="AU7" i="4"/>
  <c r="AV6" i="4"/>
  <c r="AU6" i="4"/>
  <c r="AV5" i="4"/>
  <c r="AU5" i="4"/>
  <c r="AQ24" i="4" l="1"/>
  <c r="AK24" i="4"/>
  <c r="AE24" i="4"/>
  <c r="V24" i="4"/>
  <c r="P24" i="4"/>
  <c r="J24" i="4"/>
  <c r="AW22" i="4"/>
  <c r="AW18" i="4"/>
  <c r="AW10" i="4"/>
  <c r="AW6" i="4"/>
  <c r="AS27" i="4"/>
  <c r="AR27" i="4"/>
  <c r="AM27" i="4"/>
  <c r="AL27" i="4"/>
  <c r="AG27" i="4"/>
  <c r="AF27" i="4"/>
  <c r="AA27" i="4"/>
  <c r="Z27" i="4"/>
  <c r="X27" i="4"/>
  <c r="W27" i="4"/>
  <c r="R27" i="4"/>
  <c r="Q27" i="4"/>
  <c r="L27" i="4"/>
  <c r="K27" i="4"/>
  <c r="F27" i="4"/>
  <c r="E27" i="4"/>
  <c r="C27" i="4"/>
  <c r="B27" i="4"/>
  <c r="AS24" i="3"/>
  <c r="AR24" i="3"/>
  <c r="AG24" i="3"/>
  <c r="AF24" i="3"/>
  <c r="AA24" i="3"/>
  <c r="Z24" i="3"/>
  <c r="X24" i="3"/>
  <c r="W24" i="3"/>
  <c r="R24" i="3"/>
  <c r="Q24" i="3"/>
  <c r="L24" i="3"/>
  <c r="K24" i="3"/>
  <c r="F24" i="3"/>
  <c r="E24" i="3"/>
  <c r="C24" i="3"/>
  <c r="B24" i="3"/>
  <c r="AJ24" i="3" l="1"/>
  <c r="AI24" i="3"/>
  <c r="S24" i="3"/>
  <c r="G27" i="4"/>
  <c r="AN27" i="4"/>
  <c r="AV24" i="3"/>
  <c r="AO24" i="3"/>
  <c r="AD24" i="3"/>
  <c r="AP24" i="3"/>
  <c r="G24" i="3"/>
  <c r="AT24" i="3"/>
  <c r="D24" i="3"/>
  <c r="M24" i="3"/>
  <c r="Y24" i="3"/>
  <c r="AB24" i="3"/>
  <c r="AU24" i="3"/>
  <c r="H24" i="3"/>
  <c r="U24" i="3"/>
  <c r="O24" i="3"/>
  <c r="N24" i="3"/>
  <c r="T24" i="3"/>
  <c r="AC24" i="3"/>
  <c r="Y27" i="4"/>
  <c r="S27" i="4"/>
  <c r="T27" i="4"/>
  <c r="M27" i="4"/>
  <c r="AH27" i="4"/>
  <c r="AT27" i="4"/>
  <c r="AB27" i="4"/>
  <c r="H27" i="4"/>
  <c r="AO27" i="4"/>
  <c r="N27" i="4"/>
  <c r="U27" i="4"/>
  <c r="AV27" i="4"/>
  <c r="D27" i="4"/>
  <c r="O27" i="4"/>
  <c r="AP27" i="4"/>
  <c r="AD27" i="4"/>
  <c r="AW24" i="4"/>
  <c r="AC27" i="4"/>
  <c r="AU27" i="4"/>
  <c r="AW11" i="4"/>
  <c r="AW19" i="4"/>
  <c r="AW8" i="4"/>
  <c r="AW12" i="4"/>
  <c r="AW16" i="4"/>
  <c r="AW20" i="4"/>
  <c r="AW5" i="4"/>
  <c r="AW9" i="4"/>
  <c r="AW13" i="4"/>
  <c r="AW17" i="4"/>
  <c r="AW21" i="4"/>
  <c r="AW7" i="4"/>
  <c r="AW15" i="4"/>
  <c r="AW23" i="4"/>
  <c r="AI27" i="4"/>
  <c r="AJ27" i="4"/>
  <c r="I27" i="4"/>
  <c r="AH24" i="3"/>
  <c r="AN24" i="3"/>
  <c r="I24" i="3"/>
  <c r="AK24" i="3" l="1"/>
  <c r="P24" i="3"/>
  <c r="P27" i="4"/>
  <c r="AE24" i="3"/>
  <c r="AQ24" i="3"/>
  <c r="J24" i="3"/>
  <c r="V24" i="3"/>
  <c r="AW24" i="3"/>
  <c r="AK27" i="4"/>
  <c r="V27" i="4"/>
  <c r="AW27" i="4"/>
  <c r="J27" i="4"/>
  <c r="AE27" i="4"/>
  <c r="AQ27" i="4"/>
  <c r="AW25" i="1"/>
  <c r="AV25" i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E5" i="1"/>
  <c r="H5" i="1"/>
  <c r="I5" i="1"/>
  <c r="J5" i="1"/>
  <c r="N5" i="1"/>
  <c r="O5" i="1"/>
  <c r="P5" i="1"/>
  <c r="T5" i="1"/>
  <c r="Z5" i="1"/>
  <c r="AC5" i="1"/>
  <c r="AD5" i="1"/>
  <c r="AE5" i="1"/>
  <c r="AI5" i="1"/>
  <c r="AJ5" i="1"/>
  <c r="AK5" i="1"/>
  <c r="AO5" i="1"/>
  <c r="AP5" i="1"/>
  <c r="AQ5" i="1"/>
  <c r="AU5" i="1"/>
  <c r="E6" i="1"/>
  <c r="H6" i="1"/>
  <c r="I6" i="1"/>
  <c r="J6" i="1"/>
  <c r="N6" i="1"/>
  <c r="Q6" i="1" s="1"/>
  <c r="O6" i="1"/>
  <c r="P6" i="1"/>
  <c r="T6" i="1"/>
  <c r="Z6" i="1"/>
  <c r="AC6" i="1"/>
  <c r="AD6" i="1"/>
  <c r="AE6" i="1"/>
  <c r="AI6" i="1"/>
  <c r="AJ6" i="1"/>
  <c r="AK6" i="1"/>
  <c r="AO6" i="1"/>
  <c r="AP6" i="1"/>
  <c r="AQ6" i="1"/>
  <c r="AU6" i="1"/>
  <c r="E7" i="1"/>
  <c r="H7" i="1"/>
  <c r="I7" i="1"/>
  <c r="J7" i="1"/>
  <c r="N7" i="1"/>
  <c r="O7" i="1"/>
  <c r="P7" i="1"/>
  <c r="T7" i="1"/>
  <c r="Z7" i="1"/>
  <c r="AC7" i="1"/>
  <c r="AD7" i="1"/>
  <c r="AE7" i="1"/>
  <c r="AI7" i="1"/>
  <c r="AJ7" i="1"/>
  <c r="AK7" i="1"/>
  <c r="AO7" i="1"/>
  <c r="AP7" i="1"/>
  <c r="AQ7" i="1"/>
  <c r="AU7" i="1"/>
  <c r="E8" i="1"/>
  <c r="H8" i="1"/>
  <c r="I8" i="1"/>
  <c r="J8" i="1"/>
  <c r="N8" i="1"/>
  <c r="O8" i="1"/>
  <c r="P8" i="1"/>
  <c r="T8" i="1"/>
  <c r="Z8" i="1"/>
  <c r="AC8" i="1"/>
  <c r="AD8" i="1"/>
  <c r="AE8" i="1"/>
  <c r="AI8" i="1"/>
  <c r="AJ8" i="1"/>
  <c r="AK8" i="1"/>
  <c r="AO8" i="1"/>
  <c r="AP8" i="1"/>
  <c r="AQ8" i="1"/>
  <c r="AU8" i="1"/>
  <c r="E9" i="1"/>
  <c r="H9" i="1"/>
  <c r="I9" i="1"/>
  <c r="J9" i="1"/>
  <c r="N9" i="1"/>
  <c r="O9" i="1"/>
  <c r="P9" i="1"/>
  <c r="T9" i="1"/>
  <c r="Z9" i="1"/>
  <c r="AC9" i="1"/>
  <c r="AD9" i="1"/>
  <c r="AE9" i="1"/>
  <c r="AI9" i="1"/>
  <c r="AJ9" i="1"/>
  <c r="AK9" i="1"/>
  <c r="AO9" i="1"/>
  <c r="AP9" i="1"/>
  <c r="AQ9" i="1"/>
  <c r="AU9" i="1"/>
  <c r="E10" i="1"/>
  <c r="H10" i="1"/>
  <c r="I10" i="1"/>
  <c r="J10" i="1"/>
  <c r="N10" i="1"/>
  <c r="O10" i="1"/>
  <c r="P10" i="1"/>
  <c r="T10" i="1"/>
  <c r="Z10" i="1"/>
  <c r="AC10" i="1"/>
  <c r="AD10" i="1"/>
  <c r="AE10" i="1"/>
  <c r="AI10" i="1"/>
  <c r="AJ10" i="1"/>
  <c r="AK10" i="1"/>
  <c r="AO10" i="1"/>
  <c r="AP10" i="1"/>
  <c r="AQ10" i="1"/>
  <c r="AU10" i="1"/>
  <c r="E11" i="1"/>
  <c r="H11" i="1"/>
  <c r="I11" i="1"/>
  <c r="J11" i="1"/>
  <c r="N11" i="1"/>
  <c r="Q11" i="1" s="1"/>
  <c r="O11" i="1"/>
  <c r="P11" i="1"/>
  <c r="T11" i="1"/>
  <c r="Z11" i="1"/>
  <c r="AC11" i="1"/>
  <c r="AD11" i="1"/>
  <c r="AE11" i="1"/>
  <c r="AI11" i="1"/>
  <c r="AJ11" i="1"/>
  <c r="AK11" i="1"/>
  <c r="AO11" i="1"/>
  <c r="AP11" i="1"/>
  <c r="AQ11" i="1"/>
  <c r="AU11" i="1"/>
  <c r="E12" i="1"/>
  <c r="H12" i="1"/>
  <c r="I12" i="1"/>
  <c r="J12" i="1"/>
  <c r="N12" i="1"/>
  <c r="Q12" i="1" s="1"/>
  <c r="O12" i="1"/>
  <c r="P12" i="1"/>
  <c r="T12" i="1"/>
  <c r="Z12" i="1"/>
  <c r="AC12" i="1"/>
  <c r="AD12" i="1"/>
  <c r="AE12" i="1"/>
  <c r="AI12" i="1"/>
  <c r="AJ12" i="1"/>
  <c r="AK12" i="1"/>
  <c r="AP12" i="1"/>
  <c r="AW12" i="1"/>
  <c r="AU12" i="1"/>
  <c r="E13" i="1"/>
  <c r="H13" i="1"/>
  <c r="I13" i="1"/>
  <c r="J13" i="1"/>
  <c r="N13" i="1"/>
  <c r="O13" i="1"/>
  <c r="P13" i="1"/>
  <c r="T13" i="1"/>
  <c r="Z13" i="1"/>
  <c r="AC13" i="1"/>
  <c r="AD13" i="1"/>
  <c r="AE13" i="1"/>
  <c r="AI13" i="1"/>
  <c r="AJ13" i="1"/>
  <c r="AK13" i="1"/>
  <c r="AV13" i="1"/>
  <c r="AQ13" i="1"/>
  <c r="AU13" i="1"/>
  <c r="E14" i="1"/>
  <c r="H14" i="1"/>
  <c r="I14" i="1"/>
  <c r="J14" i="1"/>
  <c r="N14" i="1"/>
  <c r="O14" i="1"/>
  <c r="P14" i="1"/>
  <c r="T14" i="1"/>
  <c r="Z14" i="1"/>
  <c r="AC14" i="1"/>
  <c r="AD14" i="1"/>
  <c r="AE14" i="1"/>
  <c r="AI14" i="1"/>
  <c r="AJ14" i="1"/>
  <c r="AK14" i="1"/>
  <c r="AP14" i="1"/>
  <c r="AW14" i="1"/>
  <c r="AU14" i="1"/>
  <c r="E15" i="1"/>
  <c r="H15" i="1"/>
  <c r="I15" i="1"/>
  <c r="J15" i="1"/>
  <c r="N15" i="1"/>
  <c r="Q15" i="1" s="1"/>
  <c r="O15" i="1"/>
  <c r="P15" i="1"/>
  <c r="T15" i="1"/>
  <c r="Z15" i="1"/>
  <c r="AC15" i="1"/>
  <c r="AD15" i="1"/>
  <c r="AE15" i="1"/>
  <c r="AI15" i="1"/>
  <c r="AJ15" i="1"/>
  <c r="AK15" i="1"/>
  <c r="AP15" i="1"/>
  <c r="AU15" i="1"/>
  <c r="E16" i="1"/>
  <c r="H16" i="1"/>
  <c r="I16" i="1"/>
  <c r="J16" i="1"/>
  <c r="N16" i="1"/>
  <c r="O16" i="1"/>
  <c r="P16" i="1"/>
  <c r="T16" i="1"/>
  <c r="Z16" i="1"/>
  <c r="AC16" i="1"/>
  <c r="AD16" i="1"/>
  <c r="AE16" i="1"/>
  <c r="AI16" i="1"/>
  <c r="AJ16" i="1"/>
  <c r="AK16" i="1"/>
  <c r="AP16" i="1"/>
  <c r="AQ16" i="1"/>
  <c r="AU16" i="1"/>
  <c r="E17" i="1"/>
  <c r="H17" i="1"/>
  <c r="I17" i="1"/>
  <c r="J17" i="1"/>
  <c r="N17" i="1"/>
  <c r="O17" i="1"/>
  <c r="P17" i="1"/>
  <c r="T17" i="1"/>
  <c r="Z17" i="1"/>
  <c r="AC17" i="1"/>
  <c r="AD17" i="1"/>
  <c r="AE17" i="1"/>
  <c r="AI17" i="1"/>
  <c r="AJ17" i="1"/>
  <c r="AK17" i="1"/>
  <c r="AV17" i="1"/>
  <c r="AQ17" i="1"/>
  <c r="AU17" i="1"/>
  <c r="E18" i="1"/>
  <c r="H18" i="1"/>
  <c r="I18" i="1"/>
  <c r="J18" i="1"/>
  <c r="N18" i="1"/>
  <c r="O18" i="1"/>
  <c r="P18" i="1"/>
  <c r="T18" i="1"/>
  <c r="Z18" i="1"/>
  <c r="AC18" i="1"/>
  <c r="AD18" i="1"/>
  <c r="AE18" i="1"/>
  <c r="AI18" i="1"/>
  <c r="AJ18" i="1"/>
  <c r="AK18" i="1"/>
  <c r="AP18" i="1"/>
  <c r="AQ18" i="1"/>
  <c r="AU18" i="1"/>
  <c r="E19" i="1"/>
  <c r="H19" i="1"/>
  <c r="I19" i="1"/>
  <c r="J19" i="1"/>
  <c r="N19" i="1"/>
  <c r="Q19" i="1" s="1"/>
  <c r="O19" i="1"/>
  <c r="P19" i="1"/>
  <c r="T19" i="1"/>
  <c r="Z19" i="1"/>
  <c r="AC19" i="1"/>
  <c r="AD19" i="1"/>
  <c r="AE19" i="1"/>
  <c r="AI19" i="1"/>
  <c r="AJ19" i="1"/>
  <c r="AK19" i="1"/>
  <c r="AV19" i="1"/>
  <c r="AW19" i="1"/>
  <c r="AU19" i="1"/>
  <c r="E20" i="1"/>
  <c r="H20" i="1"/>
  <c r="I20" i="1"/>
  <c r="J20" i="1"/>
  <c r="N20" i="1"/>
  <c r="O20" i="1"/>
  <c r="P20" i="1"/>
  <c r="T20" i="1"/>
  <c r="Z20" i="1"/>
  <c r="AC20" i="1"/>
  <c r="AD20" i="1"/>
  <c r="AE20" i="1"/>
  <c r="AI20" i="1"/>
  <c r="AJ20" i="1"/>
  <c r="AK20" i="1"/>
  <c r="AP20" i="1"/>
  <c r="AQ20" i="1"/>
  <c r="AU20" i="1"/>
  <c r="E21" i="1"/>
  <c r="H21" i="1"/>
  <c r="I21" i="1"/>
  <c r="J21" i="1"/>
  <c r="N21" i="1"/>
  <c r="O21" i="1"/>
  <c r="P21" i="1"/>
  <c r="T21" i="1"/>
  <c r="Z21" i="1"/>
  <c r="AC21" i="1"/>
  <c r="AD21" i="1"/>
  <c r="AE21" i="1"/>
  <c r="AI21" i="1"/>
  <c r="AJ21" i="1"/>
  <c r="AK21" i="1"/>
  <c r="AQ21" i="1"/>
  <c r="AU21" i="1"/>
  <c r="E22" i="1"/>
  <c r="H22" i="1"/>
  <c r="I22" i="1"/>
  <c r="J22" i="1"/>
  <c r="N22" i="1"/>
  <c r="O22" i="1"/>
  <c r="P22" i="1"/>
  <c r="T22" i="1"/>
  <c r="Z22" i="1"/>
  <c r="AC22" i="1"/>
  <c r="AD22" i="1"/>
  <c r="AE22" i="1"/>
  <c r="AI22" i="1"/>
  <c r="AJ22" i="1"/>
  <c r="AK22" i="1"/>
  <c r="AP22" i="1"/>
  <c r="AW22" i="1"/>
  <c r="AU22" i="1"/>
  <c r="E23" i="1"/>
  <c r="H23" i="1"/>
  <c r="I23" i="1"/>
  <c r="J23" i="1"/>
  <c r="N23" i="1"/>
  <c r="O23" i="1"/>
  <c r="P23" i="1"/>
  <c r="T23" i="1"/>
  <c r="Z23" i="1"/>
  <c r="AC23" i="1"/>
  <c r="AD23" i="1"/>
  <c r="AE23" i="1"/>
  <c r="AI23" i="1"/>
  <c r="AJ23" i="1"/>
  <c r="AK23" i="1"/>
  <c r="AV23" i="1"/>
  <c r="AU23" i="1"/>
  <c r="E25" i="1"/>
  <c r="H25" i="1"/>
  <c r="I25" i="1"/>
  <c r="J25" i="1"/>
  <c r="N25" i="1"/>
  <c r="O25" i="1"/>
  <c r="P25" i="1"/>
  <c r="T25" i="1"/>
  <c r="U25" i="1"/>
  <c r="V25" i="1"/>
  <c r="Z25" i="1"/>
  <c r="AC25" i="1"/>
  <c r="AD25" i="1"/>
  <c r="AE25" i="1"/>
  <c r="AI25" i="1"/>
  <c r="AJ25" i="1"/>
  <c r="AK25" i="1"/>
  <c r="AO25" i="1"/>
  <c r="AP25" i="1"/>
  <c r="AQ25" i="1"/>
  <c r="AU25" i="1"/>
  <c r="Q20" i="1" l="1"/>
  <c r="Q16" i="1"/>
  <c r="Q9" i="1"/>
  <c r="Q23" i="1"/>
  <c r="Q14" i="1"/>
  <c r="Q8" i="1"/>
  <c r="Q18" i="1"/>
  <c r="Q5" i="1"/>
  <c r="Q22" i="1"/>
  <c r="Q13" i="1"/>
  <c r="Q10" i="1"/>
  <c r="Q21" i="1"/>
  <c r="Q7" i="1"/>
  <c r="Q25" i="1"/>
  <c r="Q17" i="1"/>
  <c r="AL25" i="1"/>
  <c r="AR25" i="1"/>
  <c r="K25" i="1"/>
  <c r="K22" i="1"/>
  <c r="K14" i="1"/>
  <c r="K12" i="1"/>
  <c r="AR8" i="1"/>
  <c r="K8" i="1"/>
  <c r="W22" i="1"/>
  <c r="W14" i="1"/>
  <c r="W12" i="1"/>
  <c r="AR10" i="1"/>
  <c r="K10" i="1"/>
  <c r="W8" i="1"/>
  <c r="AV20" i="1"/>
  <c r="AP23" i="1"/>
  <c r="AO23" i="1"/>
  <c r="AX23" i="1" s="1"/>
  <c r="AQ22" i="1"/>
  <c r="AW21" i="1"/>
  <c r="AX10" i="1"/>
  <c r="AF9" i="1"/>
  <c r="AX5" i="1"/>
  <c r="AF25" i="1"/>
  <c r="W25" i="1"/>
  <c r="AF23" i="1"/>
  <c r="AF17" i="1"/>
  <c r="AF15" i="1"/>
  <c r="AR6" i="1"/>
  <c r="K6" i="1"/>
  <c r="AF21" i="1"/>
  <c r="AF20" i="1"/>
  <c r="AP19" i="1"/>
  <c r="AX7" i="1"/>
  <c r="AV16" i="1"/>
  <c r="W21" i="1"/>
  <c r="W20" i="1"/>
  <c r="AX9" i="1"/>
  <c r="AL21" i="1"/>
  <c r="AO21" i="1"/>
  <c r="AR21" i="1" s="1"/>
  <c r="K21" i="1"/>
  <c r="K20" i="1"/>
  <c r="AL19" i="1"/>
  <c r="AL18" i="1"/>
  <c r="AO15" i="1"/>
  <c r="AR15" i="1" s="1"/>
  <c r="AQ14" i="1"/>
  <c r="AQ12" i="1"/>
  <c r="AX11" i="1"/>
  <c r="W6" i="1"/>
  <c r="AF5" i="1"/>
  <c r="AV18" i="1"/>
  <c r="AL23" i="1"/>
  <c r="AF22" i="1"/>
  <c r="AP21" i="1"/>
  <c r="AX8" i="1"/>
  <c r="AV14" i="1"/>
  <c r="AW15" i="1"/>
  <c r="AV22" i="1"/>
  <c r="AW23" i="1"/>
  <c r="AX25" i="1"/>
  <c r="AO20" i="1"/>
  <c r="AR20" i="1" s="1"/>
  <c r="AF19" i="1"/>
  <c r="W19" i="1"/>
  <c r="W18" i="1"/>
  <c r="W16" i="1"/>
  <c r="AF13" i="1"/>
  <c r="W13" i="1"/>
  <c r="AF11" i="1"/>
  <c r="W10" i="1"/>
  <c r="AW18" i="1"/>
  <c r="AV21" i="1"/>
  <c r="AL16" i="1"/>
  <c r="AL13" i="1"/>
  <c r="AX6" i="1"/>
  <c r="AV12" i="1"/>
  <c r="AW13" i="1"/>
  <c r="AW17" i="1"/>
  <c r="K19" i="1"/>
  <c r="K18" i="1"/>
  <c r="K16" i="1"/>
  <c r="AO13" i="1"/>
  <c r="AR13" i="1" s="1"/>
  <c r="K13" i="1"/>
  <c r="AF7" i="1"/>
  <c r="AV15" i="1"/>
  <c r="AW16" i="1"/>
  <c r="AW20" i="1"/>
  <c r="K23" i="1"/>
  <c r="AL22" i="1"/>
  <c r="AL20" i="1"/>
  <c r="AO19" i="1"/>
  <c r="AR19" i="1" s="1"/>
  <c r="AO17" i="1"/>
  <c r="AR17" i="1" s="1"/>
  <c r="W17" i="1"/>
  <c r="W15" i="1"/>
  <c r="W11" i="1"/>
  <c r="W9" i="1"/>
  <c r="W7" i="1"/>
  <c r="W5" i="1"/>
  <c r="AL17" i="1"/>
  <c r="AL15" i="1"/>
  <c r="AF14" i="1"/>
  <c r="AP13" i="1"/>
  <c r="AO12" i="1"/>
  <c r="AF12" i="1"/>
  <c r="AR11" i="1"/>
  <c r="AL11" i="1"/>
  <c r="AF10" i="1"/>
  <c r="AR9" i="1"/>
  <c r="AL9" i="1"/>
  <c r="AF8" i="1"/>
  <c r="AR7" i="1"/>
  <c r="AL7" i="1"/>
  <c r="AF6" i="1"/>
  <c r="AR5" i="1"/>
  <c r="AL5" i="1"/>
  <c r="W23" i="1"/>
  <c r="AF18" i="1"/>
  <c r="AP17" i="1"/>
  <c r="K17" i="1"/>
  <c r="AO16" i="1"/>
  <c r="AF16" i="1"/>
  <c r="K15" i="1"/>
  <c r="AL14" i="1"/>
  <c r="AL12" i="1"/>
  <c r="K11" i="1"/>
  <c r="AL10" i="1"/>
  <c r="K9" i="1"/>
  <c r="AL8" i="1"/>
  <c r="K7" i="1"/>
  <c r="AL6" i="1"/>
  <c r="K5" i="1"/>
  <c r="AO22" i="1"/>
  <c r="AO18" i="1"/>
  <c r="AO14" i="1"/>
  <c r="AQ23" i="1"/>
  <c r="AQ19" i="1"/>
  <c r="AQ15" i="1"/>
  <c r="AR23" i="1" l="1"/>
  <c r="AX21" i="1"/>
  <c r="AX19" i="1"/>
  <c r="AX15" i="1"/>
  <c r="AR22" i="1"/>
  <c r="AX22" i="1"/>
  <c r="AR16" i="1"/>
  <c r="AX16" i="1"/>
  <c r="AR12" i="1"/>
  <c r="AX12" i="1"/>
  <c r="AX13" i="1"/>
  <c r="AX17" i="1"/>
  <c r="AR14" i="1"/>
  <c r="AX14" i="1"/>
  <c r="AX20" i="1"/>
  <c r="AR18" i="1"/>
  <c r="AX18" i="1"/>
</calcChain>
</file>

<file path=xl/sharedStrings.xml><?xml version="1.0" encoding="utf-8"?>
<sst xmlns="http://schemas.openxmlformats.org/spreadsheetml/2006/main" count="338" uniqueCount="89">
  <si>
    <t>滋賀県</t>
    <rPh sb="0" eb="3">
      <t>シガケン</t>
    </rPh>
    <phoneticPr fontId="4"/>
  </si>
  <si>
    <t>多賀町</t>
  </si>
  <si>
    <t>甲良町</t>
  </si>
  <si>
    <t>豊郷町</t>
  </si>
  <si>
    <t>愛荘町</t>
    <rPh sb="0" eb="1">
      <t>アイ</t>
    </rPh>
    <rPh sb="1" eb="2">
      <t>ショウ</t>
    </rPh>
    <rPh sb="2" eb="3">
      <t>チョウ</t>
    </rPh>
    <phoneticPr fontId="4"/>
  </si>
  <si>
    <t>竜王町</t>
  </si>
  <si>
    <t>日野町</t>
  </si>
  <si>
    <t>米原市</t>
    <rPh sb="2" eb="3">
      <t>シ</t>
    </rPh>
    <phoneticPr fontId="4"/>
  </si>
  <si>
    <t>東近江市</t>
    <rPh sb="0" eb="1">
      <t>ヒガシ</t>
    </rPh>
    <rPh sb="1" eb="3">
      <t>オウミ</t>
    </rPh>
    <phoneticPr fontId="4"/>
  </si>
  <si>
    <t>高島市</t>
    <rPh sb="0" eb="2">
      <t>タカシマ</t>
    </rPh>
    <rPh sb="2" eb="3">
      <t>シ</t>
    </rPh>
    <phoneticPr fontId="4"/>
  </si>
  <si>
    <t>湖南市</t>
    <rPh sb="0" eb="2">
      <t>コナン</t>
    </rPh>
    <rPh sb="2" eb="3">
      <t>シ</t>
    </rPh>
    <phoneticPr fontId="4"/>
  </si>
  <si>
    <t>野洲市</t>
    <rPh sb="2" eb="3">
      <t>シ</t>
    </rPh>
    <phoneticPr fontId="4"/>
  </si>
  <si>
    <t>甲賀市</t>
    <rPh sb="2" eb="3">
      <t>シ</t>
    </rPh>
    <phoneticPr fontId="4"/>
  </si>
  <si>
    <t>栗東市</t>
    <rPh sb="2" eb="3">
      <t>シ</t>
    </rPh>
    <phoneticPr fontId="4"/>
  </si>
  <si>
    <t>守山市</t>
  </si>
  <si>
    <t>草津市</t>
  </si>
  <si>
    <t>近江八幡市</t>
  </si>
  <si>
    <t>長浜市</t>
  </si>
  <si>
    <t>彦根市</t>
  </si>
  <si>
    <t>大津市</t>
  </si>
  <si>
    <t>計</t>
  </si>
  <si>
    <t>女</t>
  </si>
  <si>
    <t>男</t>
  </si>
  <si>
    <t>計</t>
    <rPh sb="0" eb="1">
      <t>ケイ</t>
    </rPh>
    <phoneticPr fontId="4"/>
  </si>
  <si>
    <t>No.</t>
    <phoneticPr fontId="2"/>
  </si>
  <si>
    <t>CO総本数</t>
  </si>
  <si>
    <t>う蝕総本数</t>
  </si>
  <si>
    <t>う蝕処置完了者率</t>
  </si>
  <si>
    <t>う蝕処置完了者数</t>
  </si>
  <si>
    <t>う蝕有病者率</t>
  </si>
  <si>
    <t>う蝕有病者数</t>
  </si>
  <si>
    <t>受診者数</t>
  </si>
  <si>
    <t>乳歯+永久歯
一人平均う歯数</t>
    <rPh sb="0" eb="2">
      <t>ニュウシ</t>
    </rPh>
    <rPh sb="3" eb="6">
      <t>エイキュウシ</t>
    </rPh>
    <rPh sb="7" eb="9">
      <t>ヒトリ</t>
    </rPh>
    <rPh sb="9" eb="11">
      <t>ヘイキン</t>
    </rPh>
    <rPh sb="12" eb="13">
      <t>シ</t>
    </rPh>
    <rPh sb="13" eb="14">
      <t>スウ</t>
    </rPh>
    <phoneticPr fontId="2"/>
  </si>
  <si>
    <t>一人平均う歯数</t>
    <phoneticPr fontId="2"/>
  </si>
  <si>
    <t>永久歯
う歯有病者数</t>
    <phoneticPr fontId="2"/>
  </si>
  <si>
    <t>永久歯
う歯有病者率</t>
    <phoneticPr fontId="2"/>
  </si>
  <si>
    <t>永久歯
う歯処置完了者数</t>
    <phoneticPr fontId="2"/>
  </si>
  <si>
    <t>永久歯
う歯処置完了者率</t>
    <phoneticPr fontId="2"/>
  </si>
  <si>
    <t>永久歯
う歯総本数</t>
    <phoneticPr fontId="2"/>
  </si>
  <si>
    <t>永久歯
一人平均う歯数</t>
    <phoneticPr fontId="2"/>
  </si>
  <si>
    <t>永久歯
CO総本数</t>
    <phoneticPr fontId="2"/>
  </si>
  <si>
    <t>永久歯う歯処置完了者率</t>
  </si>
  <si>
    <t>合計</t>
    <rPh sb="0" eb="2">
      <t>ゴウケイ</t>
    </rPh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</si>
  <si>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</si>
  <si>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</si>
  <si>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</si>
  <si>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</si>
  <si>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</si>
  <si>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</si>
  <si>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</si>
  <si>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</si>
  <si>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市町</t>
    <rPh sb="0" eb="1">
      <t>シ</t>
    </rPh>
    <rPh sb="1" eb="2">
      <t>マチ</t>
    </rPh>
    <phoneticPr fontId="2"/>
  </si>
  <si>
    <t>受診者数</t>
    <phoneticPr fontId="2"/>
  </si>
  <si>
    <t>う蝕有病者数</t>
    <phoneticPr fontId="2"/>
  </si>
  <si>
    <t>う蝕有病者率</t>
    <phoneticPr fontId="2"/>
  </si>
  <si>
    <t>う蝕処置完了者数</t>
    <phoneticPr fontId="2"/>
  </si>
  <si>
    <t>う蝕総本数</t>
    <phoneticPr fontId="2"/>
  </si>
  <si>
    <t>CO総本数</t>
    <phoneticPr fontId="2"/>
  </si>
  <si>
    <t>永久歯う歯有病者数</t>
    <phoneticPr fontId="2"/>
  </si>
  <si>
    <t>永久歯う歯有病者率</t>
    <phoneticPr fontId="2"/>
  </si>
  <si>
    <t>永久歯う歯処置完了者数</t>
    <phoneticPr fontId="2"/>
  </si>
  <si>
    <t>永久歯一人平均う歯数</t>
    <phoneticPr fontId="2"/>
  </si>
  <si>
    <t>永久歯CO総本数</t>
    <phoneticPr fontId="2"/>
  </si>
  <si>
    <t>市町</t>
    <rPh sb="0" eb="2">
      <t>シチョウ</t>
    </rPh>
    <phoneticPr fontId="4"/>
  </si>
  <si>
    <t>■5歳児　市町別　保育所・こども園歯科健康診査結果</t>
    <rPh sb="2" eb="4">
      <t>サイジ</t>
    </rPh>
    <rPh sb="5" eb="6">
      <t>シ</t>
    </rPh>
    <rPh sb="6" eb="7">
      <t>マチ</t>
    </rPh>
    <rPh sb="7" eb="8">
      <t>ベツ</t>
    </rPh>
    <rPh sb="9" eb="11">
      <t>ホイク</t>
    </rPh>
    <rPh sb="11" eb="12">
      <t>ショ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2"/>
  </si>
  <si>
    <t>■5歳児　幼稚園歯科健康診査結果</t>
    <rPh sb="2" eb="4">
      <t>サイジ</t>
    </rPh>
    <rPh sb="5" eb="8">
      <t>ヨウチエン</t>
    </rPh>
    <rPh sb="8" eb="10">
      <t>シカ</t>
    </rPh>
    <rPh sb="10" eb="12">
      <t>ケンコウ</t>
    </rPh>
    <rPh sb="12" eb="14">
      <t>シンサ</t>
    </rPh>
    <rPh sb="14" eb="16">
      <t>ケッカ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</si>
  <si>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4"/>
  </si>
  <si>
    <t>特別支援学校　小計</t>
    <rPh sb="0" eb="2">
      <t>トクベツ</t>
    </rPh>
    <rPh sb="2" eb="4">
      <t>シエン</t>
    </rPh>
    <rPh sb="4" eb="6">
      <t>ガッコウ</t>
    </rPh>
    <rPh sb="7" eb="9">
      <t>ショウケイ</t>
    </rPh>
    <rPh sb="8" eb="9">
      <t>ケイ</t>
    </rPh>
    <phoneticPr fontId="4"/>
  </si>
  <si>
    <t>一人平均う歯数</t>
    <phoneticPr fontId="2"/>
  </si>
  <si>
    <t>永久歯
う歯有病者数</t>
    <phoneticPr fontId="2"/>
  </si>
  <si>
    <t>永久歯
う歯有病者率</t>
    <phoneticPr fontId="2"/>
  </si>
  <si>
    <t>永久歯
う歯処置完了者数</t>
    <phoneticPr fontId="2"/>
  </si>
  <si>
    <t>永久歯
う歯処置完了者率</t>
    <phoneticPr fontId="2"/>
  </si>
  <si>
    <t>永久歯
う歯総本数</t>
    <phoneticPr fontId="2"/>
  </si>
  <si>
    <t>永久歯
一人平均う歯数</t>
    <phoneticPr fontId="2"/>
  </si>
  <si>
    <t>永久歯
CO総本数</t>
    <phoneticPr fontId="2"/>
  </si>
  <si>
    <t>合計</t>
    <rPh sb="0" eb="2">
      <t>ゴウケイ</t>
    </rPh>
    <phoneticPr fontId="4"/>
  </si>
  <si>
    <t>市町名</t>
    <rPh sb="0" eb="1">
      <t>シ</t>
    </rPh>
    <rPh sb="1" eb="2">
      <t>マチ</t>
    </rPh>
    <rPh sb="2" eb="3">
      <t>メイ</t>
    </rPh>
    <phoneticPr fontId="2"/>
  </si>
  <si>
    <t>国立・私立幼稚園
および特別支援学校等</t>
    <rPh sb="0" eb="2">
      <t>コクリツ</t>
    </rPh>
    <rPh sb="3" eb="5">
      <t>シリツ</t>
    </rPh>
    <rPh sb="5" eb="8">
      <t>ヨウチエン</t>
    </rPh>
    <rPh sb="12" eb="14">
      <t>トクベツ</t>
    </rPh>
    <rPh sb="14" eb="16">
      <t>シエン</t>
    </rPh>
    <rPh sb="16" eb="18">
      <t>ガッコウ</t>
    </rPh>
    <rPh sb="18" eb="19">
      <t>トウ</t>
    </rPh>
    <phoneticPr fontId="2"/>
  </si>
  <si>
    <t>■5歳児　保育所・幼稚園・こども園歯科健康診査結果</t>
    <rPh sb="2" eb="4">
      <t>サイジ</t>
    </rPh>
    <rPh sb="5" eb="7">
      <t>ホイク</t>
    </rPh>
    <rPh sb="7" eb="8">
      <t>ショ</t>
    </rPh>
    <rPh sb="9" eb="12">
      <t>ヨウチエン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2"/>
  </si>
  <si>
    <t>う蝕のある人の割合</t>
    <rPh sb="1" eb="2">
      <t>ショク</t>
    </rPh>
    <rPh sb="5" eb="6">
      <t>ヒト</t>
    </rPh>
    <rPh sb="7" eb="9">
      <t>ワリアイ</t>
    </rPh>
    <phoneticPr fontId="2"/>
  </si>
  <si>
    <t>一人平均むし歯数</t>
    <rPh sb="0" eb="2">
      <t>ヒトリ</t>
    </rPh>
    <rPh sb="2" eb="4">
      <t>ヘイキン</t>
    </rPh>
    <rPh sb="6" eb="7">
      <t>バ</t>
    </rPh>
    <rPh sb="7" eb="8">
      <t>スウ</t>
    </rPh>
    <phoneticPr fontId="2"/>
  </si>
  <si>
    <t>滋賀県</t>
    <rPh sb="0" eb="3">
      <t>シガケン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</si>
  <si>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</si>
  <si>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整理番号</t>
    <rPh sb="0" eb="2">
      <t>セイリ</t>
    </rPh>
    <rPh sb="2" eb="4">
      <t>バンゴウ</t>
    </rPh>
    <phoneticPr fontId="2"/>
  </si>
  <si>
    <t>う歯総本数</t>
    <rPh sb="1" eb="2">
      <t>ハ</t>
    </rPh>
    <phoneticPr fontId="2"/>
  </si>
  <si>
    <t>国立＋私立</t>
    <rPh sb="3" eb="5">
      <t>シリツ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</si>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</sst>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"/>
    <numFmt numFmtId="178" formatCode="#,##0_);[Red]\(#,##0\)"/>
    <numFmt numFmtId="179" formatCode="#,##0_ ;[Red]\-#,##0\ "/>
    <numFmt numFmtId="180" formatCode="0.0%"/>
    <numFmt numFmtId="181" formatCode="#,##0.00_);[Red]\(#,##0.00\)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7"/>
      <color indexed="8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sz val="6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5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80" fontId="0" fillId="0" borderId="0" xfId="1" applyNumberFormat="1" applyFont="1">
      <alignment vertical="center"/>
    </xf>
    <xf numFmtId="2" fontId="0" fillId="0" borderId="0" xfId="0" applyNumberForma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9" fontId="9" fillId="0" borderId="0" xfId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9" fontId="11" fillId="0" borderId="28" xfId="1" applyFont="1" applyFill="1" applyBorder="1" applyAlignment="1">
      <alignment horizontal="center" vertical="center"/>
    </xf>
    <xf numFmtId="9" fontId="11" fillId="0" borderId="29" xfId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2" fontId="11" fillId="0" borderId="28" xfId="0" applyNumberFormat="1" applyFont="1" applyFill="1" applyBorder="1" applyAlignment="1">
      <alignment horizontal="center" vertical="center"/>
    </xf>
    <xf numFmtId="2" fontId="11" fillId="0" borderId="29" xfId="0" applyNumberFormat="1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177" fontId="11" fillId="0" borderId="27" xfId="0" applyNumberFormat="1" applyFont="1" applyFill="1" applyBorder="1" applyAlignment="1">
      <alignment horizontal="center" vertical="center"/>
    </xf>
    <xf numFmtId="177" fontId="11" fillId="0" borderId="28" xfId="0" applyNumberFormat="1" applyFont="1" applyFill="1" applyBorder="1" applyAlignment="1">
      <alignment horizontal="center" vertical="center"/>
    </xf>
    <xf numFmtId="177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25" xfId="0" applyFont="1" applyFill="1" applyBorder="1" applyAlignment="1">
      <alignment horizontal="left" vertical="center"/>
    </xf>
    <xf numFmtId="179" fontId="13" fillId="0" borderId="10" xfId="0" applyNumberFormat="1" applyFont="1" applyFill="1" applyBorder="1" applyAlignment="1">
      <alignment horizontal="right"/>
    </xf>
    <xf numFmtId="179" fontId="13" fillId="0" borderId="2" xfId="0" applyNumberFormat="1" applyFont="1" applyFill="1" applyBorder="1" applyAlignment="1">
      <alignment horizontal="right"/>
    </xf>
    <xf numFmtId="178" fontId="11" fillId="0" borderId="9" xfId="0" applyNumberFormat="1" applyFont="1" applyBorder="1" applyAlignment="1">
      <alignment horizontal="right"/>
    </xf>
    <xf numFmtId="180" fontId="11" fillId="0" borderId="10" xfId="1" applyNumberFormat="1" applyFont="1" applyBorder="1" applyAlignment="1" applyProtection="1">
      <alignment horizontal="right"/>
      <protection locked="0" hidden="1"/>
    </xf>
    <xf numFmtId="180" fontId="11" fillId="0" borderId="2" xfId="1" applyNumberFormat="1" applyFont="1" applyBorder="1" applyAlignment="1" applyProtection="1">
      <alignment horizontal="right"/>
      <protection locked="0" hidden="1"/>
    </xf>
    <xf numFmtId="180" fontId="11" fillId="0" borderId="9" xfId="1" applyNumberFormat="1" applyFont="1" applyBorder="1" applyAlignment="1" applyProtection="1">
      <alignment horizontal="right"/>
      <protection locked="0"/>
    </xf>
    <xf numFmtId="180" fontId="13" fillId="0" borderId="10" xfId="1" applyNumberFormat="1" applyFont="1" applyFill="1" applyBorder="1" applyAlignment="1">
      <alignment horizontal="right"/>
    </xf>
    <xf numFmtId="180" fontId="13" fillId="0" borderId="2" xfId="1" applyNumberFormat="1" applyFont="1" applyFill="1" applyBorder="1" applyAlignment="1">
      <alignment horizontal="right"/>
    </xf>
    <xf numFmtId="180" fontId="13" fillId="0" borderId="9" xfId="1" applyNumberFormat="1" applyFont="1" applyFill="1" applyBorder="1" applyAlignment="1">
      <alignment horizontal="right"/>
    </xf>
    <xf numFmtId="178" fontId="13" fillId="0" borderId="10" xfId="0" applyNumberFormat="1" applyFont="1" applyFill="1" applyBorder="1" applyAlignment="1">
      <alignment horizontal="right"/>
    </xf>
    <xf numFmtId="178" fontId="13" fillId="0" borderId="2" xfId="0" applyNumberFormat="1" applyFont="1" applyFill="1" applyBorder="1" applyAlignment="1">
      <alignment horizontal="right"/>
    </xf>
    <xf numFmtId="181" fontId="13" fillId="0" borderId="10" xfId="0" applyNumberFormat="1" applyFont="1" applyFill="1" applyBorder="1" applyAlignment="1">
      <alignment horizontal="right"/>
    </xf>
    <xf numFmtId="181" fontId="13" fillId="0" borderId="2" xfId="0" applyNumberFormat="1" applyFont="1" applyFill="1" applyBorder="1" applyAlignment="1">
      <alignment horizontal="right"/>
    </xf>
    <xf numFmtId="181" fontId="13" fillId="0" borderId="9" xfId="0" applyNumberFormat="1" applyFont="1" applyFill="1" applyBorder="1" applyAlignment="1">
      <alignment horizontal="right"/>
    </xf>
    <xf numFmtId="180" fontId="11" fillId="0" borderId="10" xfId="1" applyNumberFormat="1" applyFont="1" applyFill="1" applyBorder="1" applyAlignment="1" applyProtection="1">
      <alignment horizontal="right"/>
      <protection locked="0" hidden="1"/>
    </xf>
    <xf numFmtId="180" fontId="11" fillId="0" borderId="2" xfId="1" applyNumberFormat="1" applyFont="1" applyFill="1" applyBorder="1" applyAlignment="1" applyProtection="1">
      <alignment horizontal="right"/>
      <protection locked="0" hidden="1"/>
    </xf>
    <xf numFmtId="180" fontId="11" fillId="0" borderId="9" xfId="1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 applyProtection="1">
      <alignment horizontal="right"/>
      <protection locked="0" hidden="1"/>
    </xf>
    <xf numFmtId="2" fontId="11" fillId="0" borderId="2" xfId="0" applyNumberFormat="1" applyFont="1" applyFill="1" applyBorder="1" applyAlignment="1" applyProtection="1">
      <alignment horizontal="right"/>
      <protection locked="0" hidden="1"/>
    </xf>
    <xf numFmtId="2" fontId="11" fillId="0" borderId="9" xfId="0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2" fontId="11" fillId="0" borderId="26" xfId="0" applyNumberFormat="1" applyFont="1" applyFill="1" applyBorder="1" applyAlignment="1">
      <alignment horizontal="right"/>
    </xf>
    <xf numFmtId="0" fontId="13" fillId="0" borderId="11" xfId="0" applyFont="1" applyFill="1" applyBorder="1" applyAlignment="1">
      <alignment horizontal="left" vertical="center"/>
    </xf>
    <xf numFmtId="178" fontId="11" fillId="0" borderId="8" xfId="0" applyNumberFormat="1" applyFont="1" applyBorder="1" applyAlignment="1">
      <alignment horizontal="right"/>
    </xf>
    <xf numFmtId="178" fontId="11" fillId="0" borderId="1" xfId="0" applyNumberFormat="1" applyFont="1" applyBorder="1" applyAlignment="1">
      <alignment horizontal="right"/>
    </xf>
    <xf numFmtId="178" fontId="11" fillId="0" borderId="7" xfId="0" applyNumberFormat="1" applyFont="1" applyBorder="1" applyAlignment="1">
      <alignment horizontal="right"/>
    </xf>
    <xf numFmtId="180" fontId="11" fillId="0" borderId="8" xfId="1" applyNumberFormat="1" applyFont="1" applyBorder="1" applyAlignment="1" applyProtection="1">
      <alignment horizontal="right"/>
      <protection locked="0" hidden="1"/>
    </xf>
    <xf numFmtId="180" fontId="11" fillId="0" borderId="1" xfId="1" applyNumberFormat="1" applyFont="1" applyBorder="1" applyAlignment="1" applyProtection="1">
      <alignment horizontal="right"/>
      <protection locked="0" hidden="1"/>
    </xf>
    <xf numFmtId="180" fontId="11" fillId="0" borderId="7" xfId="1" applyNumberFormat="1" applyFont="1" applyBorder="1" applyAlignment="1" applyProtection="1">
      <alignment horizontal="right"/>
      <protection locked="0"/>
    </xf>
    <xf numFmtId="178" fontId="11" fillId="0" borderId="8" xfId="0" applyNumberFormat="1" applyFont="1" applyFill="1" applyBorder="1" applyAlignment="1">
      <alignment horizontal="right"/>
    </xf>
    <xf numFmtId="178" fontId="11" fillId="0" borderId="1" xfId="0" applyNumberFormat="1" applyFont="1" applyFill="1" applyBorder="1" applyAlignment="1">
      <alignment horizontal="right"/>
    </xf>
    <xf numFmtId="179" fontId="13" fillId="0" borderId="8" xfId="0" applyNumberFormat="1" applyFont="1" applyFill="1" applyBorder="1" applyAlignment="1">
      <alignment horizontal="right"/>
    </xf>
    <xf numFmtId="179" fontId="13" fillId="0" borderId="1" xfId="0" applyNumberFormat="1" applyFont="1" applyFill="1" applyBorder="1" applyAlignment="1">
      <alignment horizontal="right"/>
    </xf>
    <xf numFmtId="180" fontId="11" fillId="0" borderId="8" xfId="1" applyNumberFormat="1" applyFont="1" applyFill="1" applyBorder="1" applyAlignment="1" applyProtection="1">
      <alignment horizontal="right"/>
      <protection locked="0" hidden="1"/>
    </xf>
    <xf numFmtId="180" fontId="11" fillId="0" borderId="1" xfId="1" applyNumberFormat="1" applyFont="1" applyFill="1" applyBorder="1" applyAlignment="1" applyProtection="1">
      <alignment horizontal="right"/>
      <protection locked="0" hidden="1"/>
    </xf>
    <xf numFmtId="180" fontId="11" fillId="0" borderId="7" xfId="1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 applyProtection="1">
      <alignment horizontal="right"/>
      <protection locked="0" hidden="1"/>
    </xf>
    <xf numFmtId="2" fontId="11" fillId="0" borderId="1" xfId="0" applyNumberFormat="1" applyFont="1" applyFill="1" applyBorder="1" applyAlignment="1" applyProtection="1">
      <alignment horizontal="right"/>
      <protection locked="0" hidden="1"/>
    </xf>
    <xf numFmtId="2" fontId="11" fillId="0" borderId="7" xfId="0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2" fontId="11" fillId="0" borderId="24" xfId="0" applyNumberFormat="1" applyFont="1" applyFill="1" applyBorder="1" applyAlignment="1">
      <alignment horizontal="right"/>
    </xf>
    <xf numFmtId="0" fontId="13" fillId="0" borderId="63" xfId="0" applyFont="1" applyFill="1" applyBorder="1" applyAlignment="1">
      <alignment horizontal="left" vertical="center"/>
    </xf>
    <xf numFmtId="179" fontId="13" fillId="0" borderId="27" xfId="0" applyNumberFormat="1" applyFont="1" applyFill="1" applyBorder="1" applyAlignment="1">
      <alignment horizontal="right"/>
    </xf>
    <xf numFmtId="179" fontId="13" fillId="0" borderId="28" xfId="0" applyNumberFormat="1" applyFont="1" applyFill="1" applyBorder="1" applyAlignment="1">
      <alignment horizontal="right"/>
    </xf>
    <xf numFmtId="178" fontId="11" fillId="0" borderId="29" xfId="0" applyNumberFormat="1" applyFont="1" applyBorder="1" applyAlignment="1">
      <alignment horizontal="right"/>
    </xf>
    <xf numFmtId="180" fontId="11" fillId="0" borderId="27" xfId="1" applyNumberFormat="1" applyFont="1" applyBorder="1" applyAlignment="1" applyProtection="1">
      <alignment horizontal="right"/>
      <protection locked="0" hidden="1"/>
    </xf>
    <xf numFmtId="180" fontId="11" fillId="0" borderId="28" xfId="1" applyNumberFormat="1" applyFont="1" applyBorder="1" applyAlignment="1" applyProtection="1">
      <alignment horizontal="right"/>
      <protection locked="0" hidden="1"/>
    </xf>
    <xf numFmtId="180" fontId="11" fillId="0" borderId="29" xfId="1" applyNumberFormat="1" applyFont="1" applyBorder="1" applyAlignment="1" applyProtection="1">
      <alignment horizontal="right"/>
      <protection locked="0"/>
    </xf>
    <xf numFmtId="180" fontId="13" fillId="0" borderId="27" xfId="1" applyNumberFormat="1" applyFont="1" applyFill="1" applyBorder="1" applyAlignment="1">
      <alignment horizontal="right"/>
    </xf>
    <xf numFmtId="180" fontId="13" fillId="0" borderId="28" xfId="1" applyNumberFormat="1" applyFont="1" applyFill="1" applyBorder="1" applyAlignment="1">
      <alignment horizontal="right"/>
    </xf>
    <xf numFmtId="180" fontId="13" fillId="0" borderId="29" xfId="1" applyNumberFormat="1" applyFont="1" applyFill="1" applyBorder="1" applyAlignment="1">
      <alignment horizontal="right"/>
    </xf>
    <xf numFmtId="181" fontId="13" fillId="0" borderId="27" xfId="0" applyNumberFormat="1" applyFont="1" applyFill="1" applyBorder="1" applyAlignment="1">
      <alignment horizontal="right"/>
    </xf>
    <xf numFmtId="181" fontId="13" fillId="0" borderId="28" xfId="0" applyNumberFormat="1" applyFont="1" applyFill="1" applyBorder="1" applyAlignment="1">
      <alignment horizontal="right"/>
    </xf>
    <xf numFmtId="181" fontId="13" fillId="0" borderId="29" xfId="0" applyNumberFormat="1" applyFont="1" applyFill="1" applyBorder="1" applyAlignment="1">
      <alignment horizontal="right"/>
    </xf>
    <xf numFmtId="180" fontId="11" fillId="0" borderId="27" xfId="1" applyNumberFormat="1" applyFont="1" applyFill="1" applyBorder="1" applyAlignment="1" applyProtection="1">
      <alignment horizontal="right"/>
      <protection locked="0" hidden="1"/>
    </xf>
    <xf numFmtId="180" fontId="11" fillId="0" borderId="28" xfId="1" applyNumberFormat="1" applyFont="1" applyFill="1" applyBorder="1" applyAlignment="1" applyProtection="1">
      <alignment horizontal="right"/>
      <protection locked="0" hidden="1"/>
    </xf>
    <xf numFmtId="180" fontId="11" fillId="0" borderId="29" xfId="1" applyNumberFormat="1" applyFont="1" applyFill="1" applyBorder="1" applyAlignment="1" applyProtection="1">
      <alignment horizontal="right"/>
      <protection locked="0" hidden="1"/>
    </xf>
    <xf numFmtId="2" fontId="11" fillId="0" borderId="27" xfId="0" applyNumberFormat="1" applyFont="1" applyFill="1" applyBorder="1" applyAlignment="1" applyProtection="1">
      <alignment horizontal="right"/>
      <protection locked="0" hidden="1"/>
    </xf>
    <xf numFmtId="2" fontId="11" fillId="0" borderId="28" xfId="0" applyNumberFormat="1" applyFont="1" applyFill="1" applyBorder="1" applyAlignment="1" applyProtection="1">
      <alignment horizontal="right"/>
      <protection locked="0" hidden="1"/>
    </xf>
    <xf numFmtId="2" fontId="11" fillId="0" borderId="29" xfId="0" applyNumberFormat="1" applyFont="1" applyFill="1" applyBorder="1" applyAlignment="1" applyProtection="1">
      <alignment horizontal="right"/>
      <protection locked="0" hidden="1"/>
    </xf>
    <xf numFmtId="2" fontId="11" fillId="0" borderId="27" xfId="0" applyNumberFormat="1" applyFont="1" applyFill="1" applyBorder="1" applyAlignment="1">
      <alignment horizontal="right"/>
    </xf>
    <xf numFmtId="2" fontId="11" fillId="0" borderId="28" xfId="0" applyNumberFormat="1" applyFont="1" applyFill="1" applyBorder="1" applyAlignment="1">
      <alignment horizontal="right"/>
    </xf>
    <xf numFmtId="2" fontId="11" fillId="0" borderId="62" xfId="0" applyNumberFormat="1" applyFont="1" applyFill="1" applyBorder="1" applyAlignment="1">
      <alignment horizontal="right"/>
    </xf>
    <xf numFmtId="0" fontId="14" fillId="0" borderId="64" xfId="0" applyFont="1" applyFill="1" applyBorder="1" applyAlignment="1">
      <alignment horizontal="left" vertical="center" wrapText="1"/>
    </xf>
    <xf numFmtId="179" fontId="13" fillId="0" borderId="65" xfId="0" applyNumberFormat="1" applyFont="1" applyFill="1" applyBorder="1" applyAlignment="1">
      <alignment horizontal="right"/>
    </xf>
    <xf numFmtId="179" fontId="13" fillId="0" borderId="66" xfId="0" applyNumberFormat="1" applyFont="1" applyFill="1" applyBorder="1" applyAlignment="1">
      <alignment horizontal="right"/>
    </xf>
    <xf numFmtId="178" fontId="11" fillId="0" borderId="67" xfId="0" applyNumberFormat="1" applyFont="1" applyBorder="1" applyAlignment="1">
      <alignment horizontal="right"/>
    </xf>
    <xf numFmtId="180" fontId="11" fillId="0" borderId="65" xfId="1" applyNumberFormat="1" applyFont="1" applyBorder="1" applyAlignment="1" applyProtection="1">
      <alignment horizontal="right"/>
      <protection locked="0" hidden="1"/>
    </xf>
    <xf numFmtId="180" fontId="11" fillId="0" borderId="66" xfId="1" applyNumberFormat="1" applyFont="1" applyBorder="1" applyAlignment="1" applyProtection="1">
      <alignment horizontal="right"/>
      <protection locked="0" hidden="1"/>
    </xf>
    <xf numFmtId="180" fontId="11" fillId="0" borderId="67" xfId="1" applyNumberFormat="1" applyFont="1" applyBorder="1" applyAlignment="1" applyProtection="1">
      <alignment horizontal="right"/>
      <protection locked="0"/>
    </xf>
    <xf numFmtId="180" fontId="13" fillId="0" borderId="65" xfId="1" applyNumberFormat="1" applyFont="1" applyFill="1" applyBorder="1" applyAlignment="1">
      <alignment horizontal="right"/>
    </xf>
    <xf numFmtId="180" fontId="13" fillId="0" borderId="66" xfId="1" applyNumberFormat="1" applyFont="1" applyFill="1" applyBorder="1" applyAlignment="1">
      <alignment horizontal="right"/>
    </xf>
    <xf numFmtId="180" fontId="13" fillId="0" borderId="67" xfId="1" applyNumberFormat="1" applyFont="1" applyFill="1" applyBorder="1" applyAlignment="1">
      <alignment horizontal="right"/>
    </xf>
    <xf numFmtId="181" fontId="13" fillId="0" borderId="65" xfId="0" applyNumberFormat="1" applyFont="1" applyFill="1" applyBorder="1" applyAlignment="1">
      <alignment horizontal="right"/>
    </xf>
    <xf numFmtId="181" fontId="13" fillId="0" borderId="66" xfId="0" applyNumberFormat="1" applyFont="1" applyFill="1" applyBorder="1" applyAlignment="1">
      <alignment horizontal="right"/>
    </xf>
    <xf numFmtId="181" fontId="13" fillId="0" borderId="67" xfId="0" applyNumberFormat="1" applyFont="1" applyFill="1" applyBorder="1" applyAlignment="1">
      <alignment horizontal="right"/>
    </xf>
    <xf numFmtId="180" fontId="11" fillId="0" borderId="65" xfId="1" applyNumberFormat="1" applyFont="1" applyFill="1" applyBorder="1" applyAlignment="1" applyProtection="1">
      <alignment horizontal="right"/>
      <protection locked="0" hidden="1"/>
    </xf>
    <xf numFmtId="180" fontId="11" fillId="0" borderId="66" xfId="1" applyNumberFormat="1" applyFont="1" applyFill="1" applyBorder="1" applyAlignment="1" applyProtection="1">
      <alignment horizontal="right"/>
      <protection locked="0" hidden="1"/>
    </xf>
    <xf numFmtId="180" fontId="11" fillId="0" borderId="67" xfId="1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 applyProtection="1">
      <alignment horizontal="right"/>
      <protection locked="0" hidden="1"/>
    </xf>
    <xf numFmtId="2" fontId="11" fillId="0" borderId="66" xfId="0" applyNumberFormat="1" applyFont="1" applyFill="1" applyBorder="1" applyAlignment="1" applyProtection="1">
      <alignment horizontal="right"/>
      <protection locked="0" hidden="1"/>
    </xf>
    <xf numFmtId="2" fontId="11" fillId="0" borderId="67" xfId="0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>
      <alignment horizontal="right"/>
    </xf>
    <xf numFmtId="2" fontId="11" fillId="0" borderId="66" xfId="0" applyNumberFormat="1" applyFont="1" applyFill="1" applyBorder="1" applyAlignment="1">
      <alignment horizontal="right"/>
    </xf>
    <xf numFmtId="2" fontId="11" fillId="0" borderId="68" xfId="0" applyNumberFormat="1" applyFont="1" applyFill="1" applyBorder="1" applyAlignment="1">
      <alignment horizontal="right"/>
    </xf>
    <xf numFmtId="38" fontId="9" fillId="0" borderId="0" xfId="2" applyFont="1" applyBorder="1" applyAlignment="1">
      <alignment vertical="center"/>
    </xf>
    <xf numFmtId="38" fontId="11" fillId="0" borderId="6" xfId="2" applyFont="1" applyBorder="1" applyAlignment="1">
      <alignment horizontal="left" vertical="center"/>
    </xf>
    <xf numFmtId="179" fontId="11" fillId="0" borderId="5" xfId="2" applyNumberFormat="1" applyFont="1" applyBorder="1" applyAlignment="1">
      <alignment horizontal="right"/>
    </xf>
    <xf numFmtId="179" fontId="11" fillId="0" borderId="4" xfId="2" applyNumberFormat="1" applyFont="1" applyBorder="1" applyAlignment="1">
      <alignment horizontal="right"/>
    </xf>
    <xf numFmtId="178" fontId="11" fillId="0" borderId="3" xfId="0" applyNumberFormat="1" applyFont="1" applyBorder="1" applyAlignment="1">
      <alignment horizontal="right"/>
    </xf>
    <xf numFmtId="178" fontId="11" fillId="0" borderId="3" xfId="0" applyNumberFormat="1" applyFont="1" applyBorder="1" applyAlignment="1" applyProtection="1">
      <alignment horizontal="right"/>
      <protection locked="0"/>
    </xf>
    <xf numFmtId="180" fontId="11" fillId="0" borderId="5" xfId="1" applyNumberFormat="1" applyFont="1" applyBorder="1" applyAlignment="1" applyProtection="1">
      <alignment horizontal="right"/>
      <protection locked="0" hidden="1"/>
    </xf>
    <xf numFmtId="180" fontId="11" fillId="0" borderId="4" xfId="1" applyNumberFormat="1" applyFont="1" applyBorder="1" applyAlignment="1" applyProtection="1">
      <alignment horizontal="right"/>
      <protection locked="0" hidden="1"/>
    </xf>
    <xf numFmtId="180" fontId="11" fillId="0" borderId="3" xfId="1" applyNumberFormat="1" applyFont="1" applyBorder="1" applyAlignment="1" applyProtection="1">
      <alignment horizontal="right"/>
      <protection locked="0"/>
    </xf>
    <xf numFmtId="178" fontId="11" fillId="0" borderId="3" xfId="0" applyNumberFormat="1" applyFont="1" applyFill="1" applyBorder="1" applyAlignment="1" applyProtection="1">
      <alignment horizontal="right"/>
      <protection locked="0"/>
    </xf>
    <xf numFmtId="180" fontId="13" fillId="0" borderId="5" xfId="1" applyNumberFormat="1" applyFont="1" applyFill="1" applyBorder="1" applyAlignment="1">
      <alignment horizontal="right"/>
    </xf>
    <xf numFmtId="180" fontId="13" fillId="0" borderId="4" xfId="1" applyNumberFormat="1" applyFont="1" applyFill="1" applyBorder="1" applyAlignment="1">
      <alignment horizontal="right"/>
    </xf>
    <xf numFmtId="180" fontId="13" fillId="0" borderId="3" xfId="1" applyNumberFormat="1" applyFont="1" applyFill="1" applyBorder="1" applyAlignment="1">
      <alignment horizontal="right"/>
    </xf>
    <xf numFmtId="181" fontId="13" fillId="0" borderId="5" xfId="0" applyNumberFormat="1" applyFont="1" applyFill="1" applyBorder="1" applyAlignment="1">
      <alignment horizontal="right"/>
    </xf>
    <xf numFmtId="181" fontId="13" fillId="0" borderId="4" xfId="0" applyNumberFormat="1" applyFont="1" applyFill="1" applyBorder="1" applyAlignment="1">
      <alignment horizontal="right"/>
    </xf>
    <xf numFmtId="181" fontId="13" fillId="0" borderId="3" xfId="0" applyNumberFormat="1" applyFont="1" applyFill="1" applyBorder="1" applyAlignment="1">
      <alignment horizontal="right"/>
    </xf>
    <xf numFmtId="180" fontId="11" fillId="0" borderId="5" xfId="1" applyNumberFormat="1" applyFont="1" applyFill="1" applyBorder="1" applyAlignment="1" applyProtection="1">
      <alignment horizontal="right"/>
      <protection locked="0" hidden="1"/>
    </xf>
    <xf numFmtId="180" fontId="11" fillId="0" borderId="4" xfId="1" applyNumberFormat="1" applyFont="1" applyFill="1" applyBorder="1" applyAlignment="1" applyProtection="1">
      <alignment horizontal="right"/>
      <protection locked="0" hidden="1"/>
    </xf>
    <xf numFmtId="180" fontId="11" fillId="0" borderId="3" xfId="1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 applyProtection="1">
      <alignment horizontal="right"/>
      <protection locked="0" hidden="1"/>
    </xf>
    <xf numFmtId="2" fontId="11" fillId="0" borderId="4" xfId="0" applyNumberFormat="1" applyFont="1" applyFill="1" applyBorder="1" applyAlignment="1" applyProtection="1">
      <alignment horizontal="right"/>
      <protection locked="0" hidden="1"/>
    </xf>
    <xf numFmtId="2" fontId="11" fillId="0" borderId="3" xfId="0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>
      <alignment horizontal="right"/>
    </xf>
    <xf numFmtId="2" fontId="11" fillId="0" borderId="4" xfId="0" applyNumberFormat="1" applyFont="1" applyFill="1" applyBorder="1" applyAlignment="1">
      <alignment horizontal="right"/>
    </xf>
    <xf numFmtId="2" fontId="11" fillId="0" borderId="19" xfId="0" applyNumberFormat="1" applyFont="1" applyFill="1" applyBorder="1" applyAlignment="1">
      <alignment horizontal="right"/>
    </xf>
    <xf numFmtId="38" fontId="9" fillId="0" borderId="0" xfId="2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5" fillId="0" borderId="0" xfId="0" applyFont="1" applyFill="1">
      <alignment vertical="center"/>
    </xf>
    <xf numFmtId="180" fontId="15" fillId="0" borderId="0" xfId="1" applyNumberFormat="1" applyFont="1" applyFill="1">
      <alignment vertical="center"/>
    </xf>
    <xf numFmtId="0" fontId="17" fillId="0" borderId="0" xfId="0" applyFont="1" applyFill="1">
      <alignment vertical="center"/>
    </xf>
    <xf numFmtId="0" fontId="11" fillId="0" borderId="0" xfId="3" applyFont="1" applyFill="1" applyAlignment="1">
      <alignment horizontal="center" vertical="center"/>
    </xf>
    <xf numFmtId="1" fontId="11" fillId="0" borderId="37" xfId="3" applyNumberFormat="1" applyFont="1" applyFill="1" applyBorder="1" applyAlignment="1">
      <alignment horizontal="center" vertical="center"/>
    </xf>
    <xf numFmtId="1" fontId="11" fillId="0" borderId="35" xfId="3" applyNumberFormat="1" applyFont="1" applyFill="1" applyBorder="1" applyAlignment="1">
      <alignment horizontal="center" vertical="center"/>
    </xf>
    <xf numFmtId="1" fontId="11" fillId="0" borderId="36" xfId="3" applyNumberFormat="1" applyFont="1" applyFill="1" applyBorder="1" applyAlignment="1">
      <alignment horizontal="center" vertical="center"/>
    </xf>
    <xf numFmtId="180" fontId="11" fillId="0" borderId="37" xfId="1" applyNumberFormat="1" applyFont="1" applyFill="1" applyBorder="1" applyAlignment="1">
      <alignment horizontal="center" vertical="center"/>
    </xf>
    <xf numFmtId="180" fontId="11" fillId="0" borderId="35" xfId="1" applyNumberFormat="1" applyFont="1" applyFill="1" applyBorder="1" applyAlignment="1">
      <alignment horizontal="center" vertical="center"/>
    </xf>
    <xf numFmtId="180" fontId="11" fillId="0" borderId="36" xfId="1" applyNumberFormat="1" applyFont="1" applyFill="1" applyBorder="1" applyAlignment="1">
      <alignment horizontal="center" vertical="center"/>
    </xf>
    <xf numFmtId="40" fontId="11" fillId="0" borderId="37" xfId="2" applyNumberFormat="1" applyFont="1" applyFill="1" applyBorder="1" applyAlignment="1">
      <alignment horizontal="center" vertical="center"/>
    </xf>
    <xf numFmtId="40" fontId="11" fillId="0" borderId="35" xfId="2" applyNumberFormat="1" applyFont="1" applyFill="1" applyBorder="1" applyAlignment="1">
      <alignment horizontal="center" vertical="center"/>
    </xf>
    <xf numFmtId="40" fontId="11" fillId="0" borderId="36" xfId="2" applyNumberFormat="1" applyFont="1" applyFill="1" applyBorder="1" applyAlignment="1">
      <alignment horizontal="center" vertical="center"/>
    </xf>
    <xf numFmtId="1" fontId="11" fillId="0" borderId="34" xfId="3" applyNumberFormat="1" applyFont="1" applyFill="1" applyBorder="1" applyAlignment="1">
      <alignment horizontal="center" vertical="center"/>
    </xf>
    <xf numFmtId="38" fontId="11" fillId="0" borderId="37" xfId="2" applyFont="1" applyFill="1" applyBorder="1" applyAlignment="1">
      <alignment horizontal="center" vertical="center"/>
    </xf>
    <xf numFmtId="38" fontId="11" fillId="0" borderId="35" xfId="2" applyFont="1" applyFill="1" applyBorder="1" applyAlignment="1">
      <alignment horizontal="center" vertical="center"/>
    </xf>
    <xf numFmtId="38" fontId="11" fillId="0" borderId="36" xfId="2" applyFont="1" applyFill="1" applyBorder="1" applyAlignment="1">
      <alignment horizontal="center" vertical="center"/>
    </xf>
    <xf numFmtId="0" fontId="11" fillId="0" borderId="37" xfId="3" applyNumberFormat="1" applyFont="1" applyFill="1" applyBorder="1" applyAlignment="1">
      <alignment horizontal="center" vertical="center"/>
    </xf>
    <xf numFmtId="0" fontId="11" fillId="0" borderId="35" xfId="3" applyNumberFormat="1" applyFont="1" applyFill="1" applyBorder="1" applyAlignment="1">
      <alignment horizontal="center" vertical="center"/>
    </xf>
    <xf numFmtId="0" fontId="11" fillId="0" borderId="36" xfId="3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vertical="center"/>
    </xf>
    <xf numFmtId="38" fontId="11" fillId="0" borderId="48" xfId="6" applyFont="1" applyFill="1" applyBorder="1" applyAlignment="1">
      <alignment horizontal="right"/>
    </xf>
    <xf numFmtId="38" fontId="11" fillId="0" borderId="49" xfId="6" applyFont="1" applyFill="1" applyBorder="1" applyAlignment="1">
      <alignment horizontal="right"/>
    </xf>
    <xf numFmtId="38" fontId="11" fillId="0" borderId="50" xfId="6" applyFont="1" applyFill="1" applyBorder="1" applyAlignment="1">
      <alignment horizontal="right"/>
    </xf>
    <xf numFmtId="180" fontId="11" fillId="0" borderId="48" xfId="1" applyNumberFormat="1" applyFont="1" applyFill="1" applyBorder="1" applyAlignment="1">
      <alignment horizontal="right"/>
    </xf>
    <xf numFmtId="180" fontId="11" fillId="0" borderId="49" xfId="1" applyNumberFormat="1" applyFont="1" applyFill="1" applyBorder="1" applyAlignment="1">
      <alignment horizontal="right"/>
    </xf>
    <xf numFmtId="180" fontId="11" fillId="0" borderId="50" xfId="1" applyNumberFormat="1" applyFont="1" applyFill="1" applyBorder="1" applyAlignment="1">
      <alignment horizontal="right"/>
    </xf>
    <xf numFmtId="180" fontId="11" fillId="0" borderId="49" xfId="1" applyNumberFormat="1" applyFont="1" applyFill="1" applyBorder="1" applyAlignment="1">
      <alignment horizontal="center"/>
    </xf>
    <xf numFmtId="40" fontId="11" fillId="0" borderId="48" xfId="2" applyNumberFormat="1" applyFont="1" applyFill="1" applyBorder="1" applyAlignment="1">
      <alignment horizontal="right"/>
    </xf>
    <xf numFmtId="40" fontId="11" fillId="0" borderId="49" xfId="2" applyNumberFormat="1" applyFont="1" applyFill="1" applyBorder="1" applyAlignment="1">
      <alignment horizontal="right"/>
    </xf>
    <xf numFmtId="40" fontId="11" fillId="0" borderId="50" xfId="2" applyNumberFormat="1" applyFont="1" applyFill="1" applyBorder="1" applyAlignment="1">
      <alignment horizontal="right"/>
    </xf>
    <xf numFmtId="1" fontId="11" fillId="0" borderId="49" xfId="3" applyNumberFormat="1" applyFont="1" applyFill="1" applyBorder="1" applyAlignment="1">
      <alignment horizontal="right"/>
    </xf>
    <xf numFmtId="1" fontId="11" fillId="0" borderId="50" xfId="3" applyNumberFormat="1" applyFont="1" applyFill="1" applyBorder="1" applyAlignment="1">
      <alignment horizontal="right"/>
    </xf>
    <xf numFmtId="180" fontId="11" fillId="0" borderId="48" xfId="1" applyNumberFormat="1" applyFont="1" applyFill="1" applyBorder="1" applyAlignment="1">
      <alignment horizontal="right" shrinkToFit="1"/>
    </xf>
    <xf numFmtId="180" fontId="11" fillId="0" borderId="49" xfId="1" applyNumberFormat="1" applyFont="1" applyFill="1" applyBorder="1" applyAlignment="1">
      <alignment horizontal="right" shrinkToFit="1"/>
    </xf>
    <xf numFmtId="180" fontId="11" fillId="0" borderId="50" xfId="1" applyNumberFormat="1" applyFont="1" applyFill="1" applyBorder="1" applyAlignment="1">
      <alignment horizontal="right" shrinkToFit="1"/>
    </xf>
    <xf numFmtId="0" fontId="18" fillId="0" borderId="25" xfId="5" applyFont="1" applyFill="1" applyBorder="1" applyAlignment="1">
      <alignment vertical="center"/>
    </xf>
    <xf numFmtId="38" fontId="11" fillId="0" borderId="51" xfId="6" applyFont="1" applyFill="1" applyBorder="1" applyAlignment="1">
      <alignment horizontal="right"/>
    </xf>
    <xf numFmtId="38" fontId="11" fillId="0" borderId="2" xfId="6" applyFont="1" applyFill="1" applyBorder="1" applyAlignment="1">
      <alignment horizontal="right"/>
    </xf>
    <xf numFmtId="38" fontId="11" fillId="0" borderId="9" xfId="6" applyFont="1" applyFill="1" applyBorder="1" applyAlignment="1">
      <alignment horizontal="right"/>
    </xf>
    <xf numFmtId="180" fontId="11" fillId="0" borderId="51" xfId="1" applyNumberFormat="1" applyFont="1" applyFill="1" applyBorder="1" applyAlignment="1">
      <alignment horizontal="right"/>
    </xf>
    <xf numFmtId="180" fontId="11" fillId="0" borderId="2" xfId="1" applyNumberFormat="1" applyFont="1" applyFill="1" applyBorder="1" applyAlignment="1">
      <alignment horizontal="right"/>
    </xf>
    <xf numFmtId="180" fontId="11" fillId="0" borderId="9" xfId="1" applyNumberFormat="1" applyFont="1" applyFill="1" applyBorder="1" applyAlignment="1">
      <alignment horizontal="right"/>
    </xf>
    <xf numFmtId="180" fontId="11" fillId="0" borderId="2" xfId="1" applyNumberFormat="1" applyFont="1" applyFill="1" applyBorder="1" applyAlignment="1">
      <alignment horizontal="center"/>
    </xf>
    <xf numFmtId="40" fontId="11" fillId="0" borderId="51" xfId="2" applyNumberFormat="1" applyFont="1" applyFill="1" applyBorder="1" applyAlignment="1">
      <alignment horizontal="right"/>
    </xf>
    <xf numFmtId="40" fontId="11" fillId="0" borderId="2" xfId="2" applyNumberFormat="1" applyFont="1" applyFill="1" applyBorder="1" applyAlignment="1">
      <alignment horizontal="right"/>
    </xf>
    <xf numFmtId="40" fontId="11" fillId="0" borderId="9" xfId="2" applyNumberFormat="1" applyFont="1" applyFill="1" applyBorder="1" applyAlignment="1">
      <alignment horizontal="right"/>
    </xf>
    <xf numFmtId="1" fontId="11" fillId="0" borderId="2" xfId="3" applyNumberFormat="1" applyFont="1" applyFill="1" applyBorder="1" applyAlignment="1">
      <alignment horizontal="right"/>
    </xf>
    <xf numFmtId="1" fontId="11" fillId="0" borderId="9" xfId="3" applyNumberFormat="1" applyFont="1" applyFill="1" applyBorder="1" applyAlignment="1">
      <alignment horizontal="right"/>
    </xf>
    <xf numFmtId="180" fontId="11" fillId="0" borderId="51" xfId="1" applyNumberFormat="1" applyFont="1" applyFill="1" applyBorder="1" applyAlignment="1">
      <alignment horizontal="right" shrinkToFit="1"/>
    </xf>
    <xf numFmtId="180" fontId="11" fillId="0" borderId="2" xfId="1" applyNumberFormat="1" applyFont="1" applyFill="1" applyBorder="1" applyAlignment="1">
      <alignment horizontal="right" shrinkToFit="1"/>
    </xf>
    <xf numFmtId="180" fontId="11" fillId="0" borderId="9" xfId="1" applyNumberFormat="1" applyFont="1" applyFill="1" applyBorder="1" applyAlignment="1">
      <alignment horizontal="right" shrinkToFit="1"/>
    </xf>
    <xf numFmtId="0" fontId="18" fillId="0" borderId="11" xfId="5" applyFont="1" applyFill="1" applyBorder="1" applyAlignment="1">
      <alignment vertical="center"/>
    </xf>
    <xf numFmtId="38" fontId="11" fillId="0" borderId="53" xfId="6" applyFont="1" applyFill="1" applyBorder="1" applyAlignment="1">
      <alignment horizontal="right"/>
    </xf>
    <xf numFmtId="38" fontId="11" fillId="0" borderId="1" xfId="6" applyFont="1" applyFill="1" applyBorder="1" applyAlignment="1">
      <alignment horizontal="right"/>
    </xf>
    <xf numFmtId="38" fontId="11" fillId="0" borderId="7" xfId="6" applyFont="1" applyFill="1" applyBorder="1" applyAlignment="1">
      <alignment horizontal="right"/>
    </xf>
    <xf numFmtId="180" fontId="11" fillId="0" borderId="53" xfId="1" applyNumberFormat="1" applyFont="1" applyFill="1" applyBorder="1" applyAlignment="1">
      <alignment horizontal="right"/>
    </xf>
    <xf numFmtId="180" fontId="11" fillId="0" borderId="1" xfId="1" applyNumberFormat="1" applyFont="1" applyFill="1" applyBorder="1" applyAlignment="1">
      <alignment horizontal="right"/>
    </xf>
    <xf numFmtId="180" fontId="11" fillId="0" borderId="7" xfId="1" applyNumberFormat="1" applyFont="1" applyFill="1" applyBorder="1" applyAlignment="1">
      <alignment horizontal="right"/>
    </xf>
    <xf numFmtId="180" fontId="11" fillId="0" borderId="1" xfId="1" applyNumberFormat="1" applyFont="1" applyFill="1" applyBorder="1" applyAlignment="1">
      <alignment horizontal="center"/>
    </xf>
    <xf numFmtId="40" fontId="11" fillId="0" borderId="53" xfId="2" applyNumberFormat="1" applyFont="1" applyFill="1" applyBorder="1" applyAlignment="1">
      <alignment horizontal="right"/>
    </xf>
    <xf numFmtId="40" fontId="11" fillId="0" borderId="1" xfId="2" applyNumberFormat="1" applyFont="1" applyFill="1" applyBorder="1" applyAlignment="1">
      <alignment horizontal="right"/>
    </xf>
    <xf numFmtId="40" fontId="11" fillId="0" borderId="7" xfId="2" applyNumberFormat="1" applyFont="1" applyFill="1" applyBorder="1" applyAlignment="1">
      <alignment horizontal="right"/>
    </xf>
    <xf numFmtId="1" fontId="11" fillId="0" borderId="1" xfId="3" applyNumberFormat="1" applyFont="1" applyFill="1" applyBorder="1" applyAlignment="1">
      <alignment horizontal="right"/>
    </xf>
    <xf numFmtId="1" fontId="11" fillId="0" borderId="7" xfId="3" applyNumberFormat="1" applyFont="1" applyFill="1" applyBorder="1" applyAlignment="1">
      <alignment horizontal="right"/>
    </xf>
    <xf numFmtId="180" fontId="11" fillId="0" borderId="53" xfId="1" applyNumberFormat="1" applyFont="1" applyFill="1" applyBorder="1" applyAlignment="1">
      <alignment horizontal="right" shrinkToFit="1"/>
    </xf>
    <xf numFmtId="180" fontId="11" fillId="0" borderId="1" xfId="1" applyNumberFormat="1" applyFont="1" applyFill="1" applyBorder="1" applyAlignment="1">
      <alignment horizontal="right" shrinkToFit="1"/>
    </xf>
    <xf numFmtId="180" fontId="11" fillId="0" borderId="7" xfId="1" applyNumberFormat="1" applyFont="1" applyFill="1" applyBorder="1" applyAlignment="1">
      <alignment horizontal="right" shrinkToFit="1"/>
    </xf>
    <xf numFmtId="1" fontId="11" fillId="0" borderId="8" xfId="3" applyNumberFormat="1" applyFont="1" applyFill="1" applyBorder="1" applyAlignment="1">
      <alignment horizontal="right"/>
    </xf>
    <xf numFmtId="9" fontId="11" fillId="0" borderId="53" xfId="1" applyNumberFormat="1" applyFont="1" applyFill="1" applyBorder="1" applyAlignment="1">
      <alignment horizontal="right"/>
    </xf>
    <xf numFmtId="0" fontId="18" fillId="0" borderId="45" xfId="5" applyFont="1" applyFill="1" applyBorder="1" applyAlignment="1">
      <alignment vertical="center"/>
    </xf>
    <xf numFmtId="38" fontId="11" fillId="0" borderId="46" xfId="6" applyFont="1" applyFill="1" applyBorder="1" applyAlignment="1">
      <alignment horizontal="right"/>
    </xf>
    <xf numFmtId="38" fontId="11" fillId="0" borderId="22" xfId="6" applyFont="1" applyFill="1" applyBorder="1" applyAlignment="1">
      <alignment horizontal="right"/>
    </xf>
    <xf numFmtId="38" fontId="11" fillId="0" borderId="47" xfId="6" applyFont="1" applyFill="1" applyBorder="1" applyAlignment="1">
      <alignment horizontal="right"/>
    </xf>
    <xf numFmtId="180" fontId="11" fillId="0" borderId="46" xfId="1" applyNumberFormat="1" applyFont="1" applyFill="1" applyBorder="1" applyAlignment="1">
      <alignment horizontal="right"/>
    </xf>
    <xf numFmtId="180" fontId="11" fillId="0" borderId="22" xfId="1" applyNumberFormat="1" applyFont="1" applyFill="1" applyBorder="1" applyAlignment="1">
      <alignment horizontal="right"/>
    </xf>
    <xf numFmtId="180" fontId="11" fillId="0" borderId="47" xfId="1" applyNumberFormat="1" applyFont="1" applyFill="1" applyBorder="1" applyAlignment="1">
      <alignment horizontal="right"/>
    </xf>
    <xf numFmtId="180" fontId="11" fillId="0" borderId="22" xfId="1" applyNumberFormat="1" applyFont="1" applyFill="1" applyBorder="1" applyAlignment="1">
      <alignment horizontal="center"/>
    </xf>
    <xf numFmtId="40" fontId="11" fillId="0" borderId="46" xfId="2" applyNumberFormat="1" applyFont="1" applyFill="1" applyBorder="1" applyAlignment="1">
      <alignment horizontal="right"/>
    </xf>
    <xf numFmtId="40" fontId="11" fillId="0" borderId="22" xfId="2" applyNumberFormat="1" applyFont="1" applyFill="1" applyBorder="1" applyAlignment="1">
      <alignment horizontal="right"/>
    </xf>
    <xf numFmtId="40" fontId="11" fillId="0" borderId="47" xfId="2" applyNumberFormat="1" applyFont="1" applyFill="1" applyBorder="1" applyAlignment="1">
      <alignment horizontal="right"/>
    </xf>
    <xf numFmtId="1" fontId="11" fillId="0" borderId="21" xfId="3" applyNumberFormat="1" applyFont="1" applyFill="1" applyBorder="1" applyAlignment="1">
      <alignment horizontal="right"/>
    </xf>
    <xf numFmtId="1" fontId="11" fillId="0" borderId="22" xfId="3" applyNumberFormat="1" applyFont="1" applyFill="1" applyBorder="1" applyAlignment="1">
      <alignment horizontal="right"/>
    </xf>
    <xf numFmtId="1" fontId="11" fillId="0" borderId="47" xfId="3" applyNumberFormat="1" applyFont="1" applyFill="1" applyBorder="1" applyAlignment="1">
      <alignment horizontal="right"/>
    </xf>
    <xf numFmtId="180" fontId="11" fillId="0" borderId="46" xfId="1" applyNumberFormat="1" applyFont="1" applyFill="1" applyBorder="1" applyAlignment="1">
      <alignment horizontal="right" shrinkToFit="1"/>
    </xf>
    <xf numFmtId="180" fontId="11" fillId="0" borderId="22" xfId="1" applyNumberFormat="1" applyFont="1" applyFill="1" applyBorder="1" applyAlignment="1">
      <alignment horizontal="right" shrinkToFit="1"/>
    </xf>
    <xf numFmtId="180" fontId="11" fillId="0" borderId="47" xfId="1" applyNumberFormat="1" applyFont="1" applyFill="1" applyBorder="1" applyAlignment="1">
      <alignment horizontal="right" shrinkToFit="1"/>
    </xf>
    <xf numFmtId="2" fontId="11" fillId="0" borderId="21" xfId="0" applyNumberFormat="1" applyFont="1" applyFill="1" applyBorder="1" applyAlignment="1">
      <alignment horizontal="right"/>
    </xf>
    <xf numFmtId="2" fontId="11" fillId="0" borderId="22" xfId="0" applyNumberFormat="1" applyFont="1" applyFill="1" applyBorder="1" applyAlignment="1">
      <alignment horizontal="right"/>
    </xf>
    <xf numFmtId="2" fontId="11" fillId="0" borderId="20" xfId="0" applyNumberFormat="1" applyFont="1" applyFill="1" applyBorder="1" applyAlignment="1">
      <alignment horizontal="right"/>
    </xf>
    <xf numFmtId="0" fontId="11" fillId="0" borderId="6" xfId="3" applyFont="1" applyFill="1" applyBorder="1" applyAlignment="1">
      <alignment horizontal="right" vertical="center"/>
    </xf>
    <xf numFmtId="38" fontId="11" fillId="0" borderId="41" xfId="6" applyFont="1" applyFill="1" applyBorder="1" applyAlignment="1">
      <alignment horizontal="right"/>
    </xf>
    <xf numFmtId="38" fontId="11" fillId="0" borderId="4" xfId="6" applyFont="1" applyFill="1" applyBorder="1" applyAlignment="1">
      <alignment horizontal="right"/>
    </xf>
    <xf numFmtId="38" fontId="11" fillId="0" borderId="3" xfId="6" applyFont="1" applyFill="1" applyBorder="1" applyAlignment="1">
      <alignment horizontal="right"/>
    </xf>
    <xf numFmtId="180" fontId="11" fillId="0" borderId="41" xfId="1" applyNumberFormat="1" applyFont="1" applyFill="1" applyBorder="1" applyAlignment="1">
      <alignment horizontal="right"/>
    </xf>
    <xf numFmtId="180" fontId="11" fillId="0" borderId="4" xfId="1" applyNumberFormat="1" applyFont="1" applyFill="1" applyBorder="1" applyAlignment="1">
      <alignment horizontal="right"/>
    </xf>
    <xf numFmtId="180" fontId="11" fillId="0" borderId="3" xfId="1" applyNumberFormat="1" applyFont="1" applyFill="1" applyBorder="1" applyAlignment="1">
      <alignment horizontal="right"/>
    </xf>
    <xf numFmtId="40" fontId="11" fillId="0" borderId="41" xfId="2" applyNumberFormat="1" applyFont="1" applyFill="1" applyBorder="1" applyAlignment="1">
      <alignment horizontal="right"/>
    </xf>
    <xf numFmtId="40" fontId="11" fillId="0" borderId="4" xfId="2" applyNumberFormat="1" applyFont="1" applyFill="1" applyBorder="1" applyAlignment="1">
      <alignment horizontal="right"/>
    </xf>
    <xf numFmtId="40" fontId="11" fillId="0" borderId="3" xfId="2" applyNumberFormat="1" applyFont="1" applyFill="1" applyBorder="1" applyAlignment="1">
      <alignment horizontal="right"/>
    </xf>
    <xf numFmtId="0" fontId="11" fillId="0" borderId="5" xfId="3" applyFont="1" applyFill="1" applyBorder="1" applyAlignment="1">
      <alignment horizontal="right"/>
    </xf>
    <xf numFmtId="0" fontId="11" fillId="0" borderId="4" xfId="3" applyFont="1" applyFill="1" applyBorder="1" applyAlignment="1">
      <alignment horizontal="right"/>
    </xf>
    <xf numFmtId="0" fontId="11" fillId="0" borderId="3" xfId="3" applyFont="1" applyFill="1" applyBorder="1" applyAlignment="1">
      <alignment horizontal="right"/>
    </xf>
    <xf numFmtId="2" fontId="11" fillId="0" borderId="23" xfId="0" applyNumberFormat="1" applyFont="1" applyFill="1" applyBorder="1" applyAlignment="1">
      <alignment horizontal="right"/>
    </xf>
    <xf numFmtId="38" fontId="9" fillId="0" borderId="0" xfId="2" applyFont="1" applyFill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0" fontId="9" fillId="0" borderId="44" xfId="0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9" fontId="9" fillId="0" borderId="44" xfId="1" applyFont="1" applyFill="1" applyBorder="1" applyAlignment="1">
      <alignment horizontal="center" vertical="center"/>
    </xf>
    <xf numFmtId="1" fontId="9" fillId="0" borderId="44" xfId="0" applyNumberFormat="1" applyFont="1" applyFill="1" applyBorder="1" applyAlignment="1">
      <alignment horizontal="center" vertical="center"/>
    </xf>
    <xf numFmtId="2" fontId="9" fillId="0" borderId="44" xfId="0" applyNumberFormat="1" applyFont="1" applyFill="1" applyBorder="1" applyAlignment="1">
      <alignment horizontal="center" vertical="center"/>
    </xf>
    <xf numFmtId="0" fontId="9" fillId="0" borderId="44" xfId="0" applyNumberFormat="1" applyFont="1" applyFill="1" applyBorder="1" applyAlignment="1">
      <alignment horizontal="center" vertical="center"/>
    </xf>
    <xf numFmtId="177" fontId="9" fillId="0" borderId="44" xfId="0" applyNumberFormat="1" applyFont="1" applyFill="1" applyBorder="1" applyAlignment="1">
      <alignment horizontal="center" vertical="center"/>
    </xf>
    <xf numFmtId="176" fontId="9" fillId="0" borderId="44" xfId="0" applyNumberFormat="1" applyFont="1" applyFill="1" applyBorder="1" applyAlignment="1">
      <alignment horizontal="center" vertical="center"/>
    </xf>
    <xf numFmtId="1" fontId="11" fillId="0" borderId="42" xfId="0" applyNumberFormat="1" applyFont="1" applyBorder="1" applyAlignment="1">
      <alignment horizontal="center" vertical="center"/>
    </xf>
    <xf numFmtId="9" fontId="11" fillId="0" borderId="42" xfId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177" fontId="11" fillId="0" borderId="42" xfId="0" applyNumberFormat="1" applyFont="1" applyFill="1" applyBorder="1" applyAlignment="1">
      <alignment horizontal="center" vertical="center"/>
    </xf>
    <xf numFmtId="38" fontId="13" fillId="0" borderId="51" xfId="6" applyFont="1" applyFill="1" applyBorder="1" applyAlignment="1">
      <alignment horizontal="right"/>
    </xf>
    <xf numFmtId="38" fontId="13" fillId="0" borderId="2" xfId="6" applyFont="1" applyFill="1" applyBorder="1" applyAlignment="1">
      <alignment horizontal="right"/>
    </xf>
    <xf numFmtId="38" fontId="11" fillId="0" borderId="9" xfId="6" applyFont="1" applyBorder="1" applyAlignment="1">
      <alignment horizontal="right"/>
    </xf>
    <xf numFmtId="180" fontId="11" fillId="0" borderId="51" xfId="1" applyNumberFormat="1" applyFont="1" applyBorder="1" applyAlignment="1" applyProtection="1">
      <alignment horizontal="right"/>
      <protection locked="0" hidden="1"/>
    </xf>
    <xf numFmtId="180" fontId="13" fillId="0" borderId="51" xfId="1" applyNumberFormat="1" applyFont="1" applyFill="1" applyBorder="1" applyAlignment="1">
      <alignment horizontal="right"/>
    </xf>
    <xf numFmtId="181" fontId="13" fillId="0" borderId="51" xfId="0" applyNumberFormat="1" applyFont="1" applyFill="1" applyBorder="1" applyAlignment="1">
      <alignment horizontal="right"/>
    </xf>
    <xf numFmtId="179" fontId="12" fillId="0" borderId="1" xfId="0" applyNumberFormat="1" applyFont="1" applyFill="1" applyBorder="1" applyAlignment="1">
      <alignment vertical="center"/>
    </xf>
    <xf numFmtId="180" fontId="11" fillId="0" borderId="51" xfId="1" applyNumberFormat="1" applyFont="1" applyFill="1" applyBorder="1" applyAlignment="1" applyProtection="1">
      <alignment horizontal="right"/>
      <protection locked="0" hidden="1"/>
    </xf>
    <xf numFmtId="2" fontId="11" fillId="0" borderId="51" xfId="0" applyNumberFormat="1" applyFont="1" applyFill="1" applyBorder="1" applyAlignment="1" applyProtection="1">
      <alignment horizontal="right"/>
      <protection locked="0" hidden="1"/>
    </xf>
    <xf numFmtId="38" fontId="13" fillId="0" borderId="53" xfId="6" applyFont="1" applyFill="1" applyBorder="1" applyAlignment="1">
      <alignment horizontal="right"/>
    </xf>
    <xf numFmtId="38" fontId="13" fillId="0" borderId="1" xfId="6" applyFont="1" applyFill="1" applyBorder="1" applyAlignment="1">
      <alignment horizontal="right"/>
    </xf>
    <xf numFmtId="38" fontId="11" fillId="0" borderId="7" xfId="6" applyFont="1" applyBorder="1" applyAlignment="1">
      <alignment horizontal="right"/>
    </xf>
    <xf numFmtId="180" fontId="11" fillId="0" borderId="53" xfId="1" applyNumberFormat="1" applyFont="1" applyBorder="1" applyAlignment="1" applyProtection="1">
      <alignment horizontal="right"/>
      <protection locked="0" hidden="1"/>
    </xf>
    <xf numFmtId="178" fontId="12" fillId="0" borderId="1" xfId="0" applyNumberFormat="1" applyFont="1" applyFill="1" applyBorder="1" applyAlignment="1">
      <alignment vertical="center"/>
    </xf>
    <xf numFmtId="180" fontId="11" fillId="0" borderId="53" xfId="1" applyNumberFormat="1" applyFont="1" applyFill="1" applyBorder="1" applyAlignment="1" applyProtection="1">
      <alignment horizontal="right"/>
      <protection locked="0" hidden="1"/>
    </xf>
    <xf numFmtId="2" fontId="11" fillId="0" borderId="53" xfId="0" applyNumberFormat="1" applyFont="1" applyFill="1" applyBorder="1" applyAlignment="1" applyProtection="1">
      <alignment horizontal="right"/>
      <protection locked="0" hidden="1"/>
    </xf>
    <xf numFmtId="179" fontId="12" fillId="0" borderId="1" xfId="0" applyNumberFormat="1" applyFont="1" applyFill="1" applyBorder="1" applyAlignment="1">
      <alignment horizontal="right"/>
    </xf>
    <xf numFmtId="0" fontId="13" fillId="0" borderId="54" xfId="0" applyFont="1" applyFill="1" applyBorder="1" applyAlignment="1">
      <alignment horizontal="left" vertical="center"/>
    </xf>
    <xf numFmtId="38" fontId="13" fillId="0" borderId="55" xfId="6" applyFont="1" applyFill="1" applyBorder="1" applyAlignment="1">
      <alignment horizontal="right"/>
    </xf>
    <xf numFmtId="38" fontId="13" fillId="0" borderId="56" xfId="6" applyFont="1" applyFill="1" applyBorder="1" applyAlignment="1">
      <alignment horizontal="right"/>
    </xf>
    <xf numFmtId="38" fontId="11" fillId="0" borderId="57" xfId="6" applyFont="1" applyBorder="1" applyAlignment="1">
      <alignment horizontal="right"/>
    </xf>
    <xf numFmtId="180" fontId="11" fillId="0" borderId="55" xfId="1" applyNumberFormat="1" applyFont="1" applyBorder="1" applyAlignment="1" applyProtection="1">
      <alignment horizontal="right"/>
      <protection locked="0" hidden="1"/>
    </xf>
    <xf numFmtId="180" fontId="11" fillId="0" borderId="56" xfId="1" applyNumberFormat="1" applyFont="1" applyBorder="1" applyAlignment="1" applyProtection="1">
      <alignment horizontal="right"/>
      <protection locked="0" hidden="1"/>
    </xf>
    <xf numFmtId="180" fontId="11" fillId="0" borderId="57" xfId="1" applyNumberFormat="1" applyFont="1" applyBorder="1" applyAlignment="1" applyProtection="1">
      <alignment horizontal="right"/>
      <protection locked="0"/>
    </xf>
    <xf numFmtId="180" fontId="13" fillId="0" borderId="59" xfId="1" applyNumberFormat="1" applyFont="1" applyFill="1" applyBorder="1" applyAlignment="1">
      <alignment horizontal="right"/>
    </xf>
    <xf numFmtId="180" fontId="13" fillId="0" borderId="60" xfId="1" applyNumberFormat="1" applyFont="1" applyFill="1" applyBorder="1" applyAlignment="1">
      <alignment horizontal="right"/>
    </xf>
    <xf numFmtId="180" fontId="13" fillId="0" borderId="61" xfId="1" applyNumberFormat="1" applyFont="1" applyFill="1" applyBorder="1" applyAlignment="1">
      <alignment horizontal="right"/>
    </xf>
    <xf numFmtId="181" fontId="13" fillId="0" borderId="59" xfId="0" applyNumberFormat="1" applyFont="1" applyFill="1" applyBorder="1" applyAlignment="1">
      <alignment horizontal="right"/>
    </xf>
    <xf numFmtId="181" fontId="13" fillId="0" borderId="60" xfId="0" applyNumberFormat="1" applyFont="1" applyFill="1" applyBorder="1" applyAlignment="1">
      <alignment horizontal="right"/>
    </xf>
    <xf numFmtId="181" fontId="13" fillId="0" borderId="61" xfId="0" applyNumberFormat="1" applyFont="1" applyFill="1" applyBorder="1" applyAlignment="1">
      <alignment horizontal="right"/>
    </xf>
    <xf numFmtId="180" fontId="11" fillId="0" borderId="55" xfId="1" applyNumberFormat="1" applyFont="1" applyFill="1" applyBorder="1" applyAlignment="1" applyProtection="1">
      <alignment horizontal="right"/>
      <protection locked="0" hidden="1"/>
    </xf>
    <xf numFmtId="180" fontId="11" fillId="0" borderId="56" xfId="1" applyNumberFormat="1" applyFont="1" applyFill="1" applyBorder="1" applyAlignment="1" applyProtection="1">
      <alignment horizontal="right"/>
      <protection locked="0" hidden="1"/>
    </xf>
    <xf numFmtId="180" fontId="11" fillId="0" borderId="57" xfId="1" applyNumberFormat="1" applyFont="1" applyFill="1" applyBorder="1" applyAlignment="1" applyProtection="1">
      <alignment horizontal="right"/>
      <protection locked="0" hidden="1"/>
    </xf>
    <xf numFmtId="2" fontId="11" fillId="0" borderId="55" xfId="0" applyNumberFormat="1" applyFont="1" applyFill="1" applyBorder="1" applyAlignment="1" applyProtection="1">
      <alignment horizontal="right"/>
      <protection locked="0" hidden="1"/>
    </xf>
    <xf numFmtId="2" fontId="11" fillId="0" borderId="56" xfId="0" applyNumberFormat="1" applyFont="1" applyFill="1" applyBorder="1" applyAlignment="1" applyProtection="1">
      <alignment horizontal="right"/>
      <protection locked="0" hidden="1"/>
    </xf>
    <xf numFmtId="2" fontId="11" fillId="0" borderId="57" xfId="0" applyNumberFormat="1" applyFont="1" applyFill="1" applyBorder="1" applyAlignment="1" applyProtection="1">
      <alignment horizontal="right"/>
      <protection locked="0" hidden="1"/>
    </xf>
    <xf numFmtId="0" fontId="13" fillId="0" borderId="43" xfId="0" applyFont="1" applyFill="1" applyBorder="1" applyAlignment="1">
      <alignment horizontal="left" vertical="center"/>
    </xf>
    <xf numFmtId="38" fontId="13" fillId="0" borderId="40" xfId="6" applyFont="1" applyFill="1" applyBorder="1" applyAlignment="1">
      <alignment horizontal="right"/>
    </xf>
    <xf numFmtId="38" fontId="13" fillId="0" borderId="38" xfId="6" applyFont="1" applyFill="1" applyBorder="1" applyAlignment="1">
      <alignment horizontal="right"/>
    </xf>
    <xf numFmtId="38" fontId="11" fillId="0" borderId="39" xfId="6" applyFont="1" applyBorder="1" applyAlignment="1">
      <alignment horizontal="right"/>
    </xf>
    <xf numFmtId="180" fontId="11" fillId="0" borderId="40" xfId="1" applyNumberFormat="1" applyFont="1" applyBorder="1" applyAlignment="1" applyProtection="1">
      <alignment horizontal="right"/>
      <protection locked="0" hidden="1"/>
    </xf>
    <xf numFmtId="180" fontId="11" fillId="0" borderId="38" xfId="1" applyNumberFormat="1" applyFont="1" applyBorder="1" applyAlignment="1" applyProtection="1">
      <alignment horizontal="right"/>
      <protection locked="0" hidden="1"/>
    </xf>
    <xf numFmtId="180" fontId="11" fillId="0" borderId="39" xfId="1" applyNumberFormat="1" applyFont="1" applyBorder="1" applyAlignment="1" applyProtection="1">
      <alignment horizontal="right"/>
      <protection locked="0"/>
    </xf>
    <xf numFmtId="180" fontId="13" fillId="0" borderId="40" xfId="1" applyNumberFormat="1" applyFont="1" applyFill="1" applyBorder="1" applyAlignment="1">
      <alignment horizontal="right"/>
    </xf>
    <xf numFmtId="180" fontId="13" fillId="0" borderId="38" xfId="1" applyNumberFormat="1" applyFont="1" applyFill="1" applyBorder="1" applyAlignment="1">
      <alignment horizontal="right"/>
    </xf>
    <xf numFmtId="180" fontId="13" fillId="0" borderId="39" xfId="1" applyNumberFormat="1" applyFont="1" applyFill="1" applyBorder="1" applyAlignment="1">
      <alignment horizontal="right"/>
    </xf>
    <xf numFmtId="181" fontId="13" fillId="0" borderId="40" xfId="0" applyNumberFormat="1" applyFont="1" applyFill="1" applyBorder="1" applyAlignment="1">
      <alignment horizontal="right"/>
    </xf>
    <xf numFmtId="181" fontId="13" fillId="0" borderId="38" xfId="0" applyNumberFormat="1" applyFont="1" applyFill="1" applyBorder="1" applyAlignment="1">
      <alignment horizontal="right"/>
    </xf>
    <xf numFmtId="181" fontId="13" fillId="0" borderId="39" xfId="0" applyNumberFormat="1" applyFont="1" applyFill="1" applyBorder="1" applyAlignment="1">
      <alignment horizontal="right"/>
    </xf>
    <xf numFmtId="180" fontId="11" fillId="0" borderId="40" xfId="1" applyNumberFormat="1" applyFont="1" applyFill="1" applyBorder="1" applyAlignment="1" applyProtection="1">
      <alignment horizontal="right"/>
      <protection locked="0" hidden="1"/>
    </xf>
    <xf numFmtId="180" fontId="11" fillId="0" borderId="38" xfId="1" applyNumberFormat="1" applyFont="1" applyFill="1" applyBorder="1" applyAlignment="1" applyProtection="1">
      <alignment horizontal="right"/>
      <protection locked="0" hidden="1"/>
    </xf>
    <xf numFmtId="180" fontId="11" fillId="0" borderId="39" xfId="1" applyNumberFormat="1" applyFont="1" applyFill="1" applyBorder="1" applyAlignment="1" applyProtection="1">
      <alignment horizontal="right"/>
      <protection locked="0" hidden="1"/>
    </xf>
    <xf numFmtId="2" fontId="11" fillId="0" borderId="40" xfId="0" applyNumberFormat="1" applyFont="1" applyFill="1" applyBorder="1" applyAlignment="1" applyProtection="1">
      <alignment horizontal="right"/>
      <protection locked="0" hidden="1"/>
    </xf>
    <xf numFmtId="2" fontId="11" fillId="0" borderId="38" xfId="0" applyNumberFormat="1" applyFont="1" applyFill="1" applyBorder="1" applyAlignment="1" applyProtection="1">
      <alignment horizontal="right"/>
      <protection locked="0" hidden="1"/>
    </xf>
    <xf numFmtId="2" fontId="11" fillId="0" borderId="39" xfId="0" applyNumberFormat="1" applyFont="1" applyFill="1" applyBorder="1" applyAlignment="1" applyProtection="1">
      <alignment horizontal="right"/>
      <protection locked="0" hidden="1"/>
    </xf>
    <xf numFmtId="38" fontId="13" fillId="0" borderId="43" xfId="2" applyFont="1" applyFill="1" applyBorder="1" applyAlignment="1">
      <alignment horizontal="left" vertical="center"/>
    </xf>
    <xf numFmtId="2" fontId="11" fillId="0" borderId="69" xfId="0" applyNumberFormat="1" applyFont="1" applyFill="1" applyBorder="1" applyAlignment="1">
      <alignment horizontal="right"/>
    </xf>
    <xf numFmtId="2" fontId="11" fillId="0" borderId="38" xfId="0" applyNumberFormat="1" applyFont="1" applyFill="1" applyBorder="1" applyAlignment="1">
      <alignment horizontal="right"/>
    </xf>
    <xf numFmtId="2" fontId="11" fillId="0" borderId="33" xfId="0" applyNumberFormat="1" applyFont="1" applyFill="1" applyBorder="1" applyAlignment="1">
      <alignment horizontal="right"/>
    </xf>
    <xf numFmtId="38" fontId="9" fillId="0" borderId="0" xfId="2" applyFont="1" applyFill="1" applyAlignment="1">
      <alignment vertical="center"/>
    </xf>
    <xf numFmtId="38" fontId="9" fillId="0" borderId="0" xfId="2" applyFont="1" applyAlignment="1">
      <alignment vertical="center"/>
    </xf>
    <xf numFmtId="38" fontId="12" fillId="0" borderId="0" xfId="2" applyFont="1" applyFill="1" applyAlignment="1">
      <alignment vertical="center"/>
    </xf>
    <xf numFmtId="0" fontId="11" fillId="0" borderId="45" xfId="0" applyFont="1" applyBorder="1" applyAlignment="1">
      <alignment horizontal="left" vertical="center"/>
    </xf>
    <xf numFmtId="38" fontId="11" fillId="0" borderId="46" xfId="6" applyFont="1" applyBorder="1" applyAlignment="1">
      <alignment horizontal="right"/>
    </xf>
    <xf numFmtId="38" fontId="11" fillId="0" borderId="22" xfId="6" applyFont="1" applyBorder="1" applyAlignment="1">
      <alignment horizontal="right"/>
    </xf>
    <xf numFmtId="38" fontId="11" fillId="0" borderId="47" xfId="6" applyFont="1" applyBorder="1" applyAlignment="1">
      <alignment horizontal="right"/>
    </xf>
    <xf numFmtId="180" fontId="11" fillId="0" borderId="46" xfId="1" applyNumberFormat="1" applyFont="1" applyBorder="1" applyAlignment="1" applyProtection="1">
      <alignment horizontal="right"/>
      <protection locked="0" hidden="1"/>
    </xf>
    <xf numFmtId="180" fontId="11" fillId="0" borderId="22" xfId="1" applyNumberFormat="1" applyFont="1" applyBorder="1" applyAlignment="1" applyProtection="1">
      <alignment horizontal="right"/>
      <protection locked="0" hidden="1"/>
    </xf>
    <xf numFmtId="180" fontId="11" fillId="0" borderId="47" xfId="1" applyNumberFormat="1" applyFont="1" applyBorder="1" applyAlignment="1" applyProtection="1">
      <alignment horizontal="right"/>
      <protection locked="0"/>
    </xf>
    <xf numFmtId="180" fontId="13" fillId="0" borderId="46" xfId="1" applyNumberFormat="1" applyFont="1" applyFill="1" applyBorder="1" applyAlignment="1">
      <alignment horizontal="right"/>
    </xf>
    <xf numFmtId="180" fontId="13" fillId="0" borderId="22" xfId="1" applyNumberFormat="1" applyFont="1" applyFill="1" applyBorder="1" applyAlignment="1">
      <alignment horizontal="right"/>
    </xf>
    <xf numFmtId="180" fontId="13" fillId="0" borderId="47" xfId="1" applyNumberFormat="1" applyFont="1" applyFill="1" applyBorder="1" applyAlignment="1">
      <alignment horizontal="right"/>
    </xf>
    <xf numFmtId="181" fontId="13" fillId="0" borderId="46" xfId="0" applyNumberFormat="1" applyFont="1" applyFill="1" applyBorder="1" applyAlignment="1">
      <alignment horizontal="right"/>
    </xf>
    <xf numFmtId="181" fontId="13" fillId="0" borderId="22" xfId="0" applyNumberFormat="1" applyFont="1" applyFill="1" applyBorder="1" applyAlignment="1">
      <alignment horizontal="right"/>
    </xf>
    <xf numFmtId="181" fontId="13" fillId="0" borderId="47" xfId="0" applyNumberFormat="1" applyFont="1" applyFill="1" applyBorder="1" applyAlignment="1">
      <alignment horizontal="right"/>
    </xf>
    <xf numFmtId="180" fontId="11" fillId="0" borderId="46" xfId="1" applyNumberFormat="1" applyFont="1" applyFill="1" applyBorder="1" applyAlignment="1" applyProtection="1">
      <alignment horizontal="right"/>
      <protection locked="0" hidden="1"/>
    </xf>
    <xf numFmtId="180" fontId="11" fillId="0" borderId="22" xfId="1" applyNumberFormat="1" applyFont="1" applyFill="1" applyBorder="1" applyAlignment="1" applyProtection="1">
      <alignment horizontal="right"/>
      <protection locked="0" hidden="1"/>
    </xf>
    <xf numFmtId="180" fontId="11" fillId="0" borderId="47" xfId="1" applyNumberFormat="1" applyFont="1" applyFill="1" applyBorder="1" applyAlignment="1" applyProtection="1">
      <alignment horizontal="right"/>
      <protection locked="0" hidden="1"/>
    </xf>
    <xf numFmtId="2" fontId="11" fillId="0" borderId="46" xfId="0" applyNumberFormat="1" applyFont="1" applyFill="1" applyBorder="1" applyAlignment="1" applyProtection="1">
      <alignment horizontal="right"/>
      <protection locked="0" hidden="1"/>
    </xf>
    <xf numFmtId="2" fontId="11" fillId="0" borderId="22" xfId="0" applyNumberFormat="1" applyFont="1" applyFill="1" applyBorder="1" applyAlignment="1" applyProtection="1">
      <alignment horizontal="right"/>
      <protection locked="0" hidden="1"/>
    </xf>
    <xf numFmtId="2" fontId="11" fillId="0" borderId="47" xfId="0" applyNumberFormat="1" applyFont="1" applyFill="1" applyBorder="1" applyAlignment="1" applyProtection="1">
      <alignment horizontal="right"/>
      <protection locked="0" hidden="1"/>
    </xf>
    <xf numFmtId="38" fontId="9" fillId="0" borderId="0" xfId="2" applyFont="1" applyAlignment="1">
      <alignment horizontal="center" vertical="center"/>
    </xf>
    <xf numFmtId="38" fontId="11" fillId="0" borderId="6" xfId="2" applyFont="1" applyBorder="1" applyAlignment="1">
      <alignment horizontal="right" vertical="center"/>
    </xf>
    <xf numFmtId="38" fontId="11" fillId="0" borderId="41" xfId="6" applyFont="1" applyBorder="1" applyAlignment="1">
      <alignment horizontal="right"/>
    </xf>
    <xf numFmtId="38" fontId="11" fillId="0" borderId="4" xfId="6" applyFont="1" applyBorder="1" applyAlignment="1">
      <alignment horizontal="right"/>
    </xf>
    <xf numFmtId="38" fontId="11" fillId="0" borderId="3" xfId="6" applyFont="1" applyBorder="1" applyAlignment="1">
      <alignment horizontal="right"/>
    </xf>
    <xf numFmtId="180" fontId="11" fillId="0" borderId="41" xfId="1" applyNumberFormat="1" applyFont="1" applyBorder="1" applyAlignment="1" applyProtection="1">
      <alignment horizontal="right"/>
      <protection locked="0" hidden="1"/>
    </xf>
    <xf numFmtId="180" fontId="13" fillId="0" borderId="41" xfId="1" applyNumberFormat="1" applyFont="1" applyFill="1" applyBorder="1" applyAlignment="1">
      <alignment horizontal="right"/>
    </xf>
    <xf numFmtId="181" fontId="13" fillId="0" borderId="41" xfId="0" applyNumberFormat="1" applyFont="1" applyFill="1" applyBorder="1" applyAlignment="1">
      <alignment horizontal="right"/>
    </xf>
    <xf numFmtId="180" fontId="11" fillId="0" borderId="41" xfId="1" applyNumberFormat="1" applyFont="1" applyFill="1" applyBorder="1" applyAlignment="1" applyProtection="1">
      <alignment horizontal="right"/>
      <protection locked="0" hidden="1"/>
    </xf>
    <xf numFmtId="2" fontId="11" fillId="0" borderId="41" xfId="0" applyNumberFormat="1" applyFont="1" applyFill="1" applyBorder="1" applyAlignment="1" applyProtection="1">
      <alignment horizontal="right"/>
      <protection locked="0" hidden="1"/>
    </xf>
    <xf numFmtId="2" fontId="11" fillId="0" borderId="58" xfId="0" applyNumberFormat="1" applyFont="1" applyFill="1" applyBorder="1" applyAlignment="1" applyProtection="1">
      <alignment horizontal="right"/>
      <protection locked="0" hidden="1"/>
    </xf>
    <xf numFmtId="38" fontId="11" fillId="0" borderId="5" xfId="6" applyFont="1" applyFill="1" applyBorder="1" applyAlignment="1">
      <alignment horizontal="right"/>
    </xf>
    <xf numFmtId="38" fontId="11" fillId="0" borderId="58" xfId="6" applyFont="1" applyBorder="1" applyAlignment="1">
      <alignment horizontal="right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177" fontId="11" fillId="0" borderId="14" xfId="0" applyNumberFormat="1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wrapText="1"/>
    </xf>
    <xf numFmtId="9" fontId="11" fillId="0" borderId="14" xfId="1" applyFont="1" applyFill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center" vertical="center" wrapText="1"/>
    </xf>
    <xf numFmtId="9" fontId="11" fillId="0" borderId="12" xfId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30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180" fontId="11" fillId="0" borderId="32" xfId="1" applyNumberFormat="1" applyFont="1" applyFill="1" applyBorder="1" applyAlignment="1">
      <alignment horizontal="center" vertical="center" wrapText="1"/>
    </xf>
    <xf numFmtId="180" fontId="11" fillId="0" borderId="33" xfId="1" applyNumberFormat="1" applyFont="1" applyFill="1" applyBorder="1" applyAlignment="1">
      <alignment horizontal="center" vertical="center" wrapText="1"/>
    </xf>
    <xf numFmtId="1" fontId="11" fillId="0" borderId="32" xfId="3" applyNumberFormat="1" applyFont="1" applyFill="1" applyBorder="1" applyAlignment="1">
      <alignment horizontal="center" vertical="center" wrapText="1"/>
    </xf>
    <xf numFmtId="1" fontId="11" fillId="0" borderId="33" xfId="3" applyNumberFormat="1" applyFont="1" applyFill="1" applyBorder="1" applyAlignment="1">
      <alignment horizontal="center" vertical="center" wrapText="1"/>
    </xf>
    <xf numFmtId="0" fontId="11" fillId="0" borderId="32" xfId="3" applyNumberFormat="1" applyFont="1" applyFill="1" applyBorder="1" applyAlignment="1">
      <alignment horizontal="center" vertical="center" wrapText="1"/>
    </xf>
    <xf numFmtId="0" fontId="11" fillId="0" borderId="33" xfId="3" applyNumberFormat="1" applyFont="1" applyFill="1" applyBorder="1" applyAlignment="1">
      <alignment horizontal="center" vertical="center" wrapText="1"/>
    </xf>
    <xf numFmtId="1" fontId="11" fillId="0" borderId="32" xfId="3" applyNumberFormat="1" applyFont="1" applyFill="1" applyBorder="1" applyAlignment="1">
      <alignment horizontal="center" vertical="center"/>
    </xf>
    <xf numFmtId="0" fontId="11" fillId="0" borderId="32" xfId="3" applyFont="1" applyFill="1" applyBorder="1" applyAlignment="1">
      <alignment horizontal="center" vertical="center"/>
    </xf>
    <xf numFmtId="0" fontId="11" fillId="0" borderId="33" xfId="3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40" fontId="11" fillId="0" borderId="32" xfId="2" applyNumberFormat="1" applyFont="1" applyFill="1" applyBorder="1" applyAlignment="1">
      <alignment horizontal="center" vertical="center" wrapText="1"/>
    </xf>
    <xf numFmtId="40" fontId="11" fillId="0" borderId="33" xfId="2" applyNumberFormat="1" applyFont="1" applyFill="1" applyBorder="1" applyAlignment="1">
      <alignment horizontal="center" vertical="center" wrapText="1"/>
    </xf>
    <xf numFmtId="1" fontId="11" fillId="0" borderId="31" xfId="3" applyNumberFormat="1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horizontal="center" vertical="center" wrapText="1"/>
    </xf>
    <xf numFmtId="0" fontId="11" fillId="0" borderId="33" xfId="3" applyFont="1" applyFill="1" applyBorder="1" applyAlignment="1">
      <alignment horizontal="center" vertical="center" wrapText="1"/>
    </xf>
    <xf numFmtId="38" fontId="11" fillId="0" borderId="32" xfId="2" applyFont="1" applyFill="1" applyBorder="1" applyAlignment="1">
      <alignment horizontal="center" vertical="center" wrapText="1"/>
    </xf>
    <xf numFmtId="38" fontId="11" fillId="0" borderId="33" xfId="2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2" fontId="11" fillId="0" borderId="52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7" fontId="11" fillId="0" borderId="52" xfId="0" applyNumberFormat="1" applyFont="1" applyFill="1" applyBorder="1" applyAlignment="1">
      <alignment horizontal="center" vertical="center" wrapText="1"/>
    </xf>
    <xf numFmtId="177" fontId="11" fillId="0" borderId="26" xfId="0" applyNumberFormat="1" applyFont="1" applyFill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9" fontId="11" fillId="0" borderId="52" xfId="1" applyFont="1" applyFill="1" applyBorder="1" applyAlignment="1">
      <alignment horizontal="center" vertical="center" wrapText="1"/>
    </xf>
    <xf numFmtId="9" fontId="11" fillId="0" borderId="26" xfId="1" applyFont="1" applyFill="1" applyBorder="1" applyAlignment="1">
      <alignment horizontal="center" vertical="center" wrapText="1"/>
    </xf>
    <xf numFmtId="1" fontId="11" fillId="0" borderId="52" xfId="0" applyNumberFormat="1" applyFont="1" applyFill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</cellXfs>
  <cellStyles count="7">
    <cellStyle name="パーセント" xfId="1" builtinId="5"/>
    <cellStyle name="桁区切り" xfId="6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</a:t>
            </a:r>
            <a:r>
              <a:rPr lang="en-US" sz="1200" b="0"/>
              <a:t>5</a:t>
            </a:r>
            <a:r>
              <a:rPr lang="ja-JP" sz="1200" b="0"/>
              <a:t>歳児　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グラフ!$C$61</c:f>
              <c:strCache>
                <c:ptCount val="1"/>
                <c:pt idx="0">
                  <c:v>う蝕のある人の割合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68-47C4-83C4-02231842EB5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68-47C4-83C4-02231842EB55}"/>
              </c:ext>
            </c:extLst>
          </c:dPt>
          <c:dPt>
            <c:idx val="8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528-447C-825B-C6B89DFAAA3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8-47C4-83C4-02231842EB5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28-447C-825B-C6B89DFAAA3B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8-47C4-83C4-02231842EB55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グラフ!$B$62:$B$81</c:f>
              <c:strCache>
                <c:ptCount val="20"/>
                <c:pt idx="0">
                  <c:v>多賀町</c:v>
                </c:pt>
                <c:pt idx="1">
                  <c:v>草津市</c:v>
                </c:pt>
                <c:pt idx="2">
                  <c:v>竜王町</c:v>
                </c:pt>
                <c:pt idx="3">
                  <c:v>大津市</c:v>
                </c:pt>
                <c:pt idx="4">
                  <c:v>守山市</c:v>
                </c:pt>
                <c:pt idx="5">
                  <c:v>東近江市</c:v>
                </c:pt>
                <c:pt idx="6">
                  <c:v>彦根市</c:v>
                </c:pt>
                <c:pt idx="7">
                  <c:v>米原市</c:v>
                </c:pt>
                <c:pt idx="8">
                  <c:v>滋賀県</c:v>
                </c:pt>
                <c:pt idx="9">
                  <c:v>栗東市</c:v>
                </c:pt>
                <c:pt idx="10">
                  <c:v>長浜市</c:v>
                </c:pt>
                <c:pt idx="11">
                  <c:v>近江八幡市</c:v>
                </c:pt>
                <c:pt idx="12">
                  <c:v>高島市</c:v>
                </c:pt>
                <c:pt idx="13">
                  <c:v>湖南市</c:v>
                </c:pt>
                <c:pt idx="14">
                  <c:v>甲賀市</c:v>
                </c:pt>
                <c:pt idx="15">
                  <c:v>豊郷町</c:v>
                </c:pt>
                <c:pt idx="16">
                  <c:v>日野町</c:v>
                </c:pt>
                <c:pt idx="17">
                  <c:v>野洲市</c:v>
                </c:pt>
                <c:pt idx="18">
                  <c:v>甲良町</c:v>
                </c:pt>
                <c:pt idx="19">
                  <c:v>愛荘町</c:v>
                </c:pt>
              </c:strCache>
            </c:strRef>
          </c:cat>
          <c:val>
            <c:numRef>
              <c:f>グラフ!$C$62:$C$81</c:f>
              <c:numCache>
                <c:formatCode>0.0%</c:formatCode>
                <c:ptCount val="20"/>
                <c:pt idx="0">
                  <c:v>0.11538461538461539</c:v>
                </c:pt>
                <c:pt idx="1">
                  <c:v>0.17457305502846299</c:v>
                </c:pt>
                <c:pt idx="2">
                  <c:v>0.19230769230769232</c:v>
                </c:pt>
                <c:pt idx="3">
                  <c:v>0.19606741573033709</c:v>
                </c:pt>
                <c:pt idx="4">
                  <c:v>0.20553359683794467</c:v>
                </c:pt>
                <c:pt idx="5">
                  <c:v>0.20754716981132076</c:v>
                </c:pt>
                <c:pt idx="6">
                  <c:v>0.21916167664670658</c:v>
                </c:pt>
                <c:pt idx="7">
                  <c:v>0.22222222222222221</c:v>
                </c:pt>
                <c:pt idx="8">
                  <c:v>0.22297044519266743</c:v>
                </c:pt>
                <c:pt idx="9">
                  <c:v>0.23246217331499311</c:v>
                </c:pt>
                <c:pt idx="10">
                  <c:v>0.23589743589743589</c:v>
                </c:pt>
                <c:pt idx="11">
                  <c:v>0.24361948955916474</c:v>
                </c:pt>
                <c:pt idx="12">
                  <c:v>0.24452554744525548</c:v>
                </c:pt>
                <c:pt idx="13">
                  <c:v>0.25862068965517243</c:v>
                </c:pt>
                <c:pt idx="14">
                  <c:v>0.26159554730983303</c:v>
                </c:pt>
                <c:pt idx="15">
                  <c:v>0.2711864406779661</c:v>
                </c:pt>
                <c:pt idx="16">
                  <c:v>0.2982456140350877</c:v>
                </c:pt>
                <c:pt idx="17">
                  <c:v>0.31136363636363634</c:v>
                </c:pt>
                <c:pt idx="18">
                  <c:v>0.32692307692307693</c:v>
                </c:pt>
                <c:pt idx="19">
                  <c:v>0.33510638297872342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68-47C4-83C4-02231842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32496"/>
        <c:axId val="1022538480"/>
      </c:barChart>
      <c:catAx>
        <c:axId val="102253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022538480"/>
        <c:crosses val="autoZero"/>
        <c:auto val="1"/>
        <c:lblAlgn val="ctr"/>
        <c:lblOffset val="100"/>
        <c:noMultiLvlLbl val="0"/>
      </c:catAx>
      <c:valAx>
        <c:axId val="1022538480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22532496"/>
        <c:crosses val="autoZero"/>
        <c:crossBetween val="between"/>
        <c:majorUnit val="0.1"/>
        <c:minorUnit val="5.000000000000001E-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</a:t>
            </a:r>
            <a:r>
              <a:rPr lang="en-US" sz="1200" b="0"/>
              <a:t>5</a:t>
            </a:r>
            <a:r>
              <a:rPr lang="ja-JP" sz="1200" b="0"/>
              <a:t>歳児一人平均むし歯数</a:t>
            </a:r>
            <a:endParaRPr lang="en-US" altLang="ja-JP" sz="1200" b="0"/>
          </a:p>
          <a:p>
            <a:pPr>
              <a:defRPr sz="1200" b="0"/>
            </a:pPr>
            <a:r>
              <a:rPr lang="ja-JP" sz="1200" b="0"/>
              <a:t>（乳歯＋永久歯）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グラフ!$D$61</c:f>
              <c:strCache>
                <c:ptCount val="1"/>
                <c:pt idx="0">
                  <c:v>一人平均むし歯数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6D4-4DD9-9E90-EC269B9470A3}"/>
              </c:ext>
            </c:extLst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6D4-4DD9-9E90-EC269B9470A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6D4-4DD9-9E90-EC269B9470A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4-4DD9-9E90-EC269B9470A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4-4DD9-9E90-EC269B9470A3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4-4DD9-9E90-EC269B9470A3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グラフ!$B$62:$B$81</c:f>
              <c:strCache>
                <c:ptCount val="20"/>
                <c:pt idx="0">
                  <c:v>多賀町</c:v>
                </c:pt>
                <c:pt idx="1">
                  <c:v>草津市</c:v>
                </c:pt>
                <c:pt idx="2">
                  <c:v>竜王町</c:v>
                </c:pt>
                <c:pt idx="3">
                  <c:v>大津市</c:v>
                </c:pt>
                <c:pt idx="4">
                  <c:v>守山市</c:v>
                </c:pt>
                <c:pt idx="5">
                  <c:v>東近江市</c:v>
                </c:pt>
                <c:pt idx="6">
                  <c:v>彦根市</c:v>
                </c:pt>
                <c:pt idx="7">
                  <c:v>米原市</c:v>
                </c:pt>
                <c:pt idx="8">
                  <c:v>滋賀県</c:v>
                </c:pt>
                <c:pt idx="9">
                  <c:v>栗東市</c:v>
                </c:pt>
                <c:pt idx="10">
                  <c:v>長浜市</c:v>
                </c:pt>
                <c:pt idx="11">
                  <c:v>近江八幡市</c:v>
                </c:pt>
                <c:pt idx="12">
                  <c:v>高島市</c:v>
                </c:pt>
                <c:pt idx="13">
                  <c:v>湖南市</c:v>
                </c:pt>
                <c:pt idx="14">
                  <c:v>甲賀市</c:v>
                </c:pt>
                <c:pt idx="15">
                  <c:v>豊郷町</c:v>
                </c:pt>
                <c:pt idx="16">
                  <c:v>日野町</c:v>
                </c:pt>
                <c:pt idx="17">
                  <c:v>野洲市</c:v>
                </c:pt>
                <c:pt idx="18">
                  <c:v>甲良町</c:v>
                </c:pt>
                <c:pt idx="19">
                  <c:v>愛荘町</c:v>
                </c:pt>
              </c:strCache>
            </c:strRef>
          </c:cat>
          <c:val>
            <c:numRef>
              <c:f>グラフ!$D$62:$D$81</c:f>
              <c:numCache>
                <c:formatCode>0.00</c:formatCode>
                <c:ptCount val="20"/>
                <c:pt idx="0">
                  <c:v>0.41025641025641024</c:v>
                </c:pt>
                <c:pt idx="1">
                  <c:v>0.59582542694497154</c:v>
                </c:pt>
                <c:pt idx="2">
                  <c:v>0.33333333333333331</c:v>
                </c:pt>
                <c:pt idx="3">
                  <c:v>0.72808988764044946</c:v>
                </c:pt>
                <c:pt idx="4">
                  <c:v>0.70355731225296447</c:v>
                </c:pt>
                <c:pt idx="5">
                  <c:v>0.69811320754716977</c:v>
                </c:pt>
                <c:pt idx="6">
                  <c:v>0.83832335329341312</c:v>
                </c:pt>
                <c:pt idx="7">
                  <c:v>0.79629629629629628</c:v>
                </c:pt>
                <c:pt idx="8">
                  <c:v>0.78189300411522633</c:v>
                </c:pt>
                <c:pt idx="9">
                  <c:v>0.88445667125171934</c:v>
                </c:pt>
                <c:pt idx="10">
                  <c:v>0.78717948717948716</c:v>
                </c:pt>
                <c:pt idx="11">
                  <c:v>0.67517401392111365</c:v>
                </c:pt>
                <c:pt idx="12">
                  <c:v>1.0547445255474452</c:v>
                </c:pt>
                <c:pt idx="13">
                  <c:v>1.1896551724137931</c:v>
                </c:pt>
                <c:pt idx="14">
                  <c:v>0.92578849721706868</c:v>
                </c:pt>
                <c:pt idx="15">
                  <c:v>1.1694915254237288</c:v>
                </c:pt>
                <c:pt idx="16">
                  <c:v>1.1754385964912282</c:v>
                </c:pt>
                <c:pt idx="17">
                  <c:v>0.97727272727272729</c:v>
                </c:pt>
                <c:pt idx="18">
                  <c:v>1.2692307692307692</c:v>
                </c:pt>
                <c:pt idx="19">
                  <c:v>0.93617021276595747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D4-4DD9-9E90-EC269B947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31952"/>
        <c:axId val="1022534672"/>
      </c:barChart>
      <c:catAx>
        <c:axId val="102253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022534672"/>
        <c:crosses val="autoZero"/>
        <c:auto val="1"/>
        <c:lblAlgn val="ctr"/>
        <c:lblOffset val="100"/>
        <c:noMultiLvlLbl val="0"/>
      </c:catAx>
      <c:valAx>
        <c:axId val="102253467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225319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451403</xdr:colOff>
      <xdr:row>2</xdr:row>
      <xdr:rowOff>19236</xdr:rowOff>
    </xdr:from>
    <xdr:to>
      <xdr:col>8</xdr:col>
      <xdr:colOff>243355</xdr:colOff>
      <xdr:row>22</xdr:row>
      <xdr:rowOff>128995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235323</xdr:colOff>
      <xdr:row>30</xdr:row>
      <xdr:rowOff>142501</xdr:rowOff>
    </xdr:from>
    <xdr:to>
      <xdr:col>9</xdr:col>
      <xdr:colOff>142501</xdr:colOff>
      <xdr:row>53</xdr:row>
      <xdr:rowOff>72964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291353</xdr:colOff>
      <xdr:row>29</xdr:row>
      <xdr:rowOff>33617</xdr:rowOff>
    </xdr:from>
    <xdr:to>
      <xdr:col>9</xdr:col>
      <xdr:colOff>219635</xdr:colOff>
      <xdr:row>55</xdr:row>
      <xdr:rowOff>71717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DAF6A1D-8589-47D9-942C-6BF9F6965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4583205"/>
          <a:ext cx="5374341" cy="411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313765</xdr:colOff>
      <xdr:row>1</xdr:row>
      <xdr:rowOff>145677</xdr:rowOff>
    </xdr:from>
    <xdr:to>
      <xdr:col>9</xdr:col>
      <xdr:colOff>232522</xdr:colOff>
      <xdr:row>28</xdr:row>
      <xdr:rowOff>26895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BEB9D33-5169-434C-A9A7-A3C4F3B07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302559"/>
          <a:ext cx="5364816" cy="4117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388204</xdr:colOff>
      <xdr:row>2</xdr:row>
      <xdr:rowOff>106532</xdr:rowOff>
    </xdr:from>
    <xdr:ext cx="492443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8204" y="420297"/>
          <a:ext cx="4924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（％）</a:t>
          </a:r>
        </a:p>
      </xdr:txBody>
    </xdr:sp>
    <xdr:clientData/>
  </xdr:oneCellAnchor>
  <xdr:oneCellAnchor>
    <xdr:from>
      <xdr:col>0</xdr:col>
      <xdr:colOff>407760</xdr:colOff>
      <xdr:row>31</xdr:row>
      <xdr:rowOff>45943</xdr:rowOff>
    </xdr:from>
    <xdr:ext cx="492443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07760" y="4909296"/>
          <a:ext cx="4924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1:D81"/>
  <sheetViews>
    <sheetView tabSelected="1" view="pageBreakPreview" zoomScale="85" zoomScaleNormal="100" zoomScaleSheetLayoutView="85" workbookViewId="0">
      <selection activeCell="P38" sqref="P38"/>
    </sheetView>
  </sheetViews>
  <sheetFormatPr defaultRowHeight="13"/>
  <sheetData>
    <row r="61" spans="1:4" ht="22">
      <c r="A61" t="s">
        <v>84</v>
      </c>
      <c r="B61" t="s">
        <v>83</v>
      </c>
      <c r="C61" s="1" t="s">
        <v>80</v>
      </c>
      <c r="D61" s="2" t="s">
        <v>81</v>
      </c>
    </row>
    <row r="62" spans="1:4">
      <c r="A62">
        <v>19</v>
      </c>
      <c r="B62" t="s">
        <v>1</v>
      </c>
      <c r="C62" s="3">
        <v>0.11538461538461539</v>
      </c>
      <c r="D62" s="4">
        <v>0.41025641025641024</v>
      </c>
    </row>
    <row r="63" spans="1:4">
      <c r="A63">
        <v>5</v>
      </c>
      <c r="B63" t="s">
        <v>15</v>
      </c>
      <c r="C63" s="3">
        <v>0.17457305502846299</v>
      </c>
      <c r="D63" s="4">
        <v>0.59582542694497154</v>
      </c>
    </row>
    <row r="64" spans="1:4">
      <c r="A64">
        <v>15</v>
      </c>
      <c r="B64" t="s">
        <v>5</v>
      </c>
      <c r="C64" s="3">
        <v>0.19230769230769232</v>
      </c>
      <c r="D64" s="4">
        <v>0.33333333333333331</v>
      </c>
    </row>
    <row r="65" spans="1:4">
      <c r="A65">
        <v>1</v>
      </c>
      <c r="B65" t="s">
        <v>19</v>
      </c>
      <c r="C65" s="3">
        <v>0.19606741573033709</v>
      </c>
      <c r="D65" s="4">
        <v>0.72808988764044946</v>
      </c>
    </row>
    <row r="66" spans="1:4">
      <c r="A66">
        <v>6</v>
      </c>
      <c r="B66" t="s">
        <v>14</v>
      </c>
      <c r="C66" s="3">
        <v>0.20553359683794467</v>
      </c>
      <c r="D66" s="4">
        <v>0.70355731225296447</v>
      </c>
    </row>
    <row r="67" spans="1:4">
      <c r="A67">
        <v>12</v>
      </c>
      <c r="B67" t="s">
        <v>8</v>
      </c>
      <c r="C67" s="3">
        <v>0.20754716981132076</v>
      </c>
      <c r="D67" s="4">
        <v>0.69811320754716977</v>
      </c>
    </row>
    <row r="68" spans="1:4">
      <c r="A68">
        <v>2</v>
      </c>
      <c r="B68" t="s">
        <v>18</v>
      </c>
      <c r="C68" s="3">
        <v>0.21916167664670658</v>
      </c>
      <c r="D68" s="4">
        <v>0.83832335329341312</v>
      </c>
    </row>
    <row r="69" spans="1:4">
      <c r="A69">
        <v>13</v>
      </c>
      <c r="B69" t="s">
        <v>7</v>
      </c>
      <c r="C69" s="3">
        <v>0.22222222222222221</v>
      </c>
      <c r="D69" s="4">
        <v>0.79629629629629628</v>
      </c>
    </row>
    <row r="70" spans="1:4">
      <c r="A70">
        <v>20</v>
      </c>
      <c r="B70" t="s">
        <v>82</v>
      </c>
      <c r="C70" s="3">
        <v>0.22297044519266743</v>
      </c>
      <c r="D70" s="4">
        <v>0.78189300411522633</v>
      </c>
    </row>
    <row r="71" spans="1:4">
      <c r="A71">
        <v>7</v>
      </c>
      <c r="B71" t="s">
        <v>13</v>
      </c>
      <c r="C71" s="3">
        <v>0.23246217331499311</v>
      </c>
      <c r="D71" s="4">
        <v>0.88445667125171934</v>
      </c>
    </row>
    <row r="72" spans="1:4">
      <c r="A72">
        <v>3</v>
      </c>
      <c r="B72" t="s">
        <v>17</v>
      </c>
      <c r="C72" s="3">
        <v>0.23589743589743589</v>
      </c>
      <c r="D72" s="4">
        <v>0.78717948717948716</v>
      </c>
    </row>
    <row r="73" spans="1:4">
      <c r="A73">
        <v>4</v>
      </c>
      <c r="B73" t="s">
        <v>16</v>
      </c>
      <c r="C73" s="3">
        <v>0.24361948955916474</v>
      </c>
      <c r="D73" s="4">
        <v>0.67517401392111365</v>
      </c>
    </row>
    <row r="74" spans="1:4">
      <c r="A74">
        <v>11</v>
      </c>
      <c r="B74" t="s">
        <v>9</v>
      </c>
      <c r="C74" s="3">
        <v>0.24452554744525548</v>
      </c>
      <c r="D74" s="4">
        <v>1.0547445255474452</v>
      </c>
    </row>
    <row r="75" spans="1:4">
      <c r="A75">
        <v>10</v>
      </c>
      <c r="B75" t="s">
        <v>10</v>
      </c>
      <c r="C75" s="3">
        <v>0.25862068965517243</v>
      </c>
      <c r="D75" s="4">
        <v>1.1896551724137931</v>
      </c>
    </row>
    <row r="76" spans="1:4">
      <c r="A76">
        <v>8</v>
      </c>
      <c r="B76" t="s">
        <v>12</v>
      </c>
      <c r="C76" s="3">
        <v>0.26159554730983303</v>
      </c>
      <c r="D76" s="4">
        <v>0.92578849721706868</v>
      </c>
    </row>
    <row r="77" spans="1:4">
      <c r="A77">
        <v>17</v>
      </c>
      <c r="B77" t="s">
        <v>3</v>
      </c>
      <c r="C77" s="3">
        <v>0.2711864406779661</v>
      </c>
      <c r="D77" s="4">
        <v>1.1694915254237288</v>
      </c>
    </row>
    <row r="78" spans="1:4">
      <c r="A78">
        <v>14</v>
      </c>
      <c r="B78" t="s">
        <v>6</v>
      </c>
      <c r="C78" s="3">
        <v>0.2982456140350877</v>
      </c>
      <c r="D78" s="4">
        <v>1.1754385964912282</v>
      </c>
    </row>
    <row r="79" spans="1:4">
      <c r="A79">
        <v>9</v>
      </c>
      <c r="B79" t="s">
        <v>11</v>
      </c>
      <c r="C79" s="3">
        <v>0.31136363636363634</v>
      </c>
      <c r="D79" s="4">
        <v>0.97727272727272729</v>
      </c>
    </row>
    <row r="80" spans="1:4">
      <c r="A80">
        <v>18</v>
      </c>
      <c r="B80" t="s">
        <v>2</v>
      </c>
      <c r="C80" s="3">
        <v>0.32692307692307693</v>
      </c>
      <c r="D80" s="4">
        <v>1.2692307692307692</v>
      </c>
    </row>
    <row r="81" spans="1:4">
      <c r="A81">
        <v>16</v>
      </c>
      <c r="B81" t="s">
        <v>4</v>
      </c>
      <c r="C81" s="3">
        <v>0.33510638297872342</v>
      </c>
      <c r="D81" s="4">
        <v>0.93617021276595747</v>
      </c>
    </row>
  </sheetData>
  <autoFilter ref="A61:D81" xr:uid="{00000000-0009-0000-0000-000000000000}">
    <sortState xmlns:xlrd2="http://schemas.microsoft.com/office/spreadsheetml/2017/richdata2" ref="A62:D81">
      <sortCondition ref="C61:C81"/>
    </sortState>
  </autoFilter>
  <phoneticPr fontId="2"/>
  <printOptions horizontalCentered="1" verticalCentered="1"/>
  <pageMargins left="1.0236220472440944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26"/>
  <sheetViews>
    <sheetView view="pageBreakPreview" zoomScale="115" zoomScaleNormal="130" zoomScaleSheetLayoutView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3" sqref="X3:Z3"/>
    </sheetView>
  </sheetViews>
  <sheetFormatPr defaultColWidth="10.6328125" defaultRowHeight="8.5"/>
  <cols>
    <col min="1" max="1" width="3.26953125" style="5" customWidth="1"/>
    <col min="2" max="2" width="13.6328125" style="153" customWidth="1"/>
    <col min="3" max="4" width="5.1796875" style="7" customWidth="1"/>
    <col min="5" max="5" width="5.26953125" style="7" customWidth="1"/>
    <col min="6" max="7" width="4.7265625" style="7" customWidth="1"/>
    <col min="8" max="8" width="5.1796875" style="7" customWidth="1"/>
    <col min="9" max="11" width="4.7265625" style="8" customWidth="1"/>
    <col min="12" max="17" width="4.7265625" style="9" customWidth="1"/>
    <col min="18" max="19" width="5.1796875" style="7" customWidth="1"/>
    <col min="20" max="20" width="5.26953125" style="7" customWidth="1"/>
    <col min="21" max="23" width="4.7265625" style="10" customWidth="1"/>
    <col min="24" max="25" width="4.7265625" style="11" customWidth="1"/>
    <col min="26" max="26" width="5" style="11" customWidth="1"/>
    <col min="27" max="29" width="4.7265625" style="11" customWidth="1"/>
    <col min="30" max="32" width="4.7265625" style="12" customWidth="1"/>
    <col min="33" max="37" width="4.7265625" style="11" customWidth="1"/>
    <col min="38" max="38" width="4.7265625" style="13" customWidth="1"/>
    <col min="39" max="41" width="4.7265625" style="11" customWidth="1"/>
    <col min="42" max="44" width="4.7265625" style="10" customWidth="1"/>
    <col min="45" max="47" width="4.7265625" style="11" customWidth="1"/>
    <col min="48" max="50" width="4.7265625" style="14" customWidth="1"/>
    <col min="51" max="55" width="10.6328125" style="14"/>
    <col min="56" max="16384" width="10.6328125" style="5"/>
  </cols>
  <sheetData>
    <row r="1" spans="1:93" ht="14">
      <c r="B1" s="5"/>
      <c r="C1" s="6" t="s">
        <v>79</v>
      </c>
      <c r="AA1" s="6" t="s">
        <v>79</v>
      </c>
    </row>
    <row r="3" spans="1:93" s="15" customFormat="1" ht="30" customHeight="1">
      <c r="B3" s="16"/>
      <c r="C3" s="373" t="s">
        <v>31</v>
      </c>
      <c r="D3" s="374"/>
      <c r="E3" s="375"/>
      <c r="F3" s="373" t="s">
        <v>30</v>
      </c>
      <c r="G3" s="374"/>
      <c r="H3" s="375"/>
      <c r="I3" s="388" t="s">
        <v>29</v>
      </c>
      <c r="J3" s="389"/>
      <c r="K3" s="390"/>
      <c r="L3" s="391" t="s">
        <v>28</v>
      </c>
      <c r="M3" s="392"/>
      <c r="N3" s="393"/>
      <c r="O3" s="391" t="s">
        <v>27</v>
      </c>
      <c r="P3" s="392"/>
      <c r="Q3" s="393"/>
      <c r="R3" s="373" t="s">
        <v>26</v>
      </c>
      <c r="S3" s="374"/>
      <c r="T3" s="375"/>
      <c r="U3" s="382" t="s">
        <v>33</v>
      </c>
      <c r="V3" s="383"/>
      <c r="W3" s="384"/>
      <c r="X3" s="379" t="s">
        <v>25</v>
      </c>
      <c r="Y3" s="380"/>
      <c r="Z3" s="381"/>
      <c r="AA3" s="379" t="s">
        <v>34</v>
      </c>
      <c r="AB3" s="380"/>
      <c r="AC3" s="381"/>
      <c r="AD3" s="385" t="s">
        <v>35</v>
      </c>
      <c r="AE3" s="386"/>
      <c r="AF3" s="387"/>
      <c r="AG3" s="379" t="s">
        <v>36</v>
      </c>
      <c r="AH3" s="380"/>
      <c r="AI3" s="381"/>
      <c r="AJ3" s="379" t="s">
        <v>37</v>
      </c>
      <c r="AK3" s="380"/>
      <c r="AL3" s="381"/>
      <c r="AM3" s="379" t="s">
        <v>38</v>
      </c>
      <c r="AN3" s="380"/>
      <c r="AO3" s="381"/>
      <c r="AP3" s="382" t="s">
        <v>39</v>
      </c>
      <c r="AQ3" s="383"/>
      <c r="AR3" s="384"/>
      <c r="AS3" s="379" t="s">
        <v>40</v>
      </c>
      <c r="AT3" s="380"/>
      <c r="AU3" s="381"/>
      <c r="AV3" s="376" t="s">
        <v>32</v>
      </c>
      <c r="AW3" s="377"/>
      <c r="AX3" s="378"/>
      <c r="AY3" s="17"/>
      <c r="AZ3" s="17"/>
      <c r="BA3" s="17"/>
      <c r="BB3" s="17"/>
      <c r="BC3" s="17"/>
    </row>
    <row r="4" spans="1:93" s="15" customFormat="1" ht="18.75" customHeight="1">
      <c r="A4" s="15" t="s">
        <v>24</v>
      </c>
      <c r="B4" s="18" t="s">
        <v>77</v>
      </c>
      <c r="C4" s="19" t="s">
        <v>22</v>
      </c>
      <c r="D4" s="20" t="s">
        <v>21</v>
      </c>
      <c r="E4" s="21" t="s">
        <v>20</v>
      </c>
      <c r="F4" s="19" t="s">
        <v>22</v>
      </c>
      <c r="G4" s="20" t="s">
        <v>21</v>
      </c>
      <c r="H4" s="21" t="s">
        <v>20</v>
      </c>
      <c r="I4" s="22" t="s">
        <v>22</v>
      </c>
      <c r="J4" s="23" t="s">
        <v>21</v>
      </c>
      <c r="K4" s="24" t="s">
        <v>20</v>
      </c>
      <c r="L4" s="25" t="s">
        <v>22</v>
      </c>
      <c r="M4" s="26" t="s">
        <v>21</v>
      </c>
      <c r="N4" s="27" t="s">
        <v>23</v>
      </c>
      <c r="O4" s="25" t="s">
        <v>22</v>
      </c>
      <c r="P4" s="26" t="s">
        <v>21</v>
      </c>
      <c r="Q4" s="27" t="s">
        <v>20</v>
      </c>
      <c r="R4" s="19" t="s">
        <v>22</v>
      </c>
      <c r="S4" s="20" t="s">
        <v>21</v>
      </c>
      <c r="T4" s="21" t="s">
        <v>20</v>
      </c>
      <c r="U4" s="28" t="s">
        <v>22</v>
      </c>
      <c r="V4" s="29" t="s">
        <v>21</v>
      </c>
      <c r="W4" s="30" t="s">
        <v>20</v>
      </c>
      <c r="X4" s="31" t="s">
        <v>22</v>
      </c>
      <c r="Y4" s="32" t="s">
        <v>21</v>
      </c>
      <c r="Z4" s="33" t="s">
        <v>20</v>
      </c>
      <c r="AA4" s="31" t="s">
        <v>22</v>
      </c>
      <c r="AB4" s="32" t="s">
        <v>21</v>
      </c>
      <c r="AC4" s="33" t="s">
        <v>20</v>
      </c>
      <c r="AD4" s="34" t="s">
        <v>22</v>
      </c>
      <c r="AE4" s="35" t="s">
        <v>21</v>
      </c>
      <c r="AF4" s="36" t="s">
        <v>20</v>
      </c>
      <c r="AG4" s="31" t="s">
        <v>22</v>
      </c>
      <c r="AH4" s="32" t="s">
        <v>21</v>
      </c>
      <c r="AI4" s="33" t="s">
        <v>20</v>
      </c>
      <c r="AJ4" s="31" t="s">
        <v>22</v>
      </c>
      <c r="AK4" s="32" t="s">
        <v>21</v>
      </c>
      <c r="AL4" s="37" t="s">
        <v>20</v>
      </c>
      <c r="AM4" s="31" t="s">
        <v>22</v>
      </c>
      <c r="AN4" s="32" t="s">
        <v>21</v>
      </c>
      <c r="AO4" s="33" t="s">
        <v>20</v>
      </c>
      <c r="AP4" s="28" t="s">
        <v>22</v>
      </c>
      <c r="AQ4" s="29" t="s">
        <v>21</v>
      </c>
      <c r="AR4" s="30" t="s">
        <v>20</v>
      </c>
      <c r="AS4" s="31" t="s">
        <v>22</v>
      </c>
      <c r="AT4" s="32" t="s">
        <v>21</v>
      </c>
      <c r="AU4" s="33" t="s">
        <v>20</v>
      </c>
      <c r="AV4" s="31" t="s">
        <v>22</v>
      </c>
      <c r="AW4" s="32" t="s">
        <v>21</v>
      </c>
      <c r="AX4" s="33" t="s">
        <v>20</v>
      </c>
      <c r="AY4" s="17"/>
      <c r="AZ4" s="17"/>
      <c r="BA4" s="17"/>
      <c r="BB4" s="17"/>
      <c r="BC4" s="17"/>
    </row>
    <row r="5" spans="1:93" s="38" customFormat="1" ht="18" customHeight="1">
      <c r="A5" s="38">
        <v>1</v>
      </c>
      <c r="B5" s="39" t="s">
        <v>19</v>
      </c>
      <c r="C5" s="40">
        <f>市町村別保育所・こども園!B5+市町村別幼稚園!B5</f>
        <v>914</v>
      </c>
      <c r="D5" s="41">
        <f>市町村別保育所・こども園!C5+市町村別幼稚園!C5</f>
        <v>866</v>
      </c>
      <c r="E5" s="42">
        <f t="shared" ref="E5:E25" si="0">C5+D5</f>
        <v>1780</v>
      </c>
      <c r="F5" s="40">
        <f>市町村別保育所・こども園!E5+市町村別幼稚園!E5</f>
        <v>181</v>
      </c>
      <c r="G5" s="41">
        <f>市町村別保育所・こども園!F5+市町村別幼稚園!F5</f>
        <v>168</v>
      </c>
      <c r="H5" s="42">
        <f t="shared" ref="H5:H25" si="1">F5+G5</f>
        <v>349</v>
      </c>
      <c r="I5" s="43">
        <f t="shared" ref="I5:I25" si="2">F5/C5</f>
        <v>0.19803063457330417</v>
      </c>
      <c r="J5" s="44">
        <f t="shared" ref="J5:J25" si="3">G5/D5</f>
        <v>0.19399538106235567</v>
      </c>
      <c r="K5" s="45">
        <f t="shared" ref="K5:K25" si="4">H5/E5</f>
        <v>0.19606741573033709</v>
      </c>
      <c r="L5" s="40">
        <f>市町村別保育所・こども園!K5+市町村別幼稚園!K5</f>
        <v>55</v>
      </c>
      <c r="M5" s="41">
        <f>市町村別保育所・こども園!L5+市町村別幼稚園!L5</f>
        <v>57</v>
      </c>
      <c r="N5" s="42">
        <f t="shared" ref="N5:N25" si="5">L5+M5</f>
        <v>112</v>
      </c>
      <c r="O5" s="46">
        <f t="shared" ref="O5:O25" si="6">L5/C5</f>
        <v>6.0175054704595186E-2</v>
      </c>
      <c r="P5" s="47">
        <f t="shared" ref="P5:P25" si="7">M5/D5</f>
        <v>6.5819861431870672E-2</v>
      </c>
      <c r="Q5" s="48">
        <f t="shared" ref="Q5:Q25" si="8">N5/E5</f>
        <v>6.2921348314606745E-2</v>
      </c>
      <c r="R5" s="49">
        <f>市町村別保育所・こども園!Q5+市町村別幼稚園!Q5</f>
        <v>664</v>
      </c>
      <c r="S5" s="50">
        <f>市町村別保育所・こども園!R5+市町村別幼稚園!R5</f>
        <v>619</v>
      </c>
      <c r="T5" s="42">
        <f t="shared" ref="T5:T25" si="9">R5+S5</f>
        <v>1283</v>
      </c>
      <c r="U5" s="51">
        <f t="shared" ref="U5:U25" si="10">R5/C5</f>
        <v>0.7264770240700219</v>
      </c>
      <c r="V5" s="52">
        <f t="shared" ref="V5:V25" si="11">S5/D5</f>
        <v>0.71478060046189373</v>
      </c>
      <c r="W5" s="53">
        <f t="shared" ref="W5:W25" si="12">T5/E5</f>
        <v>0.72078651685393258</v>
      </c>
      <c r="X5" s="49">
        <f>市町村別保育所・こども園!W5+市町村別幼稚園!W5</f>
        <v>97</v>
      </c>
      <c r="Y5" s="50">
        <f>市町村別保育所・こども園!X5+市町村別幼稚園!X5</f>
        <v>93</v>
      </c>
      <c r="Z5" s="42">
        <f t="shared" ref="Z5:Z25" si="13">X5+Y5</f>
        <v>190</v>
      </c>
      <c r="AA5" s="40">
        <f>市町村別保育所・こども園!Z5+市町村別幼稚園!Z5</f>
        <v>1</v>
      </c>
      <c r="AB5" s="41">
        <f>市町村別保育所・こども園!AA5+市町村別幼稚園!AA5</f>
        <v>2</v>
      </c>
      <c r="AC5" s="42">
        <f t="shared" ref="AC5:AC25" si="14">AA5+AB5</f>
        <v>3</v>
      </c>
      <c r="AD5" s="54">
        <f t="shared" ref="AD5:AD25" si="15">AA5/C5</f>
        <v>1.0940919037199124E-3</v>
      </c>
      <c r="AE5" s="55">
        <f t="shared" ref="AE5:AE25" si="16">AB5/D5</f>
        <v>2.3094688221709007E-3</v>
      </c>
      <c r="AF5" s="56">
        <f t="shared" ref="AF5:AF25" si="17">AC5/E5</f>
        <v>1.6853932584269663E-3</v>
      </c>
      <c r="AG5" s="40">
        <f>市町村別保育所・こども園!AF5+市町村別幼稚園!AF5</f>
        <v>0</v>
      </c>
      <c r="AH5" s="41">
        <f>市町村別保育所・こども園!AG5+市町村別幼稚園!AG5</f>
        <v>1</v>
      </c>
      <c r="AI5" s="42">
        <f t="shared" ref="AI5:AI25" si="18">AG5+AH5</f>
        <v>1</v>
      </c>
      <c r="AJ5" s="54">
        <f t="shared" ref="AJ5:AJ25" si="19">AG5/C5</f>
        <v>0</v>
      </c>
      <c r="AK5" s="55">
        <f t="shared" ref="AK5:AK25" si="20">AH5/D5</f>
        <v>1.1547344110854503E-3</v>
      </c>
      <c r="AL5" s="56">
        <f t="shared" ref="AL5:AL25" si="21">AI5/E5</f>
        <v>5.6179775280898881E-4</v>
      </c>
      <c r="AM5" s="40">
        <f>市町村別保育所・こども園!AL5+市町村別幼稚園!AL5</f>
        <v>10</v>
      </c>
      <c r="AN5" s="41">
        <f>市町村別保育所・こども園!AM5+市町村別幼稚園!AM5</f>
        <v>3</v>
      </c>
      <c r="AO5" s="42">
        <f t="shared" ref="AO5:AO25" si="22">AM5+AN5</f>
        <v>13</v>
      </c>
      <c r="AP5" s="57">
        <f t="shared" ref="AP5:AP25" si="23">AM5/C5</f>
        <v>1.0940919037199124E-2</v>
      </c>
      <c r="AQ5" s="58">
        <f t="shared" ref="AQ5:AQ25" si="24">AN5/D5</f>
        <v>3.4642032332563512E-3</v>
      </c>
      <c r="AR5" s="59">
        <f t="shared" ref="AR5:AR25" si="25">AO5/E5</f>
        <v>7.3033707865168543E-3</v>
      </c>
      <c r="AS5" s="40">
        <f>市町村別保育所・こども園!AR5+市町村別幼稚園!AR5</f>
        <v>1</v>
      </c>
      <c r="AT5" s="41">
        <f>市町村別保育所・こども園!AS5+市町村別幼稚園!AS5</f>
        <v>0</v>
      </c>
      <c r="AU5" s="42">
        <f t="shared" ref="AU5:AU25" si="26">AS5+AT5</f>
        <v>1</v>
      </c>
      <c r="AV5" s="60">
        <f t="shared" ref="AV5:AV25" si="27">(R5+AM5)/C5</f>
        <v>0.73741794310722097</v>
      </c>
      <c r="AW5" s="61">
        <f t="shared" ref="AW5:AW25" si="28">(S5+AN5)/D5</f>
        <v>0.71824480369515009</v>
      </c>
      <c r="AX5" s="62">
        <f t="shared" ref="AX5:AX25" si="29">(T5+AO5)/E5</f>
        <v>0.72808988764044946</v>
      </c>
      <c r="AY5" s="14"/>
      <c r="AZ5" s="14"/>
      <c r="BA5" s="14"/>
      <c r="BB5" s="14"/>
      <c r="BC5" s="14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</row>
    <row r="6" spans="1:93" s="38" customFormat="1" ht="18" customHeight="1">
      <c r="A6" s="38">
        <v>2</v>
      </c>
      <c r="B6" s="63" t="s">
        <v>18</v>
      </c>
      <c r="C6" s="64">
        <f>市町村別保育所・こども園!B6+市町村別幼稚園!B6</f>
        <v>465</v>
      </c>
      <c r="D6" s="65">
        <f>市町村別保育所・こども園!C6+市町村別幼稚園!C6</f>
        <v>370</v>
      </c>
      <c r="E6" s="66">
        <f t="shared" si="0"/>
        <v>835</v>
      </c>
      <c r="F6" s="64">
        <f>市町村別保育所・こども園!E6+市町村別幼稚園!E6</f>
        <v>102</v>
      </c>
      <c r="G6" s="65">
        <f>市町村別保育所・こども園!F6+市町村別幼稚園!F6</f>
        <v>81</v>
      </c>
      <c r="H6" s="66">
        <f t="shared" si="1"/>
        <v>183</v>
      </c>
      <c r="I6" s="67">
        <f t="shared" si="2"/>
        <v>0.21935483870967742</v>
      </c>
      <c r="J6" s="68">
        <f t="shared" si="3"/>
        <v>0.21891891891891893</v>
      </c>
      <c r="K6" s="69">
        <f t="shared" si="4"/>
        <v>0.21916167664670658</v>
      </c>
      <c r="L6" s="70">
        <f>市町村別保育所・こども園!K6+市町村別幼稚園!K6</f>
        <v>42</v>
      </c>
      <c r="M6" s="71">
        <f>市町村別保育所・こども園!L6+市町村別幼稚園!L6</f>
        <v>27</v>
      </c>
      <c r="N6" s="66">
        <f t="shared" si="5"/>
        <v>69</v>
      </c>
      <c r="O6" s="46">
        <f t="shared" si="6"/>
        <v>9.0322580645161285E-2</v>
      </c>
      <c r="P6" s="47">
        <f t="shared" si="7"/>
        <v>7.2972972972972977E-2</v>
      </c>
      <c r="Q6" s="48">
        <f t="shared" si="8"/>
        <v>8.263473053892216E-2</v>
      </c>
      <c r="R6" s="64">
        <f>市町村別保育所・こども園!Q6+市町村別幼稚園!Q6</f>
        <v>376</v>
      </c>
      <c r="S6" s="65">
        <f>市町村別保育所・こども園!R6+市町村別幼稚園!R6</f>
        <v>317</v>
      </c>
      <c r="T6" s="66">
        <f t="shared" si="9"/>
        <v>693</v>
      </c>
      <c r="U6" s="51">
        <f t="shared" si="10"/>
        <v>0.8086021505376344</v>
      </c>
      <c r="V6" s="52">
        <f t="shared" si="11"/>
        <v>0.85675675675675678</v>
      </c>
      <c r="W6" s="53">
        <f t="shared" si="12"/>
        <v>0.82994011976047899</v>
      </c>
      <c r="X6" s="70">
        <f>市町村別保育所・こども園!W6+市町村別幼稚園!W6</f>
        <v>41</v>
      </c>
      <c r="Y6" s="71">
        <f>市町村別保育所・こども園!X6+市町村別幼稚園!X6</f>
        <v>43</v>
      </c>
      <c r="Z6" s="66">
        <f t="shared" si="13"/>
        <v>84</v>
      </c>
      <c r="AA6" s="72">
        <f>市町村別保育所・こども園!Z6+市町村別幼稚園!Z6</f>
        <v>1</v>
      </c>
      <c r="AB6" s="73">
        <f>市町村別保育所・こども園!AA6+市町村別幼稚園!AA6</f>
        <v>4</v>
      </c>
      <c r="AC6" s="66">
        <f t="shared" si="14"/>
        <v>5</v>
      </c>
      <c r="AD6" s="74">
        <f t="shared" si="15"/>
        <v>2.1505376344086021E-3</v>
      </c>
      <c r="AE6" s="75">
        <f t="shared" si="16"/>
        <v>1.0810810810810811E-2</v>
      </c>
      <c r="AF6" s="76">
        <f t="shared" si="17"/>
        <v>5.9880239520958087E-3</v>
      </c>
      <c r="AG6" s="72">
        <f>市町村別保育所・こども園!AF6+市町村別幼稚園!AF6</f>
        <v>1</v>
      </c>
      <c r="AH6" s="73">
        <f>市町村別保育所・こども園!AG6+市町村別幼稚園!AG6</f>
        <v>2</v>
      </c>
      <c r="AI6" s="66">
        <f t="shared" si="18"/>
        <v>3</v>
      </c>
      <c r="AJ6" s="74">
        <f t="shared" si="19"/>
        <v>2.1505376344086021E-3</v>
      </c>
      <c r="AK6" s="75">
        <f t="shared" si="20"/>
        <v>5.4054054054054057E-3</v>
      </c>
      <c r="AL6" s="76">
        <f t="shared" si="21"/>
        <v>3.592814371257485E-3</v>
      </c>
      <c r="AM6" s="72">
        <f>市町村別保育所・こども園!AL6+市町村別幼稚園!AL6</f>
        <v>1</v>
      </c>
      <c r="AN6" s="73">
        <f>市町村別保育所・こども園!AM6+市町村別幼稚園!AM6</f>
        <v>6</v>
      </c>
      <c r="AO6" s="66">
        <f t="shared" si="22"/>
        <v>7</v>
      </c>
      <c r="AP6" s="77">
        <f t="shared" si="23"/>
        <v>2.1505376344086021E-3</v>
      </c>
      <c r="AQ6" s="78">
        <f t="shared" si="24"/>
        <v>1.6216216216216217E-2</v>
      </c>
      <c r="AR6" s="79">
        <f t="shared" si="25"/>
        <v>8.3832335329341312E-3</v>
      </c>
      <c r="AS6" s="72">
        <f>市町村別保育所・こども園!AR6+市町村別幼稚園!AR6</f>
        <v>4</v>
      </c>
      <c r="AT6" s="73">
        <f>市町村別保育所・こども園!AS6+市町村別幼稚園!AS6</f>
        <v>1</v>
      </c>
      <c r="AU6" s="66">
        <f t="shared" si="26"/>
        <v>5</v>
      </c>
      <c r="AV6" s="80">
        <f t="shared" si="27"/>
        <v>0.81075268817204305</v>
      </c>
      <c r="AW6" s="81">
        <f t="shared" si="28"/>
        <v>0.87297297297297294</v>
      </c>
      <c r="AX6" s="82">
        <f t="shared" si="29"/>
        <v>0.83832335329341312</v>
      </c>
      <c r="AY6" s="14"/>
      <c r="AZ6" s="14"/>
      <c r="BA6" s="14"/>
      <c r="BB6" s="14"/>
      <c r="BC6" s="14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</row>
    <row r="7" spans="1:93" s="38" customFormat="1" ht="18" customHeight="1">
      <c r="A7" s="38">
        <v>3</v>
      </c>
      <c r="B7" s="63" t="s">
        <v>17</v>
      </c>
      <c r="C7" s="72">
        <f>市町村別保育所・こども園!B7+市町村別幼稚園!B7</f>
        <v>204</v>
      </c>
      <c r="D7" s="73">
        <f>市町村別保育所・こども園!C7+市町村別幼稚園!C7</f>
        <v>186</v>
      </c>
      <c r="E7" s="66">
        <f t="shared" si="0"/>
        <v>390</v>
      </c>
      <c r="F7" s="72">
        <f>市町村別保育所・こども園!E7+市町村別幼稚園!E7</f>
        <v>51</v>
      </c>
      <c r="G7" s="73">
        <f>市町村別保育所・こども園!F7+市町村別幼稚園!F7</f>
        <v>41</v>
      </c>
      <c r="H7" s="66">
        <f t="shared" si="1"/>
        <v>92</v>
      </c>
      <c r="I7" s="67">
        <f t="shared" si="2"/>
        <v>0.25</v>
      </c>
      <c r="J7" s="68">
        <f t="shared" si="3"/>
        <v>0.22043010752688172</v>
      </c>
      <c r="K7" s="69">
        <f t="shared" si="4"/>
        <v>0.23589743589743589</v>
      </c>
      <c r="L7" s="72">
        <f>市町村別保育所・こども園!K7+市町村別幼稚園!K7</f>
        <v>16</v>
      </c>
      <c r="M7" s="73">
        <f>市町村別保育所・こども園!L7+市町村別幼稚園!L7</f>
        <v>20</v>
      </c>
      <c r="N7" s="66">
        <f t="shared" si="5"/>
        <v>36</v>
      </c>
      <c r="O7" s="46">
        <f t="shared" si="6"/>
        <v>7.8431372549019607E-2</v>
      </c>
      <c r="P7" s="47">
        <f t="shared" si="7"/>
        <v>0.10752688172043011</v>
      </c>
      <c r="Q7" s="48">
        <f t="shared" si="8"/>
        <v>9.2307692307692313E-2</v>
      </c>
      <c r="R7" s="72">
        <f>市町村別保育所・こども園!Q7+市町村別幼稚園!Q7</f>
        <v>185</v>
      </c>
      <c r="S7" s="73">
        <f>市町村別保育所・こども園!R7+市町村別幼稚園!R7</f>
        <v>122</v>
      </c>
      <c r="T7" s="66">
        <f t="shared" si="9"/>
        <v>307</v>
      </c>
      <c r="U7" s="51">
        <f t="shared" si="10"/>
        <v>0.90686274509803921</v>
      </c>
      <c r="V7" s="52">
        <f t="shared" si="11"/>
        <v>0.65591397849462363</v>
      </c>
      <c r="W7" s="53">
        <f t="shared" si="12"/>
        <v>0.78717948717948716</v>
      </c>
      <c r="X7" s="72">
        <f>市町村別保育所・こども園!W7+市町村別幼稚園!W7</f>
        <v>37</v>
      </c>
      <c r="Y7" s="73">
        <f>市町村別保育所・こども園!X7+市町村別幼稚園!X7</f>
        <v>24</v>
      </c>
      <c r="Z7" s="66">
        <f t="shared" si="13"/>
        <v>61</v>
      </c>
      <c r="AA7" s="72">
        <f>市町村別保育所・こども園!Z7+市町村別幼稚園!Z7</f>
        <v>0</v>
      </c>
      <c r="AB7" s="73">
        <f>市町村別保育所・こども園!AA7+市町村別幼稚園!AA7</f>
        <v>0</v>
      </c>
      <c r="AC7" s="66">
        <f t="shared" si="14"/>
        <v>0</v>
      </c>
      <c r="AD7" s="74">
        <f t="shared" si="15"/>
        <v>0</v>
      </c>
      <c r="AE7" s="75">
        <f t="shared" si="16"/>
        <v>0</v>
      </c>
      <c r="AF7" s="76">
        <f t="shared" si="17"/>
        <v>0</v>
      </c>
      <c r="AG7" s="72">
        <f>市町村別保育所・こども園!AF7+市町村別幼稚園!AF7</f>
        <v>0</v>
      </c>
      <c r="AH7" s="73">
        <f>市町村別保育所・こども園!AG7+市町村別幼稚園!AG7</f>
        <v>0</v>
      </c>
      <c r="AI7" s="66">
        <f t="shared" si="18"/>
        <v>0</v>
      </c>
      <c r="AJ7" s="74">
        <f t="shared" si="19"/>
        <v>0</v>
      </c>
      <c r="AK7" s="75">
        <f t="shared" si="20"/>
        <v>0</v>
      </c>
      <c r="AL7" s="76">
        <f t="shared" si="21"/>
        <v>0</v>
      </c>
      <c r="AM7" s="72">
        <f>市町村別保育所・こども園!AL7+市町村別幼稚園!AL7</f>
        <v>0</v>
      </c>
      <c r="AN7" s="73">
        <f>市町村別保育所・こども園!AM7+市町村別幼稚園!AM7</f>
        <v>0</v>
      </c>
      <c r="AO7" s="66">
        <f t="shared" si="22"/>
        <v>0</v>
      </c>
      <c r="AP7" s="77">
        <f t="shared" si="23"/>
        <v>0</v>
      </c>
      <c r="AQ7" s="78">
        <f t="shared" si="24"/>
        <v>0</v>
      </c>
      <c r="AR7" s="79">
        <f t="shared" si="25"/>
        <v>0</v>
      </c>
      <c r="AS7" s="72">
        <f>市町村別保育所・こども園!AR7+市町村別幼稚園!AR7</f>
        <v>0</v>
      </c>
      <c r="AT7" s="73">
        <f>市町村別保育所・こども園!AS7+市町村別幼稚園!AS7</f>
        <v>0</v>
      </c>
      <c r="AU7" s="66">
        <f t="shared" si="26"/>
        <v>0</v>
      </c>
      <c r="AV7" s="80">
        <f t="shared" si="27"/>
        <v>0.90686274509803921</v>
      </c>
      <c r="AW7" s="81">
        <f t="shared" si="28"/>
        <v>0.65591397849462363</v>
      </c>
      <c r="AX7" s="82">
        <f t="shared" si="29"/>
        <v>0.78717948717948716</v>
      </c>
      <c r="AY7" s="14"/>
      <c r="AZ7" s="14"/>
      <c r="BA7" s="14"/>
      <c r="BB7" s="14"/>
      <c r="BC7" s="14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</row>
    <row r="8" spans="1:93" s="38" customFormat="1" ht="18" customHeight="1">
      <c r="A8" s="38">
        <v>4</v>
      </c>
      <c r="B8" s="63" t="s">
        <v>16</v>
      </c>
      <c r="C8" s="72">
        <f>市町村別保育所・こども園!B8+市町村別幼稚園!B8</f>
        <v>238</v>
      </c>
      <c r="D8" s="73">
        <f>市町村別保育所・こども園!C8+市町村別幼稚園!C8</f>
        <v>193</v>
      </c>
      <c r="E8" s="66">
        <f t="shared" si="0"/>
        <v>431</v>
      </c>
      <c r="F8" s="72">
        <f>市町村別保育所・こども園!E8+市町村別幼稚園!E8</f>
        <v>61</v>
      </c>
      <c r="G8" s="73">
        <f>市町村別保育所・こども園!F8+市町村別幼稚園!F8</f>
        <v>44</v>
      </c>
      <c r="H8" s="66">
        <f t="shared" si="1"/>
        <v>105</v>
      </c>
      <c r="I8" s="67">
        <f t="shared" si="2"/>
        <v>0.25630252100840334</v>
      </c>
      <c r="J8" s="68">
        <f t="shared" si="3"/>
        <v>0.22797927461139897</v>
      </c>
      <c r="K8" s="69">
        <f t="shared" si="4"/>
        <v>0.24361948955916474</v>
      </c>
      <c r="L8" s="72">
        <f>市町村別保育所・こども園!K8+市町村別幼稚園!K8</f>
        <v>19</v>
      </c>
      <c r="M8" s="73">
        <f>市町村別保育所・こども園!L8+市町村別幼稚園!L8</f>
        <v>9</v>
      </c>
      <c r="N8" s="66">
        <f t="shared" si="5"/>
        <v>28</v>
      </c>
      <c r="O8" s="46">
        <f t="shared" si="6"/>
        <v>7.9831932773109238E-2</v>
      </c>
      <c r="P8" s="47">
        <f t="shared" si="7"/>
        <v>4.6632124352331605E-2</v>
      </c>
      <c r="Q8" s="48">
        <f t="shared" si="8"/>
        <v>6.4965197215777259E-2</v>
      </c>
      <c r="R8" s="72">
        <f>市町村別保育所・こども園!Q8+市町村別幼稚園!Q8</f>
        <v>160</v>
      </c>
      <c r="S8" s="73">
        <f>市町村別保育所・こども園!R8+市町村別幼稚園!R8</f>
        <v>131</v>
      </c>
      <c r="T8" s="66">
        <f t="shared" si="9"/>
        <v>291</v>
      </c>
      <c r="U8" s="51">
        <f t="shared" si="10"/>
        <v>0.67226890756302526</v>
      </c>
      <c r="V8" s="52">
        <f t="shared" si="11"/>
        <v>0.67875647668393779</v>
      </c>
      <c r="W8" s="53">
        <f t="shared" si="12"/>
        <v>0.67517401392111365</v>
      </c>
      <c r="X8" s="72">
        <f>市町村別保育所・こども園!W8+市町村別幼稚園!W8</f>
        <v>63</v>
      </c>
      <c r="Y8" s="73">
        <f>市町村別保育所・こども園!X8+市町村別幼稚園!X8</f>
        <v>58</v>
      </c>
      <c r="Z8" s="66">
        <f t="shared" si="13"/>
        <v>121</v>
      </c>
      <c r="AA8" s="72">
        <f>市町村別保育所・こども園!Z8+市町村別幼稚園!Z8</f>
        <v>3</v>
      </c>
      <c r="AB8" s="73">
        <f>市町村別保育所・こども園!AA8+市町村別幼稚園!AA8</f>
        <v>0</v>
      </c>
      <c r="AC8" s="66">
        <f t="shared" si="14"/>
        <v>3</v>
      </c>
      <c r="AD8" s="74">
        <f t="shared" si="15"/>
        <v>1.2605042016806723E-2</v>
      </c>
      <c r="AE8" s="75">
        <f t="shared" si="16"/>
        <v>0</v>
      </c>
      <c r="AF8" s="76">
        <f t="shared" si="17"/>
        <v>6.9605568445475635E-3</v>
      </c>
      <c r="AG8" s="72">
        <f>市町村別保育所・こども園!AF8+市町村別幼稚園!AF8</f>
        <v>0</v>
      </c>
      <c r="AH8" s="73">
        <f>市町村別保育所・こども園!AG8+市町村別幼稚園!AG8</f>
        <v>0</v>
      </c>
      <c r="AI8" s="66">
        <f t="shared" si="18"/>
        <v>0</v>
      </c>
      <c r="AJ8" s="74">
        <f t="shared" si="19"/>
        <v>0</v>
      </c>
      <c r="AK8" s="75">
        <f t="shared" si="20"/>
        <v>0</v>
      </c>
      <c r="AL8" s="76">
        <f t="shared" si="21"/>
        <v>0</v>
      </c>
      <c r="AM8" s="72">
        <f>市町村別保育所・こども園!AL8+市町村別幼稚園!AL8</f>
        <v>0</v>
      </c>
      <c r="AN8" s="73">
        <f>市町村別保育所・こども園!AM8+市町村別幼稚園!AM8</f>
        <v>0</v>
      </c>
      <c r="AO8" s="66">
        <f t="shared" si="22"/>
        <v>0</v>
      </c>
      <c r="AP8" s="77">
        <f t="shared" si="23"/>
        <v>0</v>
      </c>
      <c r="AQ8" s="78">
        <f t="shared" si="24"/>
        <v>0</v>
      </c>
      <c r="AR8" s="79">
        <f t="shared" si="25"/>
        <v>0</v>
      </c>
      <c r="AS8" s="72">
        <f>市町村別保育所・こども園!AR8+市町村別幼稚園!AR8</f>
        <v>0</v>
      </c>
      <c r="AT8" s="73">
        <f>市町村別保育所・こども園!AS8+市町村別幼稚園!AS8</f>
        <v>0</v>
      </c>
      <c r="AU8" s="66">
        <f t="shared" si="26"/>
        <v>0</v>
      </c>
      <c r="AV8" s="80">
        <f t="shared" si="27"/>
        <v>0.67226890756302526</v>
      </c>
      <c r="AW8" s="81">
        <f t="shared" si="28"/>
        <v>0.67875647668393779</v>
      </c>
      <c r="AX8" s="82">
        <f t="shared" si="29"/>
        <v>0.67517401392111365</v>
      </c>
      <c r="AY8" s="14"/>
      <c r="AZ8" s="14"/>
      <c r="BA8" s="14"/>
      <c r="BB8" s="14"/>
      <c r="BC8" s="14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</row>
    <row r="9" spans="1:93" s="38" customFormat="1" ht="18" customHeight="1">
      <c r="A9" s="38">
        <v>5</v>
      </c>
      <c r="B9" s="63" t="s">
        <v>15</v>
      </c>
      <c r="C9" s="64">
        <f>市町村別保育所・こども園!B9+市町村別幼稚園!B9</f>
        <v>255</v>
      </c>
      <c r="D9" s="65">
        <f>市町村別保育所・こども園!C9+市町村別幼稚園!C9</f>
        <v>272</v>
      </c>
      <c r="E9" s="66">
        <f t="shared" si="0"/>
        <v>527</v>
      </c>
      <c r="F9" s="64">
        <f>市町村別保育所・こども園!E9+市町村別幼稚園!E9</f>
        <v>49</v>
      </c>
      <c r="G9" s="65">
        <f>市町村別保育所・こども園!F9+市町村別幼稚園!F9</f>
        <v>43</v>
      </c>
      <c r="H9" s="66">
        <f t="shared" si="1"/>
        <v>92</v>
      </c>
      <c r="I9" s="67">
        <f t="shared" si="2"/>
        <v>0.19215686274509805</v>
      </c>
      <c r="J9" s="68">
        <f t="shared" si="3"/>
        <v>0.15808823529411764</v>
      </c>
      <c r="K9" s="69">
        <f t="shared" si="4"/>
        <v>0.17457305502846299</v>
      </c>
      <c r="L9" s="64">
        <f>市町村別保育所・こども園!K9+市町村別幼稚園!K9</f>
        <v>24</v>
      </c>
      <c r="M9" s="65">
        <f>市町村別保育所・こども園!L9+市町村別幼稚園!L9</f>
        <v>20</v>
      </c>
      <c r="N9" s="66">
        <f t="shared" si="5"/>
        <v>44</v>
      </c>
      <c r="O9" s="46">
        <f t="shared" si="6"/>
        <v>9.4117647058823528E-2</v>
      </c>
      <c r="P9" s="47">
        <f t="shared" si="7"/>
        <v>7.3529411764705885E-2</v>
      </c>
      <c r="Q9" s="48">
        <f t="shared" si="8"/>
        <v>8.3491461100569264E-2</v>
      </c>
      <c r="R9" s="64">
        <f>市町村別保育所・こども園!Q9+市町村別幼稚園!Q9</f>
        <v>152</v>
      </c>
      <c r="S9" s="65">
        <f>市町村別保育所・こども園!R9+市町村別幼稚園!R9</f>
        <v>153</v>
      </c>
      <c r="T9" s="66">
        <f t="shared" si="9"/>
        <v>305</v>
      </c>
      <c r="U9" s="51">
        <f t="shared" si="10"/>
        <v>0.59607843137254901</v>
      </c>
      <c r="V9" s="52">
        <f t="shared" si="11"/>
        <v>0.5625</v>
      </c>
      <c r="W9" s="53">
        <f t="shared" si="12"/>
        <v>0.57874762808349145</v>
      </c>
      <c r="X9" s="64">
        <f>市町村別保育所・こども園!W9+市町村別幼稚園!W9</f>
        <v>38</v>
      </c>
      <c r="Y9" s="65">
        <f>市町村別保育所・こども園!X9+市町村別幼稚園!X9</f>
        <v>33</v>
      </c>
      <c r="Z9" s="66">
        <f t="shared" si="13"/>
        <v>71</v>
      </c>
      <c r="AA9" s="72">
        <f>市町村別保育所・こども園!Z9+市町村別幼稚園!Z9</f>
        <v>2</v>
      </c>
      <c r="AB9" s="73">
        <f>市町村別保育所・こども園!AA9+市町村別幼稚園!AA9</f>
        <v>2</v>
      </c>
      <c r="AC9" s="66">
        <f t="shared" si="14"/>
        <v>4</v>
      </c>
      <c r="AD9" s="74">
        <f t="shared" si="15"/>
        <v>7.8431372549019607E-3</v>
      </c>
      <c r="AE9" s="75">
        <f t="shared" si="16"/>
        <v>7.3529411764705881E-3</v>
      </c>
      <c r="AF9" s="76">
        <f t="shared" si="17"/>
        <v>7.5901328273244783E-3</v>
      </c>
      <c r="AG9" s="72">
        <f>市町村別保育所・こども園!AF9+市町村別幼稚園!AF9</f>
        <v>0</v>
      </c>
      <c r="AH9" s="73">
        <f>市町村別保育所・こども園!AG9+市町村別幼稚園!AG9</f>
        <v>0</v>
      </c>
      <c r="AI9" s="66">
        <f t="shared" si="18"/>
        <v>0</v>
      </c>
      <c r="AJ9" s="74">
        <f t="shared" si="19"/>
        <v>0</v>
      </c>
      <c r="AK9" s="75">
        <f t="shared" si="20"/>
        <v>0</v>
      </c>
      <c r="AL9" s="76">
        <f t="shared" si="21"/>
        <v>0</v>
      </c>
      <c r="AM9" s="72">
        <f>市町村別保育所・こども園!AL9+市町村別幼稚園!AL9</f>
        <v>3</v>
      </c>
      <c r="AN9" s="73">
        <f>市町村別保育所・こども園!AM9+市町村別幼稚園!AM9</f>
        <v>6</v>
      </c>
      <c r="AO9" s="66">
        <f t="shared" si="22"/>
        <v>9</v>
      </c>
      <c r="AP9" s="77">
        <f t="shared" si="23"/>
        <v>1.1764705882352941E-2</v>
      </c>
      <c r="AQ9" s="78">
        <f t="shared" si="24"/>
        <v>2.2058823529411766E-2</v>
      </c>
      <c r="AR9" s="79">
        <f t="shared" si="25"/>
        <v>1.7077798861480076E-2</v>
      </c>
      <c r="AS9" s="72">
        <f>市町村別保育所・こども園!AR9+市町村別幼稚園!AR9</f>
        <v>0</v>
      </c>
      <c r="AT9" s="73">
        <f>市町村別保育所・こども園!AS9+市町村別幼稚園!AS9</f>
        <v>0</v>
      </c>
      <c r="AU9" s="66">
        <f t="shared" si="26"/>
        <v>0</v>
      </c>
      <c r="AV9" s="80">
        <f t="shared" si="27"/>
        <v>0.60784313725490191</v>
      </c>
      <c r="AW9" s="81">
        <f t="shared" si="28"/>
        <v>0.5845588235294118</v>
      </c>
      <c r="AX9" s="82">
        <f t="shared" si="29"/>
        <v>0.59582542694497154</v>
      </c>
      <c r="AY9" s="14"/>
      <c r="AZ9" s="14"/>
      <c r="BA9" s="14"/>
      <c r="BB9" s="14"/>
      <c r="BC9" s="14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</row>
    <row r="10" spans="1:93" s="38" customFormat="1" ht="18" customHeight="1">
      <c r="A10" s="38">
        <v>6</v>
      </c>
      <c r="B10" s="63" t="s">
        <v>14</v>
      </c>
      <c r="C10" s="72">
        <f>市町村別保育所・こども園!B10+市町村別幼稚園!B10</f>
        <v>277</v>
      </c>
      <c r="D10" s="73">
        <f>市町村別保育所・こども園!C10+市町村別幼稚園!C10</f>
        <v>229</v>
      </c>
      <c r="E10" s="66">
        <f t="shared" si="0"/>
        <v>506</v>
      </c>
      <c r="F10" s="72">
        <f>市町村別保育所・こども園!E10+市町村別幼稚園!E10</f>
        <v>59</v>
      </c>
      <c r="G10" s="73">
        <f>市町村別保育所・こども園!F10+市町村別幼稚園!F10</f>
        <v>45</v>
      </c>
      <c r="H10" s="66">
        <f t="shared" si="1"/>
        <v>104</v>
      </c>
      <c r="I10" s="67">
        <f t="shared" si="2"/>
        <v>0.21299638989169675</v>
      </c>
      <c r="J10" s="68">
        <f t="shared" si="3"/>
        <v>0.1965065502183406</v>
      </c>
      <c r="K10" s="69">
        <f t="shared" si="4"/>
        <v>0.20553359683794467</v>
      </c>
      <c r="L10" s="72">
        <f>市町村別保育所・こども園!K10+市町村別幼稚園!K10</f>
        <v>18</v>
      </c>
      <c r="M10" s="73">
        <f>市町村別保育所・こども園!L10+市町村別幼稚園!L10</f>
        <v>24</v>
      </c>
      <c r="N10" s="66">
        <f t="shared" si="5"/>
        <v>42</v>
      </c>
      <c r="O10" s="46">
        <f t="shared" si="6"/>
        <v>6.4981949458483748E-2</v>
      </c>
      <c r="P10" s="47">
        <f t="shared" si="7"/>
        <v>0.10480349344978165</v>
      </c>
      <c r="Q10" s="48">
        <f t="shared" si="8"/>
        <v>8.3003952569169967E-2</v>
      </c>
      <c r="R10" s="72">
        <f>市町村別保育所・こども園!Q10+市町村別幼稚園!Q10</f>
        <v>188</v>
      </c>
      <c r="S10" s="73">
        <f>市町村別保育所・こども園!R10+市町村別幼稚園!R10</f>
        <v>167</v>
      </c>
      <c r="T10" s="66">
        <f t="shared" si="9"/>
        <v>355</v>
      </c>
      <c r="U10" s="51">
        <f t="shared" si="10"/>
        <v>0.67870036101083031</v>
      </c>
      <c r="V10" s="52">
        <f t="shared" si="11"/>
        <v>0.72925764192139741</v>
      </c>
      <c r="W10" s="53">
        <f t="shared" si="12"/>
        <v>0.70158102766798414</v>
      </c>
      <c r="X10" s="72">
        <f>市町村別保育所・こども園!W10+市町村別幼稚園!W10</f>
        <v>45</v>
      </c>
      <c r="Y10" s="73">
        <f>市町村別保育所・こども園!X10+市町村別幼稚園!X10</f>
        <v>33</v>
      </c>
      <c r="Z10" s="66">
        <f t="shared" si="13"/>
        <v>78</v>
      </c>
      <c r="AA10" s="72">
        <f>市町村別保育所・こども園!Z10+市町村別幼稚園!Z10</f>
        <v>1</v>
      </c>
      <c r="AB10" s="73">
        <f>市町村別保育所・こども園!AA10+市町村別幼稚園!AA10</f>
        <v>0</v>
      </c>
      <c r="AC10" s="66">
        <f t="shared" si="14"/>
        <v>1</v>
      </c>
      <c r="AD10" s="74">
        <f t="shared" si="15"/>
        <v>3.6101083032490976E-3</v>
      </c>
      <c r="AE10" s="75">
        <f t="shared" si="16"/>
        <v>0</v>
      </c>
      <c r="AF10" s="76">
        <f t="shared" si="17"/>
        <v>1.976284584980237E-3</v>
      </c>
      <c r="AG10" s="72">
        <f>市町村別保育所・こども園!AF10+市町村別幼稚園!AF10</f>
        <v>1</v>
      </c>
      <c r="AH10" s="73">
        <f>市町村別保育所・こども園!AG10+市町村別幼稚園!AG10</f>
        <v>0</v>
      </c>
      <c r="AI10" s="66">
        <f t="shared" si="18"/>
        <v>1</v>
      </c>
      <c r="AJ10" s="74">
        <f t="shared" si="19"/>
        <v>3.6101083032490976E-3</v>
      </c>
      <c r="AK10" s="75">
        <f t="shared" si="20"/>
        <v>0</v>
      </c>
      <c r="AL10" s="76">
        <f t="shared" si="21"/>
        <v>1.976284584980237E-3</v>
      </c>
      <c r="AM10" s="72">
        <f>市町村別保育所・こども園!AL10+市町村別幼稚園!AL10</f>
        <v>1</v>
      </c>
      <c r="AN10" s="73">
        <f>市町村別保育所・こども園!AM10+市町村別幼稚園!AM10</f>
        <v>0</v>
      </c>
      <c r="AO10" s="66">
        <f t="shared" si="22"/>
        <v>1</v>
      </c>
      <c r="AP10" s="77">
        <f t="shared" si="23"/>
        <v>3.6101083032490976E-3</v>
      </c>
      <c r="AQ10" s="78">
        <f t="shared" si="24"/>
        <v>0</v>
      </c>
      <c r="AR10" s="79">
        <f t="shared" si="25"/>
        <v>1.976284584980237E-3</v>
      </c>
      <c r="AS10" s="72">
        <f>市町村別保育所・こども園!AR10+市町村別幼稚園!AR10</f>
        <v>0</v>
      </c>
      <c r="AT10" s="73">
        <f>市町村別保育所・こども園!AS10+市町村別幼稚園!AS10</f>
        <v>1</v>
      </c>
      <c r="AU10" s="66">
        <f t="shared" si="26"/>
        <v>1</v>
      </c>
      <c r="AV10" s="80">
        <f t="shared" si="27"/>
        <v>0.68231046931407946</v>
      </c>
      <c r="AW10" s="81">
        <f t="shared" si="28"/>
        <v>0.72925764192139741</v>
      </c>
      <c r="AX10" s="82">
        <f t="shared" si="29"/>
        <v>0.70355731225296447</v>
      </c>
      <c r="AY10" s="14"/>
      <c r="AZ10" s="14"/>
      <c r="BA10" s="14"/>
      <c r="BB10" s="14"/>
      <c r="BC10" s="14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</row>
    <row r="11" spans="1:93" s="38" customFormat="1" ht="18" customHeight="1">
      <c r="A11" s="38">
        <v>7</v>
      </c>
      <c r="B11" s="63" t="s">
        <v>13</v>
      </c>
      <c r="C11" s="72">
        <f>市町村別保育所・こども園!B11+市町村別幼稚園!B11</f>
        <v>366</v>
      </c>
      <c r="D11" s="73">
        <f>市町村別保育所・こども園!C11+市町村別幼稚園!C11</f>
        <v>361</v>
      </c>
      <c r="E11" s="66">
        <f t="shared" si="0"/>
        <v>727</v>
      </c>
      <c r="F11" s="72">
        <f>市町村別保育所・こども園!E11+市町村別幼稚園!E11</f>
        <v>80</v>
      </c>
      <c r="G11" s="73">
        <f>市町村別保育所・こども園!F11+市町村別幼稚園!F11</f>
        <v>89</v>
      </c>
      <c r="H11" s="66">
        <f t="shared" si="1"/>
        <v>169</v>
      </c>
      <c r="I11" s="67">
        <f t="shared" si="2"/>
        <v>0.21857923497267759</v>
      </c>
      <c r="J11" s="68">
        <f t="shared" si="3"/>
        <v>0.24653739612188366</v>
      </c>
      <c r="K11" s="69">
        <f t="shared" si="4"/>
        <v>0.23246217331499311</v>
      </c>
      <c r="L11" s="72">
        <f>市町村別保育所・こども園!K11+市町村別幼稚園!K11</f>
        <v>11</v>
      </c>
      <c r="M11" s="73">
        <f>市町村別保育所・こども園!L11+市町村別幼稚園!L11</f>
        <v>18</v>
      </c>
      <c r="N11" s="66">
        <f t="shared" si="5"/>
        <v>29</v>
      </c>
      <c r="O11" s="46">
        <f t="shared" si="6"/>
        <v>3.0054644808743168E-2</v>
      </c>
      <c r="P11" s="47">
        <f t="shared" si="7"/>
        <v>4.9861495844875349E-2</v>
      </c>
      <c r="Q11" s="48">
        <f t="shared" si="8"/>
        <v>3.9889958734525444E-2</v>
      </c>
      <c r="R11" s="72">
        <f>市町村別保育所・こども園!Q11+市町村別幼稚園!Q11</f>
        <v>331</v>
      </c>
      <c r="S11" s="73">
        <f>市町村別保育所・こども園!R11+市町村別幼稚園!R11</f>
        <v>301</v>
      </c>
      <c r="T11" s="66">
        <f t="shared" si="9"/>
        <v>632</v>
      </c>
      <c r="U11" s="51">
        <f t="shared" si="10"/>
        <v>0.90437158469945356</v>
      </c>
      <c r="V11" s="52">
        <f t="shared" si="11"/>
        <v>0.83379501385041555</v>
      </c>
      <c r="W11" s="53">
        <f t="shared" si="12"/>
        <v>0.86932599724896842</v>
      </c>
      <c r="X11" s="72">
        <f>市町村別保育所・こども園!W11+市町村別幼稚園!W11</f>
        <v>30</v>
      </c>
      <c r="Y11" s="73">
        <f>市町村別保育所・こども園!X11+市町村別幼稚園!X11</f>
        <v>42</v>
      </c>
      <c r="Z11" s="66">
        <f t="shared" si="13"/>
        <v>72</v>
      </c>
      <c r="AA11" s="72">
        <f>市町村別保育所・こども園!Z11+市町村別幼稚園!Z11</f>
        <v>0</v>
      </c>
      <c r="AB11" s="73">
        <f>市町村別保育所・こども園!AA11+市町村別幼稚園!AA11</f>
        <v>2</v>
      </c>
      <c r="AC11" s="66">
        <f t="shared" si="14"/>
        <v>2</v>
      </c>
      <c r="AD11" s="74">
        <f t="shared" si="15"/>
        <v>0</v>
      </c>
      <c r="AE11" s="75">
        <f t="shared" si="16"/>
        <v>5.5401662049861496E-3</v>
      </c>
      <c r="AF11" s="76">
        <f t="shared" si="17"/>
        <v>2.751031636863824E-3</v>
      </c>
      <c r="AG11" s="72">
        <f>市町村別保育所・こども園!AF11+市町村別幼稚園!AF11</f>
        <v>0</v>
      </c>
      <c r="AH11" s="73">
        <f>市町村別保育所・こども園!AG11+市町村別幼稚園!AG11</f>
        <v>1</v>
      </c>
      <c r="AI11" s="66">
        <f t="shared" si="18"/>
        <v>1</v>
      </c>
      <c r="AJ11" s="74">
        <f t="shared" si="19"/>
        <v>0</v>
      </c>
      <c r="AK11" s="75">
        <f t="shared" si="20"/>
        <v>2.7700831024930748E-3</v>
      </c>
      <c r="AL11" s="76">
        <f t="shared" si="21"/>
        <v>1.375515818431912E-3</v>
      </c>
      <c r="AM11" s="72">
        <f>市町村別保育所・こども園!AL11+市町村別幼稚園!AL11</f>
        <v>0</v>
      </c>
      <c r="AN11" s="73">
        <f>市町村別保育所・こども園!AM11+市町村別幼稚園!AM11</f>
        <v>11</v>
      </c>
      <c r="AO11" s="66">
        <f t="shared" si="22"/>
        <v>11</v>
      </c>
      <c r="AP11" s="77">
        <f t="shared" si="23"/>
        <v>0</v>
      </c>
      <c r="AQ11" s="78">
        <f t="shared" si="24"/>
        <v>3.0470914127423823E-2</v>
      </c>
      <c r="AR11" s="79">
        <f t="shared" si="25"/>
        <v>1.5130674002751032E-2</v>
      </c>
      <c r="AS11" s="72">
        <f>市町村別保育所・こども園!AR11+市町村別幼稚園!AR11</f>
        <v>1</v>
      </c>
      <c r="AT11" s="73">
        <f>市町村別保育所・こども園!AS11+市町村別幼稚園!AS11</f>
        <v>0</v>
      </c>
      <c r="AU11" s="66">
        <f t="shared" si="26"/>
        <v>1</v>
      </c>
      <c r="AV11" s="80">
        <f t="shared" si="27"/>
        <v>0.90437158469945356</v>
      </c>
      <c r="AW11" s="81">
        <f t="shared" si="28"/>
        <v>0.8642659279778393</v>
      </c>
      <c r="AX11" s="82">
        <f t="shared" si="29"/>
        <v>0.88445667125171934</v>
      </c>
      <c r="AY11" s="14"/>
      <c r="AZ11" s="14"/>
      <c r="BA11" s="14"/>
      <c r="BB11" s="14"/>
      <c r="BC11" s="14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</row>
    <row r="12" spans="1:93" s="38" customFormat="1" ht="18" customHeight="1">
      <c r="A12" s="38">
        <v>8</v>
      </c>
      <c r="B12" s="63" t="s">
        <v>12</v>
      </c>
      <c r="C12" s="64">
        <f>市町村別保育所・こども園!B12+市町村別幼稚園!B12</f>
        <v>274</v>
      </c>
      <c r="D12" s="65">
        <f>市町村別保育所・こども園!C12+市町村別幼稚園!C12</f>
        <v>265</v>
      </c>
      <c r="E12" s="66">
        <f t="shared" si="0"/>
        <v>539</v>
      </c>
      <c r="F12" s="64">
        <f>市町村別保育所・こども園!E12+市町村別幼稚園!E12</f>
        <v>77</v>
      </c>
      <c r="G12" s="65">
        <f>市町村別保育所・こども園!F12+市町村別幼稚園!F12</f>
        <v>64</v>
      </c>
      <c r="H12" s="66">
        <f t="shared" si="1"/>
        <v>141</v>
      </c>
      <c r="I12" s="67">
        <f t="shared" si="2"/>
        <v>0.28102189781021897</v>
      </c>
      <c r="J12" s="68">
        <f t="shared" si="3"/>
        <v>0.24150943396226415</v>
      </c>
      <c r="K12" s="69">
        <f t="shared" si="4"/>
        <v>0.26159554730983303</v>
      </c>
      <c r="L12" s="70">
        <f>市町村別保育所・こども園!K12+市町村別幼稚園!K12</f>
        <v>19</v>
      </c>
      <c r="M12" s="71">
        <f>市町村別保育所・こども園!L12+市町村別幼稚園!L12</f>
        <v>11</v>
      </c>
      <c r="N12" s="66">
        <f t="shared" si="5"/>
        <v>30</v>
      </c>
      <c r="O12" s="46">
        <f t="shared" si="6"/>
        <v>6.9343065693430656E-2</v>
      </c>
      <c r="P12" s="47">
        <f t="shared" si="7"/>
        <v>4.1509433962264149E-2</v>
      </c>
      <c r="Q12" s="48">
        <f t="shared" si="8"/>
        <v>5.5658627087198514E-2</v>
      </c>
      <c r="R12" s="64">
        <f>市町村別保育所・こども園!Q12+市町村別幼稚園!Q12</f>
        <v>297</v>
      </c>
      <c r="S12" s="65">
        <f>市町村別保育所・こども園!R12+市町村別幼稚園!R12</f>
        <v>198</v>
      </c>
      <c r="T12" s="66">
        <f t="shared" si="9"/>
        <v>495</v>
      </c>
      <c r="U12" s="51">
        <f t="shared" si="10"/>
        <v>1.083941605839416</v>
      </c>
      <c r="V12" s="52">
        <f t="shared" si="11"/>
        <v>0.74716981132075466</v>
      </c>
      <c r="W12" s="53">
        <f t="shared" si="12"/>
        <v>0.91836734693877553</v>
      </c>
      <c r="X12" s="72">
        <f>市町村別保育所・こども園!W12+市町村別幼稚園!W12</f>
        <v>57</v>
      </c>
      <c r="Y12" s="73">
        <f>市町村別保育所・こども園!X12+市町村別幼稚園!X12</f>
        <v>62</v>
      </c>
      <c r="Z12" s="66">
        <f t="shared" si="13"/>
        <v>119</v>
      </c>
      <c r="AA12" s="72">
        <f>市町村別保育所・こども園!Z12+市町村別幼稚園!Z12</f>
        <v>2</v>
      </c>
      <c r="AB12" s="73">
        <f>市町村別保育所・こども園!AA12+市町村別幼稚園!AA12</f>
        <v>1</v>
      </c>
      <c r="AC12" s="66">
        <f t="shared" si="14"/>
        <v>3</v>
      </c>
      <c r="AD12" s="74">
        <f t="shared" si="15"/>
        <v>7.2992700729927005E-3</v>
      </c>
      <c r="AE12" s="75">
        <f t="shared" si="16"/>
        <v>3.7735849056603774E-3</v>
      </c>
      <c r="AF12" s="76">
        <f t="shared" si="17"/>
        <v>5.5658627087198514E-3</v>
      </c>
      <c r="AG12" s="72">
        <f>市町村別保育所・こども園!AF12+市町村別幼稚園!AF12</f>
        <v>0</v>
      </c>
      <c r="AH12" s="73">
        <f>市町村別保育所・こども園!AG12+市町村別幼稚園!AG12</f>
        <v>0</v>
      </c>
      <c r="AI12" s="66">
        <f t="shared" si="18"/>
        <v>0</v>
      </c>
      <c r="AJ12" s="74">
        <f t="shared" si="19"/>
        <v>0</v>
      </c>
      <c r="AK12" s="75">
        <f t="shared" si="20"/>
        <v>0</v>
      </c>
      <c r="AL12" s="76">
        <f t="shared" si="21"/>
        <v>0</v>
      </c>
      <c r="AM12" s="72">
        <f>市町村別保育所・こども園!AL12+市町村別幼稚園!AL12</f>
        <v>4</v>
      </c>
      <c r="AN12" s="73">
        <f>市町村別保育所・こども園!AM12+市町村別幼稚園!AM12</f>
        <v>0</v>
      </c>
      <c r="AO12" s="66">
        <f t="shared" si="22"/>
        <v>4</v>
      </c>
      <c r="AP12" s="77">
        <f t="shared" si="23"/>
        <v>1.4598540145985401E-2</v>
      </c>
      <c r="AQ12" s="78">
        <f t="shared" si="24"/>
        <v>0</v>
      </c>
      <c r="AR12" s="79">
        <f t="shared" si="25"/>
        <v>7.4211502782931356E-3</v>
      </c>
      <c r="AS12" s="72">
        <f>市町村別保育所・こども園!AR12+市町村別幼稚園!AR12</f>
        <v>0</v>
      </c>
      <c r="AT12" s="73">
        <f>市町村別保育所・こども園!AS12+市町村別幼稚園!AS12</f>
        <v>3</v>
      </c>
      <c r="AU12" s="66">
        <f t="shared" si="26"/>
        <v>3</v>
      </c>
      <c r="AV12" s="80">
        <f t="shared" si="27"/>
        <v>1.0985401459854014</v>
      </c>
      <c r="AW12" s="81">
        <f t="shared" si="28"/>
        <v>0.74716981132075466</v>
      </c>
      <c r="AX12" s="82">
        <f t="shared" si="29"/>
        <v>0.92578849721706868</v>
      </c>
      <c r="AY12" s="14"/>
      <c r="AZ12" s="14"/>
      <c r="BA12" s="14"/>
      <c r="BB12" s="14"/>
      <c r="BC12" s="14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</row>
    <row r="13" spans="1:93" s="38" customFormat="1" ht="18" customHeight="1">
      <c r="A13" s="38">
        <v>9</v>
      </c>
      <c r="B13" s="63" t="s">
        <v>11</v>
      </c>
      <c r="C13" s="72">
        <f>市町村別保育所・こども園!B13+市町村別幼稚園!B13</f>
        <v>241</v>
      </c>
      <c r="D13" s="73">
        <f>市町村別保育所・こども園!C13+市町村別幼稚園!C13</f>
        <v>199</v>
      </c>
      <c r="E13" s="66">
        <f t="shared" si="0"/>
        <v>440</v>
      </c>
      <c r="F13" s="72">
        <f>市町村別保育所・こども園!E13+市町村別幼稚園!E13</f>
        <v>77</v>
      </c>
      <c r="G13" s="73">
        <f>市町村別保育所・こども園!F13+市町村別幼稚園!F13</f>
        <v>60</v>
      </c>
      <c r="H13" s="66">
        <f t="shared" si="1"/>
        <v>137</v>
      </c>
      <c r="I13" s="67">
        <f t="shared" si="2"/>
        <v>0.31950207468879666</v>
      </c>
      <c r="J13" s="68">
        <f t="shared" si="3"/>
        <v>0.30150753768844218</v>
      </c>
      <c r="K13" s="69">
        <f t="shared" si="4"/>
        <v>0.31136363636363634</v>
      </c>
      <c r="L13" s="72">
        <f>市町村別保育所・こども園!K13+市町村別幼稚園!K13</f>
        <v>13</v>
      </c>
      <c r="M13" s="73">
        <f>市町村別保育所・こども園!L13+市町村別幼稚園!L13</f>
        <v>14</v>
      </c>
      <c r="N13" s="66">
        <f t="shared" si="5"/>
        <v>27</v>
      </c>
      <c r="O13" s="46">
        <f t="shared" si="6"/>
        <v>5.3941908713692949E-2</v>
      </c>
      <c r="P13" s="47">
        <f t="shared" si="7"/>
        <v>7.0351758793969849E-2</v>
      </c>
      <c r="Q13" s="48">
        <f t="shared" si="8"/>
        <v>6.1363636363636363E-2</v>
      </c>
      <c r="R13" s="72">
        <f>市町村別保育所・こども園!Q13+市町村別幼稚園!Q13</f>
        <v>275</v>
      </c>
      <c r="S13" s="73">
        <f>市町村別保育所・こども園!R13+市町村別幼稚園!R13</f>
        <v>152</v>
      </c>
      <c r="T13" s="66">
        <f t="shared" si="9"/>
        <v>427</v>
      </c>
      <c r="U13" s="51">
        <f t="shared" si="10"/>
        <v>1.1410788381742738</v>
      </c>
      <c r="V13" s="52">
        <f t="shared" si="11"/>
        <v>0.76381909547738691</v>
      </c>
      <c r="W13" s="53">
        <f t="shared" si="12"/>
        <v>0.97045454545454546</v>
      </c>
      <c r="X13" s="72">
        <f>市町村別保育所・こども園!W13+市町村別幼稚園!W13</f>
        <v>118</v>
      </c>
      <c r="Y13" s="73">
        <f>市町村別保育所・こども園!X13+市町村別幼稚園!X13</f>
        <v>52</v>
      </c>
      <c r="Z13" s="66">
        <f t="shared" si="13"/>
        <v>170</v>
      </c>
      <c r="AA13" s="72">
        <f>市町村別保育所・こども園!Z13+市町村別幼稚園!Z13</f>
        <v>2</v>
      </c>
      <c r="AB13" s="73">
        <f>市町村別保育所・こども園!AA13+市町村別幼稚園!AA13</f>
        <v>1</v>
      </c>
      <c r="AC13" s="66">
        <f t="shared" si="14"/>
        <v>3</v>
      </c>
      <c r="AD13" s="74">
        <f t="shared" si="15"/>
        <v>8.2987551867219917E-3</v>
      </c>
      <c r="AE13" s="75">
        <f t="shared" si="16"/>
        <v>5.0251256281407036E-3</v>
      </c>
      <c r="AF13" s="76">
        <f t="shared" si="17"/>
        <v>6.8181818181818179E-3</v>
      </c>
      <c r="AG13" s="72">
        <f>市町村別保育所・こども園!AF13+市町村別幼稚園!AF13</f>
        <v>0</v>
      </c>
      <c r="AH13" s="73">
        <f>市町村別保育所・こども園!AG13+市町村別幼稚園!AG13</f>
        <v>1</v>
      </c>
      <c r="AI13" s="66">
        <f t="shared" si="18"/>
        <v>1</v>
      </c>
      <c r="AJ13" s="74">
        <f t="shared" si="19"/>
        <v>0</v>
      </c>
      <c r="AK13" s="75">
        <f t="shared" si="20"/>
        <v>5.0251256281407036E-3</v>
      </c>
      <c r="AL13" s="76">
        <f t="shared" si="21"/>
        <v>2.2727272727272726E-3</v>
      </c>
      <c r="AM13" s="72">
        <f>市町村別保育所・こども園!AL13+市町村別幼稚園!AL13</f>
        <v>2</v>
      </c>
      <c r="AN13" s="73">
        <f>市町村別保育所・こども園!AM13+市町村別幼稚園!AM13</f>
        <v>1</v>
      </c>
      <c r="AO13" s="66">
        <f t="shared" si="22"/>
        <v>3</v>
      </c>
      <c r="AP13" s="77">
        <f t="shared" si="23"/>
        <v>8.2987551867219917E-3</v>
      </c>
      <c r="AQ13" s="78">
        <f t="shared" si="24"/>
        <v>5.0251256281407036E-3</v>
      </c>
      <c r="AR13" s="79">
        <f t="shared" si="25"/>
        <v>6.8181818181818179E-3</v>
      </c>
      <c r="AS13" s="72">
        <f>市町村別保育所・こども園!AR13+市町村別幼稚園!AR13</f>
        <v>1</v>
      </c>
      <c r="AT13" s="73">
        <f>市町村別保育所・こども園!AS13+市町村別幼稚園!AS13</f>
        <v>0</v>
      </c>
      <c r="AU13" s="66">
        <f t="shared" si="26"/>
        <v>1</v>
      </c>
      <c r="AV13" s="80">
        <f t="shared" si="27"/>
        <v>1.1493775933609958</v>
      </c>
      <c r="AW13" s="81">
        <f t="shared" si="28"/>
        <v>0.76884422110552764</v>
      </c>
      <c r="AX13" s="82">
        <f t="shared" si="29"/>
        <v>0.97727272727272729</v>
      </c>
      <c r="AY13" s="14"/>
      <c r="AZ13" s="14"/>
      <c r="BA13" s="14"/>
      <c r="BB13" s="14"/>
      <c r="BC13" s="14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</row>
    <row r="14" spans="1:93" s="38" customFormat="1" ht="18" customHeight="1">
      <c r="A14" s="38">
        <v>10</v>
      </c>
      <c r="B14" s="63" t="s">
        <v>10</v>
      </c>
      <c r="C14" s="64">
        <f>市町村別保育所・こども園!B14</f>
        <v>66</v>
      </c>
      <c r="D14" s="65">
        <f>市町村別保育所・こども園!C14</f>
        <v>50</v>
      </c>
      <c r="E14" s="66">
        <f t="shared" si="0"/>
        <v>116</v>
      </c>
      <c r="F14" s="64">
        <f>市町村別保育所・こども園!E14</f>
        <v>17</v>
      </c>
      <c r="G14" s="65">
        <f>市町村別保育所・こども園!F14</f>
        <v>13</v>
      </c>
      <c r="H14" s="66">
        <f t="shared" si="1"/>
        <v>30</v>
      </c>
      <c r="I14" s="67">
        <f t="shared" si="2"/>
        <v>0.25757575757575757</v>
      </c>
      <c r="J14" s="68">
        <f t="shared" si="3"/>
        <v>0.26</v>
      </c>
      <c r="K14" s="69">
        <f t="shared" si="4"/>
        <v>0.25862068965517243</v>
      </c>
      <c r="L14" s="64">
        <f>市町村別保育所・こども園!K14</f>
        <v>5</v>
      </c>
      <c r="M14" s="65">
        <f>市町村別保育所・こども園!L14</f>
        <v>4</v>
      </c>
      <c r="N14" s="66">
        <f t="shared" si="5"/>
        <v>9</v>
      </c>
      <c r="O14" s="46">
        <f t="shared" si="6"/>
        <v>7.575757575757576E-2</v>
      </c>
      <c r="P14" s="47">
        <f t="shared" si="7"/>
        <v>0.08</v>
      </c>
      <c r="Q14" s="48">
        <f t="shared" si="8"/>
        <v>7.7586206896551727E-2</v>
      </c>
      <c r="R14" s="64">
        <f>市町村別保育所・こども園!Q14</f>
        <v>57</v>
      </c>
      <c r="S14" s="65">
        <f>市町村別保育所・こども園!R14</f>
        <v>79</v>
      </c>
      <c r="T14" s="66">
        <f t="shared" si="9"/>
        <v>136</v>
      </c>
      <c r="U14" s="51">
        <f t="shared" si="10"/>
        <v>0.86363636363636365</v>
      </c>
      <c r="V14" s="52">
        <f t="shared" si="11"/>
        <v>1.58</v>
      </c>
      <c r="W14" s="53">
        <f t="shared" si="12"/>
        <v>1.1724137931034482</v>
      </c>
      <c r="X14" s="64">
        <f>市町村別保育所・こども園!W14</f>
        <v>1</v>
      </c>
      <c r="Y14" s="65">
        <f>市町村別保育所・こども園!X14</f>
        <v>3</v>
      </c>
      <c r="Z14" s="66">
        <f t="shared" si="13"/>
        <v>4</v>
      </c>
      <c r="AA14" s="72">
        <f>市町村別保育所・こども園!Z14</f>
        <v>0</v>
      </c>
      <c r="AB14" s="73">
        <f>市町村別保育所・こども園!AA14</f>
        <v>1</v>
      </c>
      <c r="AC14" s="66">
        <f t="shared" si="14"/>
        <v>1</v>
      </c>
      <c r="AD14" s="74">
        <f t="shared" si="15"/>
        <v>0</v>
      </c>
      <c r="AE14" s="75">
        <f t="shared" si="16"/>
        <v>0.02</v>
      </c>
      <c r="AF14" s="76">
        <f t="shared" si="17"/>
        <v>8.6206896551724137E-3</v>
      </c>
      <c r="AG14" s="72">
        <f>市町村別保育所・こども園!AF14</f>
        <v>0</v>
      </c>
      <c r="AH14" s="73">
        <f>市町村別保育所・こども園!AG14</f>
        <v>0</v>
      </c>
      <c r="AI14" s="66">
        <f t="shared" si="18"/>
        <v>0</v>
      </c>
      <c r="AJ14" s="74">
        <f t="shared" si="19"/>
        <v>0</v>
      </c>
      <c r="AK14" s="75">
        <f t="shared" si="20"/>
        <v>0</v>
      </c>
      <c r="AL14" s="76">
        <f t="shared" si="21"/>
        <v>0</v>
      </c>
      <c r="AM14" s="72">
        <f>市町村別保育所・こども園!AL14</f>
        <v>0</v>
      </c>
      <c r="AN14" s="73">
        <f>市町村別保育所・こども園!AM14</f>
        <v>2</v>
      </c>
      <c r="AO14" s="66">
        <f t="shared" si="22"/>
        <v>2</v>
      </c>
      <c r="AP14" s="77">
        <f t="shared" si="23"/>
        <v>0</v>
      </c>
      <c r="AQ14" s="78">
        <f t="shared" si="24"/>
        <v>0.04</v>
      </c>
      <c r="AR14" s="79">
        <f t="shared" si="25"/>
        <v>1.7241379310344827E-2</v>
      </c>
      <c r="AS14" s="72">
        <f>市町村別保育所・こども園!AR14</f>
        <v>0</v>
      </c>
      <c r="AT14" s="73">
        <f>市町村別保育所・こども園!AS14</f>
        <v>0</v>
      </c>
      <c r="AU14" s="66">
        <f t="shared" si="26"/>
        <v>0</v>
      </c>
      <c r="AV14" s="80">
        <f t="shared" si="27"/>
        <v>0.86363636363636365</v>
      </c>
      <c r="AW14" s="81">
        <f t="shared" si="28"/>
        <v>1.62</v>
      </c>
      <c r="AX14" s="82">
        <f t="shared" si="29"/>
        <v>1.1896551724137931</v>
      </c>
      <c r="AY14" s="14"/>
      <c r="AZ14" s="14"/>
      <c r="BA14" s="14"/>
      <c r="BB14" s="14"/>
      <c r="BC14" s="14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</row>
    <row r="15" spans="1:93" s="38" customFormat="1" ht="18" customHeight="1">
      <c r="A15" s="38">
        <v>11</v>
      </c>
      <c r="B15" s="63" t="s">
        <v>9</v>
      </c>
      <c r="C15" s="64">
        <f>市町村別保育所・こども園!B15+市町村別幼稚園!B15</f>
        <v>152</v>
      </c>
      <c r="D15" s="65">
        <f>市町村別保育所・こども園!C15+市町村別幼稚園!C15</f>
        <v>122</v>
      </c>
      <c r="E15" s="66">
        <f t="shared" si="0"/>
        <v>274</v>
      </c>
      <c r="F15" s="64">
        <f>市町村別保育所・こども園!E15+市町村別幼稚園!E15</f>
        <v>44</v>
      </c>
      <c r="G15" s="65">
        <f>市町村別保育所・こども園!F15+市町村別幼稚園!F15</f>
        <v>23</v>
      </c>
      <c r="H15" s="66">
        <f t="shared" si="1"/>
        <v>67</v>
      </c>
      <c r="I15" s="67">
        <f t="shared" si="2"/>
        <v>0.28947368421052633</v>
      </c>
      <c r="J15" s="68">
        <f t="shared" si="3"/>
        <v>0.18852459016393441</v>
      </c>
      <c r="K15" s="69">
        <f t="shared" si="4"/>
        <v>0.24452554744525548</v>
      </c>
      <c r="L15" s="70">
        <f>市町村別保育所・こども園!K15+市町村別幼稚園!K15</f>
        <v>14</v>
      </c>
      <c r="M15" s="71">
        <f>市町村別保育所・こども園!L15+市町村別幼稚園!L15</f>
        <v>12</v>
      </c>
      <c r="N15" s="66">
        <f t="shared" si="5"/>
        <v>26</v>
      </c>
      <c r="O15" s="46">
        <f t="shared" si="6"/>
        <v>9.2105263157894732E-2</v>
      </c>
      <c r="P15" s="47">
        <f t="shared" si="7"/>
        <v>9.8360655737704916E-2</v>
      </c>
      <c r="Q15" s="48">
        <f t="shared" si="8"/>
        <v>9.4890510948905105E-2</v>
      </c>
      <c r="R15" s="64">
        <f>市町村別保育所・こども園!Q15+市町村別幼稚園!Q15</f>
        <v>185</v>
      </c>
      <c r="S15" s="65">
        <f>市町村別保育所・こども園!R15+市町村別幼稚園!R15</f>
        <v>103</v>
      </c>
      <c r="T15" s="66">
        <f t="shared" si="9"/>
        <v>288</v>
      </c>
      <c r="U15" s="51">
        <f t="shared" si="10"/>
        <v>1.2171052631578947</v>
      </c>
      <c r="V15" s="52">
        <f t="shared" si="11"/>
        <v>0.84426229508196726</v>
      </c>
      <c r="W15" s="53">
        <f t="shared" si="12"/>
        <v>1.051094890510949</v>
      </c>
      <c r="X15" s="70">
        <f>市町村別保育所・こども園!W15+市町村別幼稚園!W15</f>
        <v>35</v>
      </c>
      <c r="Y15" s="71">
        <f>市町村別保育所・こども園!X15+市町村別幼稚園!X15</f>
        <v>25</v>
      </c>
      <c r="Z15" s="66">
        <f t="shared" si="13"/>
        <v>60</v>
      </c>
      <c r="AA15" s="72">
        <f>市町村別保育所・こども園!Z15+市町村別幼稚園!Z15</f>
        <v>0</v>
      </c>
      <c r="AB15" s="73">
        <f>市町村別保育所・こども園!AA15+市町村別幼稚園!AA15</f>
        <v>1</v>
      </c>
      <c r="AC15" s="66">
        <f t="shared" si="14"/>
        <v>1</v>
      </c>
      <c r="AD15" s="74">
        <f t="shared" si="15"/>
        <v>0</v>
      </c>
      <c r="AE15" s="75">
        <f t="shared" si="16"/>
        <v>8.1967213114754103E-3</v>
      </c>
      <c r="AF15" s="76">
        <f t="shared" si="17"/>
        <v>3.6496350364963502E-3</v>
      </c>
      <c r="AG15" s="72">
        <f>市町村別保育所・こども園!AF15+市町村別幼稚園!AF15</f>
        <v>0</v>
      </c>
      <c r="AH15" s="73">
        <f>市町村別保育所・こども園!AG15+市町村別幼稚園!AG15</f>
        <v>1</v>
      </c>
      <c r="AI15" s="66">
        <f t="shared" si="18"/>
        <v>1</v>
      </c>
      <c r="AJ15" s="74">
        <f t="shared" si="19"/>
        <v>0</v>
      </c>
      <c r="AK15" s="75">
        <f t="shared" si="20"/>
        <v>8.1967213114754103E-3</v>
      </c>
      <c r="AL15" s="76">
        <f t="shared" si="21"/>
        <v>3.6496350364963502E-3</v>
      </c>
      <c r="AM15" s="72">
        <f>市町村別保育所・こども園!AL15+市町村別幼稚園!AL15</f>
        <v>0</v>
      </c>
      <c r="AN15" s="73">
        <f>市町村別保育所・こども園!AM15+市町村別幼稚園!AM15</f>
        <v>1</v>
      </c>
      <c r="AO15" s="66">
        <f t="shared" si="22"/>
        <v>1</v>
      </c>
      <c r="AP15" s="77">
        <f t="shared" si="23"/>
        <v>0</v>
      </c>
      <c r="AQ15" s="78">
        <f t="shared" si="24"/>
        <v>8.1967213114754103E-3</v>
      </c>
      <c r="AR15" s="79">
        <f t="shared" si="25"/>
        <v>3.6496350364963502E-3</v>
      </c>
      <c r="AS15" s="72">
        <f>市町村別保育所・こども園!AR15+市町村別幼稚園!AR15</f>
        <v>0</v>
      </c>
      <c r="AT15" s="73">
        <f>市町村別保育所・こども園!AS15+市町村別幼稚園!AS15</f>
        <v>0</v>
      </c>
      <c r="AU15" s="66">
        <f t="shared" si="26"/>
        <v>0</v>
      </c>
      <c r="AV15" s="80">
        <f t="shared" si="27"/>
        <v>1.2171052631578947</v>
      </c>
      <c r="AW15" s="81">
        <f t="shared" si="28"/>
        <v>0.85245901639344257</v>
      </c>
      <c r="AX15" s="82">
        <f t="shared" si="29"/>
        <v>1.0547445255474452</v>
      </c>
      <c r="AY15" s="14"/>
      <c r="AZ15" s="14"/>
      <c r="BA15" s="14"/>
      <c r="BB15" s="14"/>
      <c r="BC15" s="14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</row>
    <row r="16" spans="1:93" s="38" customFormat="1" ht="18" customHeight="1">
      <c r="A16" s="38">
        <v>12</v>
      </c>
      <c r="B16" s="63" t="s">
        <v>8</v>
      </c>
      <c r="C16" s="72">
        <f>市町村別保育所・こども園!B16+市町村別幼稚園!B16</f>
        <v>46</v>
      </c>
      <c r="D16" s="73">
        <f>市町村別保育所・こども園!C16+市町村別幼稚園!C16</f>
        <v>60</v>
      </c>
      <c r="E16" s="66">
        <f t="shared" si="0"/>
        <v>106</v>
      </c>
      <c r="F16" s="72">
        <f>市町村別保育所・こども園!E16+市町村別幼稚園!E16</f>
        <v>11</v>
      </c>
      <c r="G16" s="73">
        <f>市町村別保育所・こども園!F16+市町村別幼稚園!F16</f>
        <v>11</v>
      </c>
      <c r="H16" s="66">
        <f t="shared" si="1"/>
        <v>22</v>
      </c>
      <c r="I16" s="67">
        <f t="shared" si="2"/>
        <v>0.2391304347826087</v>
      </c>
      <c r="J16" s="68">
        <f t="shared" si="3"/>
        <v>0.18333333333333332</v>
      </c>
      <c r="K16" s="69">
        <f t="shared" si="4"/>
        <v>0.20754716981132076</v>
      </c>
      <c r="L16" s="72">
        <f>市町村別保育所・こども園!K16+市町村別幼稚園!K16</f>
        <v>6</v>
      </c>
      <c r="M16" s="73">
        <f>市町村別保育所・こども園!L16+市町村別幼稚園!L16</f>
        <v>5</v>
      </c>
      <c r="N16" s="66">
        <f t="shared" si="5"/>
        <v>11</v>
      </c>
      <c r="O16" s="46">
        <f t="shared" si="6"/>
        <v>0.13043478260869565</v>
      </c>
      <c r="P16" s="47">
        <f t="shared" si="7"/>
        <v>8.3333333333333329E-2</v>
      </c>
      <c r="Q16" s="48">
        <f t="shared" si="8"/>
        <v>0.10377358490566038</v>
      </c>
      <c r="R16" s="72">
        <f>市町村別保育所・こども園!Q16+市町村別幼稚園!Q16</f>
        <v>35</v>
      </c>
      <c r="S16" s="73">
        <f>市町村別保育所・こども園!R16+市町村別幼稚園!R16</f>
        <v>28</v>
      </c>
      <c r="T16" s="66">
        <f t="shared" si="9"/>
        <v>63</v>
      </c>
      <c r="U16" s="51">
        <f t="shared" si="10"/>
        <v>0.76086956521739135</v>
      </c>
      <c r="V16" s="52">
        <f t="shared" si="11"/>
        <v>0.46666666666666667</v>
      </c>
      <c r="W16" s="53">
        <f t="shared" si="12"/>
        <v>0.59433962264150941</v>
      </c>
      <c r="X16" s="72">
        <f>市町村別保育所・こども園!W16+市町村別幼稚園!W16</f>
        <v>3</v>
      </c>
      <c r="Y16" s="73">
        <f>市町村別保育所・こども園!X16+市町村別幼稚園!X16</f>
        <v>9</v>
      </c>
      <c r="Z16" s="66">
        <f t="shared" si="13"/>
        <v>12</v>
      </c>
      <c r="AA16" s="72">
        <f>市町村別保育所・こども園!Z16+市町村別幼稚園!Z16</f>
        <v>1</v>
      </c>
      <c r="AB16" s="73">
        <f>市町村別保育所・こども園!AA16+市町村別幼稚園!AA16</f>
        <v>1</v>
      </c>
      <c r="AC16" s="66">
        <f t="shared" si="14"/>
        <v>2</v>
      </c>
      <c r="AD16" s="74">
        <f t="shared" si="15"/>
        <v>2.1739130434782608E-2</v>
      </c>
      <c r="AE16" s="75">
        <f t="shared" si="16"/>
        <v>1.6666666666666666E-2</v>
      </c>
      <c r="AF16" s="76">
        <f t="shared" si="17"/>
        <v>1.8867924528301886E-2</v>
      </c>
      <c r="AG16" s="72">
        <f>市町村別保育所・こども園!AF16+市町村別幼稚園!AF16</f>
        <v>0</v>
      </c>
      <c r="AH16" s="73">
        <f>市町村別保育所・こども園!AG16+市町村別幼稚園!AG16</f>
        <v>1</v>
      </c>
      <c r="AI16" s="66">
        <f t="shared" si="18"/>
        <v>1</v>
      </c>
      <c r="AJ16" s="74">
        <f t="shared" si="19"/>
        <v>0</v>
      </c>
      <c r="AK16" s="75">
        <f t="shared" si="20"/>
        <v>1.6666666666666666E-2</v>
      </c>
      <c r="AL16" s="76">
        <f t="shared" si="21"/>
        <v>9.433962264150943E-3</v>
      </c>
      <c r="AM16" s="72">
        <f>市町村別保育所・こども園!AL16+市町村別幼稚園!AL16</f>
        <v>9</v>
      </c>
      <c r="AN16" s="73">
        <f>市町村別保育所・こども園!AM16+市町村別幼稚園!AM16</f>
        <v>2</v>
      </c>
      <c r="AO16" s="66">
        <f t="shared" si="22"/>
        <v>11</v>
      </c>
      <c r="AP16" s="77">
        <f t="shared" si="23"/>
        <v>0.19565217391304349</v>
      </c>
      <c r="AQ16" s="78">
        <f t="shared" si="24"/>
        <v>3.3333333333333333E-2</v>
      </c>
      <c r="AR16" s="79">
        <f t="shared" si="25"/>
        <v>0.10377358490566038</v>
      </c>
      <c r="AS16" s="72">
        <f>市町村別保育所・こども園!AR16+市町村別幼稚園!AR16</f>
        <v>0</v>
      </c>
      <c r="AT16" s="73">
        <f>市町村別保育所・こども園!AS16+市町村別幼稚園!AS16</f>
        <v>0</v>
      </c>
      <c r="AU16" s="66">
        <f t="shared" si="26"/>
        <v>0</v>
      </c>
      <c r="AV16" s="80">
        <f t="shared" si="27"/>
        <v>0.95652173913043481</v>
      </c>
      <c r="AW16" s="81">
        <f t="shared" si="28"/>
        <v>0.5</v>
      </c>
      <c r="AX16" s="82">
        <f t="shared" si="29"/>
        <v>0.69811320754716977</v>
      </c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</row>
    <row r="17" spans="1:93" s="38" customFormat="1" ht="18" customHeight="1">
      <c r="A17" s="38">
        <v>13</v>
      </c>
      <c r="B17" s="63" t="s">
        <v>7</v>
      </c>
      <c r="C17" s="72">
        <f>市町村別保育所・こども園!B17+市町村別幼稚園!B17</f>
        <v>30</v>
      </c>
      <c r="D17" s="73">
        <f>市町村別保育所・こども園!C17+市町村別幼稚園!C17</f>
        <v>24</v>
      </c>
      <c r="E17" s="66">
        <f t="shared" si="0"/>
        <v>54</v>
      </c>
      <c r="F17" s="72">
        <f>市町村別保育所・こども園!E17+市町村別幼稚園!E17</f>
        <v>8</v>
      </c>
      <c r="G17" s="73">
        <f>市町村別保育所・こども園!F17+市町村別幼稚園!F17</f>
        <v>4</v>
      </c>
      <c r="H17" s="66">
        <f t="shared" si="1"/>
        <v>12</v>
      </c>
      <c r="I17" s="67">
        <f t="shared" si="2"/>
        <v>0.26666666666666666</v>
      </c>
      <c r="J17" s="68">
        <f t="shared" si="3"/>
        <v>0.16666666666666666</v>
      </c>
      <c r="K17" s="69">
        <f t="shared" si="4"/>
        <v>0.22222222222222221</v>
      </c>
      <c r="L17" s="72">
        <f>市町村別保育所・こども園!K17+市町村別幼稚園!K17</f>
        <v>2</v>
      </c>
      <c r="M17" s="73">
        <f>市町村別保育所・こども園!L17+市町村別幼稚園!L17</f>
        <v>2</v>
      </c>
      <c r="N17" s="66">
        <f t="shared" si="5"/>
        <v>4</v>
      </c>
      <c r="O17" s="46">
        <f t="shared" si="6"/>
        <v>6.6666666666666666E-2</v>
      </c>
      <c r="P17" s="47">
        <f t="shared" si="7"/>
        <v>8.3333333333333329E-2</v>
      </c>
      <c r="Q17" s="48">
        <f t="shared" si="8"/>
        <v>7.407407407407407E-2</v>
      </c>
      <c r="R17" s="72">
        <f>市町村別保育所・こども園!Q17+市町村別幼稚園!Q17</f>
        <v>22</v>
      </c>
      <c r="S17" s="73">
        <f>市町村別保育所・こども園!R17+市町村別幼稚園!R17</f>
        <v>21</v>
      </c>
      <c r="T17" s="66">
        <f t="shared" si="9"/>
        <v>43</v>
      </c>
      <c r="U17" s="51">
        <f t="shared" si="10"/>
        <v>0.73333333333333328</v>
      </c>
      <c r="V17" s="52">
        <f t="shared" si="11"/>
        <v>0.875</v>
      </c>
      <c r="W17" s="53">
        <f t="shared" si="12"/>
        <v>0.79629629629629628</v>
      </c>
      <c r="X17" s="72">
        <f>市町村別保育所・こども園!W17+市町村別幼稚園!W17</f>
        <v>1</v>
      </c>
      <c r="Y17" s="73">
        <f>市町村別保育所・こども園!X17+市町村別幼稚園!X17</f>
        <v>0</v>
      </c>
      <c r="Z17" s="66">
        <f t="shared" si="13"/>
        <v>1</v>
      </c>
      <c r="AA17" s="72">
        <f>市町村別保育所・こども園!Z17+市町村別幼稚園!Z17</f>
        <v>0</v>
      </c>
      <c r="AB17" s="73">
        <f>市町村別保育所・こども園!AA17+市町村別幼稚園!AA17</f>
        <v>0</v>
      </c>
      <c r="AC17" s="66">
        <f t="shared" si="14"/>
        <v>0</v>
      </c>
      <c r="AD17" s="74">
        <f t="shared" si="15"/>
        <v>0</v>
      </c>
      <c r="AE17" s="75">
        <f t="shared" si="16"/>
        <v>0</v>
      </c>
      <c r="AF17" s="76">
        <f t="shared" si="17"/>
        <v>0</v>
      </c>
      <c r="AG17" s="72">
        <f>市町村別保育所・こども園!AF17+市町村別幼稚園!AF17</f>
        <v>0</v>
      </c>
      <c r="AH17" s="73">
        <f>市町村別保育所・こども園!AG17+市町村別幼稚園!AG17</f>
        <v>0</v>
      </c>
      <c r="AI17" s="66">
        <f t="shared" si="18"/>
        <v>0</v>
      </c>
      <c r="AJ17" s="74">
        <f t="shared" si="19"/>
        <v>0</v>
      </c>
      <c r="AK17" s="75">
        <f t="shared" si="20"/>
        <v>0</v>
      </c>
      <c r="AL17" s="76">
        <f t="shared" si="21"/>
        <v>0</v>
      </c>
      <c r="AM17" s="72">
        <f>市町村別保育所・こども園!AL17+市町村別幼稚園!AL17</f>
        <v>0</v>
      </c>
      <c r="AN17" s="73">
        <f>市町村別保育所・こども園!AM17+市町村別幼稚園!AM17</f>
        <v>0</v>
      </c>
      <c r="AO17" s="66">
        <f t="shared" si="22"/>
        <v>0</v>
      </c>
      <c r="AP17" s="77">
        <f t="shared" si="23"/>
        <v>0</v>
      </c>
      <c r="AQ17" s="78">
        <f t="shared" si="24"/>
        <v>0</v>
      </c>
      <c r="AR17" s="79">
        <f t="shared" si="25"/>
        <v>0</v>
      </c>
      <c r="AS17" s="72">
        <f>市町村別保育所・こども園!AR17+市町村別幼稚園!AR17</f>
        <v>0</v>
      </c>
      <c r="AT17" s="73">
        <f>市町村別保育所・こども園!AS17+市町村別幼稚園!AS17</f>
        <v>0</v>
      </c>
      <c r="AU17" s="66">
        <f t="shared" si="26"/>
        <v>0</v>
      </c>
      <c r="AV17" s="80">
        <f t="shared" si="27"/>
        <v>0.73333333333333328</v>
      </c>
      <c r="AW17" s="81">
        <f t="shared" si="28"/>
        <v>0.875</v>
      </c>
      <c r="AX17" s="82">
        <f t="shared" si="29"/>
        <v>0.79629629629629628</v>
      </c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</row>
    <row r="18" spans="1:93" s="38" customFormat="1" ht="18" customHeight="1">
      <c r="A18" s="38">
        <v>14</v>
      </c>
      <c r="B18" s="63" t="s">
        <v>6</v>
      </c>
      <c r="C18" s="72">
        <f>市町村別保育所・こども園!B18+市町村別幼稚園!B18</f>
        <v>69</v>
      </c>
      <c r="D18" s="73">
        <f>市町村別保育所・こども園!C18+市町村別幼稚園!C18</f>
        <v>45</v>
      </c>
      <c r="E18" s="66">
        <f t="shared" si="0"/>
        <v>114</v>
      </c>
      <c r="F18" s="72">
        <f>市町村別保育所・こども園!E18+市町村別幼稚園!E18</f>
        <v>22</v>
      </c>
      <c r="G18" s="73">
        <f>市町村別保育所・こども園!F18+市町村別幼稚園!F18</f>
        <v>12</v>
      </c>
      <c r="H18" s="66">
        <f t="shared" si="1"/>
        <v>34</v>
      </c>
      <c r="I18" s="67">
        <f t="shared" si="2"/>
        <v>0.3188405797101449</v>
      </c>
      <c r="J18" s="68">
        <f t="shared" si="3"/>
        <v>0.26666666666666666</v>
      </c>
      <c r="K18" s="69">
        <f t="shared" si="4"/>
        <v>0.2982456140350877</v>
      </c>
      <c r="L18" s="72">
        <f>市町村別保育所・こども園!K18+市町村別幼稚園!K18</f>
        <v>6</v>
      </c>
      <c r="M18" s="73">
        <f>市町村別保育所・こども園!L18+市町村別幼稚園!L18</f>
        <v>4</v>
      </c>
      <c r="N18" s="66">
        <f t="shared" si="5"/>
        <v>10</v>
      </c>
      <c r="O18" s="46">
        <f t="shared" si="6"/>
        <v>8.6956521739130432E-2</v>
      </c>
      <c r="P18" s="47">
        <f t="shared" si="7"/>
        <v>8.8888888888888892E-2</v>
      </c>
      <c r="Q18" s="48">
        <f t="shared" si="8"/>
        <v>8.771929824561403E-2</v>
      </c>
      <c r="R18" s="72">
        <f>市町村別保育所・こども園!Q18+市町村別幼稚園!Q18</f>
        <v>81</v>
      </c>
      <c r="S18" s="73">
        <f>市町村別保育所・こども園!R18+市町村別幼稚園!R18</f>
        <v>53</v>
      </c>
      <c r="T18" s="66">
        <f t="shared" si="9"/>
        <v>134</v>
      </c>
      <c r="U18" s="51">
        <f t="shared" si="10"/>
        <v>1.173913043478261</v>
      </c>
      <c r="V18" s="52">
        <f t="shared" si="11"/>
        <v>1.1777777777777778</v>
      </c>
      <c r="W18" s="53">
        <f t="shared" si="12"/>
        <v>1.1754385964912282</v>
      </c>
      <c r="X18" s="72">
        <f>市町村別保育所・こども園!W18+市町村別幼稚園!W18</f>
        <v>11</v>
      </c>
      <c r="Y18" s="73">
        <f>市町村別保育所・こども園!X18+市町村別幼稚園!X18</f>
        <v>1</v>
      </c>
      <c r="Z18" s="66">
        <f t="shared" si="13"/>
        <v>12</v>
      </c>
      <c r="AA18" s="72">
        <f>市町村別保育所・こども園!Z18+市町村別幼稚園!Z18</f>
        <v>0</v>
      </c>
      <c r="AB18" s="73">
        <f>市町村別保育所・こども園!AA18+市町村別幼稚園!AA18</f>
        <v>0</v>
      </c>
      <c r="AC18" s="66">
        <f t="shared" si="14"/>
        <v>0</v>
      </c>
      <c r="AD18" s="74">
        <f t="shared" si="15"/>
        <v>0</v>
      </c>
      <c r="AE18" s="75">
        <f t="shared" si="16"/>
        <v>0</v>
      </c>
      <c r="AF18" s="76">
        <f t="shared" si="17"/>
        <v>0</v>
      </c>
      <c r="AG18" s="72">
        <f>市町村別保育所・こども園!AF18+市町村別幼稚園!AF18</f>
        <v>0</v>
      </c>
      <c r="AH18" s="73">
        <f>市町村別保育所・こども園!AG18+市町村別幼稚園!AG18</f>
        <v>0</v>
      </c>
      <c r="AI18" s="66">
        <f t="shared" si="18"/>
        <v>0</v>
      </c>
      <c r="AJ18" s="74">
        <f t="shared" si="19"/>
        <v>0</v>
      </c>
      <c r="AK18" s="75">
        <f t="shared" si="20"/>
        <v>0</v>
      </c>
      <c r="AL18" s="76">
        <f t="shared" si="21"/>
        <v>0</v>
      </c>
      <c r="AM18" s="72">
        <f>市町村別保育所・こども園!AL18+市町村別幼稚園!AL18</f>
        <v>0</v>
      </c>
      <c r="AN18" s="73">
        <f>市町村別保育所・こども園!AM18+市町村別幼稚園!AM18</f>
        <v>0</v>
      </c>
      <c r="AO18" s="66">
        <f t="shared" si="22"/>
        <v>0</v>
      </c>
      <c r="AP18" s="77">
        <f t="shared" si="23"/>
        <v>0</v>
      </c>
      <c r="AQ18" s="78">
        <f t="shared" si="24"/>
        <v>0</v>
      </c>
      <c r="AR18" s="79">
        <f t="shared" si="25"/>
        <v>0</v>
      </c>
      <c r="AS18" s="72">
        <f>市町村別保育所・こども園!AR18+市町村別幼稚園!AR18</f>
        <v>0</v>
      </c>
      <c r="AT18" s="73">
        <f>市町村別保育所・こども園!AS18+市町村別幼稚園!AS18</f>
        <v>0</v>
      </c>
      <c r="AU18" s="66">
        <f t="shared" si="26"/>
        <v>0</v>
      </c>
      <c r="AV18" s="80">
        <f t="shared" si="27"/>
        <v>1.173913043478261</v>
      </c>
      <c r="AW18" s="81">
        <f t="shared" si="28"/>
        <v>1.1777777777777778</v>
      </c>
      <c r="AX18" s="82">
        <f t="shared" si="29"/>
        <v>1.1754385964912282</v>
      </c>
      <c r="AY18" s="14"/>
      <c r="AZ18" s="14"/>
      <c r="BA18" s="14"/>
      <c r="BB18" s="14"/>
      <c r="BC18" s="14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</row>
    <row r="19" spans="1:93" s="38" customFormat="1" ht="18" customHeight="1">
      <c r="A19" s="38">
        <v>15</v>
      </c>
      <c r="B19" s="63" t="s">
        <v>5</v>
      </c>
      <c r="C19" s="72">
        <f>市町村別保育所・こども園!B19+市町村別幼稚園!B19</f>
        <v>33</v>
      </c>
      <c r="D19" s="73">
        <f>市町村別保育所・こども園!C19+市町村別幼稚園!C19</f>
        <v>45</v>
      </c>
      <c r="E19" s="66">
        <f t="shared" si="0"/>
        <v>78</v>
      </c>
      <c r="F19" s="72">
        <f>市町村別保育所・こども園!E19+市町村別幼稚園!E19</f>
        <v>3</v>
      </c>
      <c r="G19" s="73">
        <f>市町村別保育所・こども園!F19+市町村別幼稚園!F19</f>
        <v>12</v>
      </c>
      <c r="H19" s="66">
        <f t="shared" si="1"/>
        <v>15</v>
      </c>
      <c r="I19" s="67">
        <f t="shared" si="2"/>
        <v>9.0909090909090912E-2</v>
      </c>
      <c r="J19" s="68">
        <f t="shared" si="3"/>
        <v>0.26666666666666666</v>
      </c>
      <c r="K19" s="69">
        <f t="shared" si="4"/>
        <v>0.19230769230769232</v>
      </c>
      <c r="L19" s="72">
        <f>市町村別保育所・こども園!K19+市町村別幼稚園!K19</f>
        <v>1</v>
      </c>
      <c r="M19" s="73">
        <f>市町村別保育所・こども園!L19+市町村別幼稚園!L19</f>
        <v>4</v>
      </c>
      <c r="N19" s="66">
        <f t="shared" si="5"/>
        <v>5</v>
      </c>
      <c r="O19" s="46">
        <f t="shared" si="6"/>
        <v>3.0303030303030304E-2</v>
      </c>
      <c r="P19" s="47">
        <f t="shared" si="7"/>
        <v>8.8888888888888892E-2</v>
      </c>
      <c r="Q19" s="48">
        <f t="shared" si="8"/>
        <v>6.4102564102564097E-2</v>
      </c>
      <c r="R19" s="72">
        <f>市町村別保育所・こども園!Q19+市町村別幼稚園!Q19</f>
        <v>7</v>
      </c>
      <c r="S19" s="73">
        <f>市町村別保育所・こども園!R19+市町村別幼稚園!R19</f>
        <v>19</v>
      </c>
      <c r="T19" s="66">
        <f t="shared" si="9"/>
        <v>26</v>
      </c>
      <c r="U19" s="51">
        <f t="shared" si="10"/>
        <v>0.21212121212121213</v>
      </c>
      <c r="V19" s="52">
        <f t="shared" si="11"/>
        <v>0.42222222222222222</v>
      </c>
      <c r="W19" s="53">
        <f t="shared" si="12"/>
        <v>0.33333333333333331</v>
      </c>
      <c r="X19" s="72">
        <f>市町村別保育所・こども園!W19+市町村別幼稚園!W19</f>
        <v>8</v>
      </c>
      <c r="Y19" s="73">
        <f>市町村別保育所・こども園!X19+市町村別幼稚園!X19</f>
        <v>29</v>
      </c>
      <c r="Z19" s="66">
        <f t="shared" si="13"/>
        <v>37</v>
      </c>
      <c r="AA19" s="72">
        <f>市町村別保育所・こども園!Z19+市町村別幼稚園!Z19</f>
        <v>0</v>
      </c>
      <c r="AB19" s="73">
        <f>市町村別保育所・こども園!AA19+市町村別幼稚園!AA19</f>
        <v>0</v>
      </c>
      <c r="AC19" s="66">
        <f t="shared" si="14"/>
        <v>0</v>
      </c>
      <c r="AD19" s="74">
        <f t="shared" si="15"/>
        <v>0</v>
      </c>
      <c r="AE19" s="75">
        <f t="shared" si="16"/>
        <v>0</v>
      </c>
      <c r="AF19" s="76">
        <f t="shared" si="17"/>
        <v>0</v>
      </c>
      <c r="AG19" s="72">
        <f>市町村別保育所・こども園!AF19+市町村別幼稚園!AF19</f>
        <v>0</v>
      </c>
      <c r="AH19" s="73">
        <f>市町村別保育所・こども園!AG19+市町村別幼稚園!AG19</f>
        <v>0</v>
      </c>
      <c r="AI19" s="66">
        <f t="shared" si="18"/>
        <v>0</v>
      </c>
      <c r="AJ19" s="74">
        <f t="shared" si="19"/>
        <v>0</v>
      </c>
      <c r="AK19" s="75">
        <f t="shared" si="20"/>
        <v>0</v>
      </c>
      <c r="AL19" s="76">
        <f t="shared" si="21"/>
        <v>0</v>
      </c>
      <c r="AM19" s="72">
        <f>市町村別保育所・こども園!AL19+市町村別幼稚園!AL19</f>
        <v>0</v>
      </c>
      <c r="AN19" s="73">
        <f>市町村別保育所・こども園!AM19+市町村別幼稚園!AM19</f>
        <v>0</v>
      </c>
      <c r="AO19" s="66">
        <f t="shared" si="22"/>
        <v>0</v>
      </c>
      <c r="AP19" s="77">
        <f t="shared" si="23"/>
        <v>0</v>
      </c>
      <c r="AQ19" s="78">
        <f t="shared" si="24"/>
        <v>0</v>
      </c>
      <c r="AR19" s="79">
        <f t="shared" si="25"/>
        <v>0</v>
      </c>
      <c r="AS19" s="72">
        <f>市町村別保育所・こども園!AR19+市町村別幼稚園!AR19</f>
        <v>0</v>
      </c>
      <c r="AT19" s="73">
        <f>市町村別保育所・こども園!AS19+市町村別幼稚園!AS19</f>
        <v>0</v>
      </c>
      <c r="AU19" s="66">
        <f t="shared" si="26"/>
        <v>0</v>
      </c>
      <c r="AV19" s="80">
        <f t="shared" si="27"/>
        <v>0.21212121212121213</v>
      </c>
      <c r="AW19" s="81">
        <f t="shared" si="28"/>
        <v>0.42222222222222222</v>
      </c>
      <c r="AX19" s="82">
        <f t="shared" si="29"/>
        <v>0.33333333333333331</v>
      </c>
      <c r="AY19" s="14"/>
      <c r="AZ19" s="14"/>
      <c r="BA19" s="14"/>
      <c r="BB19" s="14"/>
      <c r="BC19" s="14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</row>
    <row r="20" spans="1:93" s="38" customFormat="1" ht="18" customHeight="1">
      <c r="A20" s="38">
        <v>16</v>
      </c>
      <c r="B20" s="63" t="s">
        <v>4</v>
      </c>
      <c r="C20" s="72">
        <f>市町村別保育所・こども園!B20+市町村別幼稚園!B20</f>
        <v>92</v>
      </c>
      <c r="D20" s="73">
        <f>市町村別保育所・こども園!C20+市町村別幼稚園!C20</f>
        <v>96</v>
      </c>
      <c r="E20" s="66">
        <f t="shared" si="0"/>
        <v>188</v>
      </c>
      <c r="F20" s="72">
        <f>市町村別保育所・こども園!E20+市町村別幼稚園!E20</f>
        <v>33</v>
      </c>
      <c r="G20" s="73">
        <f>市町村別保育所・こども園!F20+市町村別幼稚園!F20</f>
        <v>30</v>
      </c>
      <c r="H20" s="66">
        <f t="shared" si="1"/>
        <v>63</v>
      </c>
      <c r="I20" s="67">
        <f t="shared" si="2"/>
        <v>0.35869565217391303</v>
      </c>
      <c r="J20" s="68">
        <f t="shared" si="3"/>
        <v>0.3125</v>
      </c>
      <c r="K20" s="69">
        <f t="shared" si="4"/>
        <v>0.33510638297872342</v>
      </c>
      <c r="L20" s="72">
        <f>市町村別保育所・こども園!K20+市町村別幼稚園!K20</f>
        <v>4</v>
      </c>
      <c r="M20" s="73">
        <f>市町村別保育所・こども園!L20+市町村別幼稚園!L20</f>
        <v>10</v>
      </c>
      <c r="N20" s="66">
        <f t="shared" si="5"/>
        <v>14</v>
      </c>
      <c r="O20" s="46">
        <f t="shared" si="6"/>
        <v>4.3478260869565216E-2</v>
      </c>
      <c r="P20" s="47">
        <f t="shared" si="7"/>
        <v>0.10416666666666667</v>
      </c>
      <c r="Q20" s="48">
        <f t="shared" si="8"/>
        <v>7.4468085106382975E-2</v>
      </c>
      <c r="R20" s="72">
        <f>市町村別保育所・こども園!Q20+市町村別幼稚園!Q20</f>
        <v>84</v>
      </c>
      <c r="S20" s="73">
        <f>市町村別保育所・こども園!R20+市町村別幼稚園!R20</f>
        <v>92</v>
      </c>
      <c r="T20" s="66">
        <f t="shared" si="9"/>
        <v>176</v>
      </c>
      <c r="U20" s="51">
        <f t="shared" si="10"/>
        <v>0.91304347826086951</v>
      </c>
      <c r="V20" s="52">
        <f t="shared" si="11"/>
        <v>0.95833333333333337</v>
      </c>
      <c r="W20" s="53">
        <f t="shared" si="12"/>
        <v>0.93617021276595747</v>
      </c>
      <c r="X20" s="72">
        <f>市町村別保育所・こども園!W20+市町村別幼稚園!W20</f>
        <v>23</v>
      </c>
      <c r="Y20" s="73">
        <f>市町村別保育所・こども園!X20+市町村別幼稚園!X20</f>
        <v>15</v>
      </c>
      <c r="Z20" s="66">
        <f t="shared" si="13"/>
        <v>38</v>
      </c>
      <c r="AA20" s="72">
        <f>市町村別保育所・こども園!Z20+市町村別幼稚園!Z20</f>
        <v>0</v>
      </c>
      <c r="AB20" s="73">
        <f>市町村別保育所・こども園!AA20+市町村別幼稚園!AA20</f>
        <v>1</v>
      </c>
      <c r="AC20" s="66">
        <f t="shared" si="14"/>
        <v>1</v>
      </c>
      <c r="AD20" s="74">
        <f t="shared" si="15"/>
        <v>0</v>
      </c>
      <c r="AE20" s="75">
        <f t="shared" si="16"/>
        <v>1.0416666666666666E-2</v>
      </c>
      <c r="AF20" s="76">
        <f t="shared" si="17"/>
        <v>5.3191489361702126E-3</v>
      </c>
      <c r="AG20" s="72">
        <f>市町村別保育所・こども園!AF20+市町村別幼稚園!AF20</f>
        <v>0</v>
      </c>
      <c r="AH20" s="73">
        <f>市町村別保育所・こども園!AG20+市町村別幼稚園!AG20</f>
        <v>0</v>
      </c>
      <c r="AI20" s="66">
        <f t="shared" si="18"/>
        <v>0</v>
      </c>
      <c r="AJ20" s="74">
        <f t="shared" si="19"/>
        <v>0</v>
      </c>
      <c r="AK20" s="75">
        <f t="shared" si="20"/>
        <v>0</v>
      </c>
      <c r="AL20" s="76">
        <f t="shared" si="21"/>
        <v>0</v>
      </c>
      <c r="AM20" s="72">
        <f>市町村別保育所・こども園!AL20+市町村別幼稚園!AL20</f>
        <v>0</v>
      </c>
      <c r="AN20" s="73">
        <f>市町村別保育所・こども園!AM20+市町村別幼稚園!AM20</f>
        <v>0</v>
      </c>
      <c r="AO20" s="66">
        <f t="shared" si="22"/>
        <v>0</v>
      </c>
      <c r="AP20" s="77">
        <f t="shared" si="23"/>
        <v>0</v>
      </c>
      <c r="AQ20" s="78">
        <f t="shared" si="24"/>
        <v>0</v>
      </c>
      <c r="AR20" s="79">
        <f t="shared" si="25"/>
        <v>0</v>
      </c>
      <c r="AS20" s="72">
        <f>市町村別保育所・こども園!AR20+市町村別幼稚園!AR20</f>
        <v>1</v>
      </c>
      <c r="AT20" s="73">
        <f>市町村別保育所・こども園!AS20+市町村別幼稚園!AS20</f>
        <v>0</v>
      </c>
      <c r="AU20" s="66">
        <f t="shared" si="26"/>
        <v>1</v>
      </c>
      <c r="AV20" s="80">
        <f t="shared" si="27"/>
        <v>0.91304347826086951</v>
      </c>
      <c r="AW20" s="81">
        <f t="shared" si="28"/>
        <v>0.95833333333333337</v>
      </c>
      <c r="AX20" s="82">
        <f t="shared" si="29"/>
        <v>0.93617021276595747</v>
      </c>
      <c r="AY20" s="14"/>
      <c r="AZ20" s="14"/>
      <c r="BA20" s="14"/>
      <c r="BB20" s="14"/>
      <c r="BC20" s="14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</row>
    <row r="21" spans="1:93" s="38" customFormat="1" ht="18" customHeight="1">
      <c r="A21" s="38">
        <v>17</v>
      </c>
      <c r="B21" s="63" t="s">
        <v>3</v>
      </c>
      <c r="C21" s="72">
        <f>市町村別保育所・こども園!B21+市町村別幼稚園!B21</f>
        <v>34</v>
      </c>
      <c r="D21" s="73">
        <f>市町村別保育所・こども園!C21+市町村別幼稚園!C21</f>
        <v>25</v>
      </c>
      <c r="E21" s="66">
        <f t="shared" si="0"/>
        <v>59</v>
      </c>
      <c r="F21" s="72">
        <f>市町村別保育所・こども園!E21+市町村別幼稚園!E21</f>
        <v>9</v>
      </c>
      <c r="G21" s="73">
        <f>市町村別保育所・こども園!F21+市町村別幼稚園!F21</f>
        <v>7</v>
      </c>
      <c r="H21" s="66">
        <f t="shared" si="1"/>
        <v>16</v>
      </c>
      <c r="I21" s="67">
        <f t="shared" si="2"/>
        <v>0.26470588235294118</v>
      </c>
      <c r="J21" s="68">
        <f t="shared" si="3"/>
        <v>0.28000000000000003</v>
      </c>
      <c r="K21" s="69">
        <f t="shared" si="4"/>
        <v>0.2711864406779661</v>
      </c>
      <c r="L21" s="72">
        <f>市町村別保育所・こども園!K21+市町村別幼稚園!K21</f>
        <v>3</v>
      </c>
      <c r="M21" s="73">
        <f>市町村別保育所・こども園!L21+市町村別幼稚園!L21</f>
        <v>1</v>
      </c>
      <c r="N21" s="66">
        <f t="shared" si="5"/>
        <v>4</v>
      </c>
      <c r="O21" s="46">
        <f t="shared" si="6"/>
        <v>8.8235294117647065E-2</v>
      </c>
      <c r="P21" s="47">
        <f t="shared" si="7"/>
        <v>0.04</v>
      </c>
      <c r="Q21" s="48">
        <f t="shared" si="8"/>
        <v>6.7796610169491525E-2</v>
      </c>
      <c r="R21" s="72">
        <f>市町村別保育所・こども園!Q21+市町村別幼稚園!Q21</f>
        <v>44</v>
      </c>
      <c r="S21" s="73">
        <f>市町村別保育所・こども園!R21+市町村別幼稚園!R21</f>
        <v>25</v>
      </c>
      <c r="T21" s="66">
        <f t="shared" si="9"/>
        <v>69</v>
      </c>
      <c r="U21" s="51">
        <f t="shared" si="10"/>
        <v>1.2941176470588236</v>
      </c>
      <c r="V21" s="52">
        <f t="shared" si="11"/>
        <v>1</v>
      </c>
      <c r="W21" s="53">
        <f t="shared" si="12"/>
        <v>1.1694915254237288</v>
      </c>
      <c r="X21" s="72">
        <f>市町村別保育所・こども園!W21+市町村別幼稚園!W21</f>
        <v>6</v>
      </c>
      <c r="Y21" s="73">
        <f>市町村別保育所・こども園!X21+市町村別幼稚園!X21</f>
        <v>2</v>
      </c>
      <c r="Z21" s="66">
        <f t="shared" si="13"/>
        <v>8</v>
      </c>
      <c r="AA21" s="72">
        <f>市町村別保育所・こども園!Z21+市町村別幼稚園!Z21</f>
        <v>0</v>
      </c>
      <c r="AB21" s="73">
        <f>市町村別保育所・こども園!AA21+市町村別幼稚園!AA21</f>
        <v>0</v>
      </c>
      <c r="AC21" s="66">
        <f t="shared" si="14"/>
        <v>0</v>
      </c>
      <c r="AD21" s="74">
        <f t="shared" si="15"/>
        <v>0</v>
      </c>
      <c r="AE21" s="75">
        <f t="shared" si="16"/>
        <v>0</v>
      </c>
      <c r="AF21" s="76">
        <f t="shared" si="17"/>
        <v>0</v>
      </c>
      <c r="AG21" s="72">
        <f>市町村別保育所・こども園!AF21+市町村別幼稚園!AF21</f>
        <v>0</v>
      </c>
      <c r="AH21" s="73">
        <f>市町村別保育所・こども園!AG21+市町村別幼稚園!AG21</f>
        <v>0</v>
      </c>
      <c r="AI21" s="66">
        <f t="shared" si="18"/>
        <v>0</v>
      </c>
      <c r="AJ21" s="74">
        <f t="shared" si="19"/>
        <v>0</v>
      </c>
      <c r="AK21" s="75">
        <f t="shared" si="20"/>
        <v>0</v>
      </c>
      <c r="AL21" s="76">
        <f t="shared" si="21"/>
        <v>0</v>
      </c>
      <c r="AM21" s="72">
        <f>市町村別保育所・こども園!AL21+市町村別幼稚園!AL21</f>
        <v>0</v>
      </c>
      <c r="AN21" s="73">
        <f>市町村別保育所・こども園!AM21+市町村別幼稚園!AM21</f>
        <v>0</v>
      </c>
      <c r="AO21" s="66">
        <f t="shared" si="22"/>
        <v>0</v>
      </c>
      <c r="AP21" s="77">
        <f t="shared" si="23"/>
        <v>0</v>
      </c>
      <c r="AQ21" s="78">
        <f t="shared" si="24"/>
        <v>0</v>
      </c>
      <c r="AR21" s="79">
        <f t="shared" si="25"/>
        <v>0</v>
      </c>
      <c r="AS21" s="72">
        <f>市町村別保育所・こども園!AR21+市町村別幼稚園!AR21</f>
        <v>0</v>
      </c>
      <c r="AT21" s="73">
        <f>市町村別保育所・こども園!AS21+市町村別幼稚園!AS21</f>
        <v>0</v>
      </c>
      <c r="AU21" s="66">
        <f t="shared" si="26"/>
        <v>0</v>
      </c>
      <c r="AV21" s="80">
        <f t="shared" si="27"/>
        <v>1.2941176470588236</v>
      </c>
      <c r="AW21" s="81">
        <f t="shared" si="28"/>
        <v>1</v>
      </c>
      <c r="AX21" s="82">
        <f t="shared" si="29"/>
        <v>1.1694915254237288</v>
      </c>
      <c r="AY21" s="14"/>
      <c r="AZ21" s="14"/>
      <c r="BA21" s="14"/>
      <c r="BB21" s="14"/>
      <c r="BC21" s="14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</row>
    <row r="22" spans="1:93" s="38" customFormat="1" ht="18" customHeight="1">
      <c r="A22" s="38">
        <v>18</v>
      </c>
      <c r="B22" s="63" t="s">
        <v>2</v>
      </c>
      <c r="C22" s="72">
        <f>市町村別保育所・こども園!B22+市町村別幼稚園!B22</f>
        <v>31</v>
      </c>
      <c r="D22" s="73">
        <f>市町村別保育所・こども園!C22+市町村別幼稚園!C22</f>
        <v>21</v>
      </c>
      <c r="E22" s="66">
        <f t="shared" si="0"/>
        <v>52</v>
      </c>
      <c r="F22" s="72">
        <f>市町村別保育所・こども園!E22+市町村別幼稚園!E22</f>
        <v>11</v>
      </c>
      <c r="G22" s="73">
        <f>市町村別保育所・こども園!F22+市町村別幼稚園!F22</f>
        <v>6</v>
      </c>
      <c r="H22" s="66">
        <f t="shared" si="1"/>
        <v>17</v>
      </c>
      <c r="I22" s="67">
        <f t="shared" si="2"/>
        <v>0.35483870967741937</v>
      </c>
      <c r="J22" s="68">
        <f t="shared" si="3"/>
        <v>0.2857142857142857</v>
      </c>
      <c r="K22" s="69">
        <f t="shared" si="4"/>
        <v>0.32692307692307693</v>
      </c>
      <c r="L22" s="72">
        <f>市町村別保育所・こども園!K22+市町村別幼稚園!K22</f>
        <v>3</v>
      </c>
      <c r="M22" s="73">
        <f>市町村別保育所・こども園!L22+市町村別幼稚園!L22</f>
        <v>1</v>
      </c>
      <c r="N22" s="66">
        <f t="shared" si="5"/>
        <v>4</v>
      </c>
      <c r="O22" s="46">
        <f t="shared" si="6"/>
        <v>9.6774193548387094E-2</v>
      </c>
      <c r="P22" s="47">
        <f t="shared" si="7"/>
        <v>4.7619047619047616E-2</v>
      </c>
      <c r="Q22" s="48">
        <f t="shared" si="8"/>
        <v>7.6923076923076927E-2</v>
      </c>
      <c r="R22" s="72">
        <f>市町村別保育所・こども園!Q22+市町村別幼稚園!Q22</f>
        <v>48</v>
      </c>
      <c r="S22" s="73">
        <f>市町村別保育所・こども園!R22+市町村別幼稚園!R22</f>
        <v>18</v>
      </c>
      <c r="T22" s="66">
        <f t="shared" si="9"/>
        <v>66</v>
      </c>
      <c r="U22" s="51">
        <f t="shared" si="10"/>
        <v>1.5483870967741935</v>
      </c>
      <c r="V22" s="52">
        <f t="shared" si="11"/>
        <v>0.8571428571428571</v>
      </c>
      <c r="W22" s="53">
        <f t="shared" si="12"/>
        <v>1.2692307692307692</v>
      </c>
      <c r="X22" s="72">
        <f>市町村別保育所・こども園!W22+市町村別幼稚園!W22</f>
        <v>8</v>
      </c>
      <c r="Y22" s="73">
        <f>市町村別保育所・こども園!X22+市町村別幼稚園!X22</f>
        <v>2</v>
      </c>
      <c r="Z22" s="66">
        <f t="shared" si="13"/>
        <v>10</v>
      </c>
      <c r="AA22" s="72">
        <f>市町村別保育所・こども園!Z22+市町村別幼稚園!Z22</f>
        <v>0</v>
      </c>
      <c r="AB22" s="73">
        <f>市町村別保育所・こども園!AA22+市町村別幼稚園!AA22</f>
        <v>0</v>
      </c>
      <c r="AC22" s="66">
        <f t="shared" si="14"/>
        <v>0</v>
      </c>
      <c r="AD22" s="74">
        <f t="shared" si="15"/>
        <v>0</v>
      </c>
      <c r="AE22" s="75">
        <f t="shared" si="16"/>
        <v>0</v>
      </c>
      <c r="AF22" s="76">
        <f t="shared" si="17"/>
        <v>0</v>
      </c>
      <c r="AG22" s="72">
        <f>市町村別保育所・こども園!AF22+市町村別幼稚園!AF22</f>
        <v>0</v>
      </c>
      <c r="AH22" s="73">
        <f>市町村別保育所・こども園!AG22+市町村別幼稚園!AG22</f>
        <v>0</v>
      </c>
      <c r="AI22" s="66">
        <f t="shared" si="18"/>
        <v>0</v>
      </c>
      <c r="AJ22" s="74">
        <f t="shared" si="19"/>
        <v>0</v>
      </c>
      <c r="AK22" s="75">
        <f t="shared" si="20"/>
        <v>0</v>
      </c>
      <c r="AL22" s="76">
        <f t="shared" si="21"/>
        <v>0</v>
      </c>
      <c r="AM22" s="72">
        <f>市町村別保育所・こども園!AL22+市町村別幼稚園!AL22</f>
        <v>0</v>
      </c>
      <c r="AN22" s="73">
        <f>市町村別保育所・こども園!AM22+市町村別幼稚園!AM22</f>
        <v>0</v>
      </c>
      <c r="AO22" s="66">
        <f t="shared" si="22"/>
        <v>0</v>
      </c>
      <c r="AP22" s="77">
        <f t="shared" si="23"/>
        <v>0</v>
      </c>
      <c r="AQ22" s="78">
        <f t="shared" si="24"/>
        <v>0</v>
      </c>
      <c r="AR22" s="79">
        <f t="shared" si="25"/>
        <v>0</v>
      </c>
      <c r="AS22" s="72">
        <f>市町村別保育所・こども園!AR22+市町村別幼稚園!AR22</f>
        <v>0</v>
      </c>
      <c r="AT22" s="73">
        <f>市町村別保育所・こども園!AS22+市町村別幼稚園!AS22</f>
        <v>0</v>
      </c>
      <c r="AU22" s="66">
        <f t="shared" si="26"/>
        <v>0</v>
      </c>
      <c r="AV22" s="80">
        <f t="shared" si="27"/>
        <v>1.5483870967741935</v>
      </c>
      <c r="AW22" s="81">
        <f t="shared" si="28"/>
        <v>0.8571428571428571</v>
      </c>
      <c r="AX22" s="82">
        <f t="shared" si="29"/>
        <v>1.2692307692307692</v>
      </c>
      <c r="AY22" s="14"/>
      <c r="AZ22" s="14"/>
      <c r="BA22" s="14"/>
      <c r="BB22" s="14"/>
      <c r="BC22" s="14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</row>
    <row r="23" spans="1:93" s="38" customFormat="1" ht="18" customHeight="1">
      <c r="A23" s="38">
        <v>19</v>
      </c>
      <c r="B23" s="83" t="s">
        <v>1</v>
      </c>
      <c r="C23" s="84">
        <f>市町村別保育所・こども園!B23+市町村別幼稚園!B23</f>
        <v>41</v>
      </c>
      <c r="D23" s="85">
        <f>市町村別保育所・こども園!C23+市町村別幼稚園!C23</f>
        <v>37</v>
      </c>
      <c r="E23" s="86">
        <f t="shared" si="0"/>
        <v>78</v>
      </c>
      <c r="F23" s="84">
        <f>市町村別保育所・こども園!E23+市町村別幼稚園!E23</f>
        <v>5</v>
      </c>
      <c r="G23" s="85">
        <f>市町村別保育所・こども園!F23+市町村別幼稚園!F23</f>
        <v>4</v>
      </c>
      <c r="H23" s="86">
        <f t="shared" si="1"/>
        <v>9</v>
      </c>
      <c r="I23" s="87">
        <f t="shared" si="2"/>
        <v>0.12195121951219512</v>
      </c>
      <c r="J23" s="88">
        <f t="shared" si="3"/>
        <v>0.10810810810810811</v>
      </c>
      <c r="K23" s="89">
        <f t="shared" si="4"/>
        <v>0.11538461538461539</v>
      </c>
      <c r="L23" s="84">
        <f>市町村別保育所・こども園!K23+市町村別幼稚園!K23</f>
        <v>2</v>
      </c>
      <c r="M23" s="85">
        <f>市町村別保育所・こども園!L23+市町村別幼稚園!L23</f>
        <v>1</v>
      </c>
      <c r="N23" s="86">
        <f t="shared" si="5"/>
        <v>3</v>
      </c>
      <c r="O23" s="90">
        <f t="shared" si="6"/>
        <v>4.878048780487805E-2</v>
      </c>
      <c r="P23" s="91">
        <f t="shared" si="7"/>
        <v>2.7027027027027029E-2</v>
      </c>
      <c r="Q23" s="92">
        <f t="shared" si="8"/>
        <v>3.8461538461538464E-2</v>
      </c>
      <c r="R23" s="84">
        <f>市町村別保育所・こども園!Q23+市町村別幼稚園!Q23</f>
        <v>20</v>
      </c>
      <c r="S23" s="85">
        <f>市町村別保育所・こども園!R23+市町村別幼稚園!R23</f>
        <v>11</v>
      </c>
      <c r="T23" s="86">
        <f t="shared" si="9"/>
        <v>31</v>
      </c>
      <c r="U23" s="93">
        <f t="shared" si="10"/>
        <v>0.48780487804878048</v>
      </c>
      <c r="V23" s="94">
        <f t="shared" si="11"/>
        <v>0.29729729729729731</v>
      </c>
      <c r="W23" s="95">
        <f t="shared" si="12"/>
        <v>0.39743589743589741</v>
      </c>
      <c r="X23" s="84">
        <f>市町村別保育所・こども園!W23+市町村別幼稚園!W23</f>
        <v>4</v>
      </c>
      <c r="Y23" s="85">
        <f>市町村別保育所・こども園!X23+市町村別幼稚園!X23</f>
        <v>2</v>
      </c>
      <c r="Z23" s="86">
        <f t="shared" si="13"/>
        <v>6</v>
      </c>
      <c r="AA23" s="84">
        <f>市町村別保育所・こども園!Z23+市町村別幼稚園!Z23</f>
        <v>1</v>
      </c>
      <c r="AB23" s="85">
        <f>市町村別保育所・こども園!AA23+市町村別幼稚園!AA23</f>
        <v>0</v>
      </c>
      <c r="AC23" s="86">
        <f t="shared" si="14"/>
        <v>1</v>
      </c>
      <c r="AD23" s="96">
        <f t="shared" si="15"/>
        <v>2.4390243902439025E-2</v>
      </c>
      <c r="AE23" s="97">
        <f t="shared" si="16"/>
        <v>0</v>
      </c>
      <c r="AF23" s="98">
        <f t="shared" si="17"/>
        <v>1.282051282051282E-2</v>
      </c>
      <c r="AG23" s="84">
        <f>市町村別保育所・こども園!AF23+市町村別幼稚園!AF23</f>
        <v>1</v>
      </c>
      <c r="AH23" s="85">
        <f>市町村別保育所・こども園!AG23+市町村別幼稚園!AG23</f>
        <v>0</v>
      </c>
      <c r="AI23" s="86">
        <f t="shared" si="18"/>
        <v>1</v>
      </c>
      <c r="AJ23" s="96">
        <f t="shared" si="19"/>
        <v>2.4390243902439025E-2</v>
      </c>
      <c r="AK23" s="97">
        <f t="shared" si="20"/>
        <v>0</v>
      </c>
      <c r="AL23" s="98">
        <f t="shared" si="21"/>
        <v>1.282051282051282E-2</v>
      </c>
      <c r="AM23" s="84">
        <f>市町村別保育所・こども園!AL23+市町村別幼稚園!AL23</f>
        <v>1</v>
      </c>
      <c r="AN23" s="85">
        <f>市町村別保育所・こども園!AM23+市町村別幼稚園!AM23</f>
        <v>0</v>
      </c>
      <c r="AO23" s="86">
        <f t="shared" si="22"/>
        <v>1</v>
      </c>
      <c r="AP23" s="99">
        <f t="shared" si="23"/>
        <v>2.4390243902439025E-2</v>
      </c>
      <c r="AQ23" s="100">
        <f t="shared" si="24"/>
        <v>0</v>
      </c>
      <c r="AR23" s="101">
        <f t="shared" si="25"/>
        <v>1.282051282051282E-2</v>
      </c>
      <c r="AS23" s="84">
        <f>市町村別保育所・こども園!AR23+市町村別幼稚園!AR23</f>
        <v>0</v>
      </c>
      <c r="AT23" s="85">
        <f>市町村別保育所・こども園!AS23+市町村別幼稚園!AS23</f>
        <v>0</v>
      </c>
      <c r="AU23" s="86">
        <f t="shared" si="26"/>
        <v>0</v>
      </c>
      <c r="AV23" s="102">
        <f t="shared" si="27"/>
        <v>0.51219512195121952</v>
      </c>
      <c r="AW23" s="103">
        <f t="shared" si="28"/>
        <v>0.29729729729729731</v>
      </c>
      <c r="AX23" s="104">
        <f t="shared" si="29"/>
        <v>0.41025641025641024</v>
      </c>
      <c r="AY23" s="14"/>
      <c r="AZ23" s="14"/>
      <c r="BA23" s="14"/>
      <c r="BB23" s="14"/>
      <c r="BC23" s="14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</row>
    <row r="24" spans="1:93" s="38" customFormat="1" ht="16.5" thickBot="1">
      <c r="B24" s="105" t="s">
        <v>78</v>
      </c>
      <c r="C24" s="106">
        <f>SUM(市町村別幼稚園!B25:B26)</f>
        <v>378</v>
      </c>
      <c r="D24" s="107">
        <f>SUM(市町村別幼稚園!C25:C26)</f>
        <v>347</v>
      </c>
      <c r="E24" s="108">
        <f t="shared" si="0"/>
        <v>725</v>
      </c>
      <c r="F24" s="106">
        <f>SUM(市町村別幼稚園!E25:E26)</f>
        <v>77</v>
      </c>
      <c r="G24" s="107">
        <f>SUM(市町村別幼稚園!F25:F26)</f>
        <v>54</v>
      </c>
      <c r="H24" s="108">
        <f t="shared" si="1"/>
        <v>131</v>
      </c>
      <c r="I24" s="109">
        <f t="shared" ref="I24" si="30">F24/C24</f>
        <v>0.20370370370370369</v>
      </c>
      <c r="J24" s="110">
        <f t="shared" ref="J24" si="31">G24/D24</f>
        <v>0.15561959654178675</v>
      </c>
      <c r="K24" s="111">
        <f t="shared" ref="K24" si="32">H24/E24</f>
        <v>0.18068965517241378</v>
      </c>
      <c r="L24" s="106">
        <f>SUM(市町村別幼稚園!K25:K26)</f>
        <v>27</v>
      </c>
      <c r="M24" s="107">
        <f>SUM(市町村別幼稚園!L25:L26)</f>
        <v>22</v>
      </c>
      <c r="N24" s="108">
        <f>SUM(市町村別幼稚園!M25:M26)</f>
        <v>49</v>
      </c>
      <c r="O24" s="112">
        <f t="shared" ref="O24" si="33">L24/C24</f>
        <v>7.1428571428571425E-2</v>
      </c>
      <c r="P24" s="113">
        <f t="shared" ref="P24" si="34">M24/D24</f>
        <v>6.3400576368876083E-2</v>
      </c>
      <c r="Q24" s="114">
        <f t="shared" ref="Q24" si="35">N24/E24</f>
        <v>6.7586206896551718E-2</v>
      </c>
      <c r="R24" s="106">
        <f>SUM(市町村別幼稚園!Q25:Q26)</f>
        <v>223</v>
      </c>
      <c r="S24" s="107">
        <f>SUM(市町村別幼稚園!R25:R26)</f>
        <v>159</v>
      </c>
      <c r="T24" s="108">
        <f>SUM(市町村別幼稚園!S25:S26)</f>
        <v>382</v>
      </c>
      <c r="U24" s="115">
        <f t="shared" ref="U24" si="36">R24/C24</f>
        <v>0.58994708994709</v>
      </c>
      <c r="V24" s="116">
        <f t="shared" ref="V24" si="37">S24/D24</f>
        <v>0.45821325648414984</v>
      </c>
      <c r="W24" s="117">
        <f t="shared" ref="W24" si="38">T24/E24</f>
        <v>0.52689655172413796</v>
      </c>
      <c r="X24" s="106">
        <f>SUM(市町村別幼稚園!W25:W26)</f>
        <v>86</v>
      </c>
      <c r="Y24" s="107">
        <f>SUM(市町村別幼稚園!X25:X26)</f>
        <v>51</v>
      </c>
      <c r="Z24" s="108">
        <f>SUM(市町村別幼稚園!Y25:Y26)</f>
        <v>137</v>
      </c>
      <c r="AA24" s="106">
        <f>SUM(市町村別幼稚園!Z25:Z26)</f>
        <v>1</v>
      </c>
      <c r="AB24" s="107">
        <f>SUM(市町村別幼稚園!AA25:AA26)</f>
        <v>3</v>
      </c>
      <c r="AC24" s="108">
        <f>SUM(市町村別幼稚園!AB25:AB26)</f>
        <v>4</v>
      </c>
      <c r="AD24" s="118">
        <f t="shared" ref="AD24" si="39">AA24/C24</f>
        <v>2.6455026455026454E-3</v>
      </c>
      <c r="AE24" s="119">
        <f t="shared" ref="AE24" si="40">AB24/D24</f>
        <v>8.6455331412103754E-3</v>
      </c>
      <c r="AF24" s="120">
        <f t="shared" ref="AF24" si="41">AC24/E24</f>
        <v>5.5172413793103444E-3</v>
      </c>
      <c r="AG24" s="106">
        <f>SUM(市町村別幼稚園!AF25:AF26)</f>
        <v>1</v>
      </c>
      <c r="AH24" s="107">
        <f>SUM(市町村別幼稚園!AG25:AG26)</f>
        <v>3</v>
      </c>
      <c r="AI24" s="108">
        <f>SUM(市町村別幼稚園!AH25:AH26)</f>
        <v>4</v>
      </c>
      <c r="AJ24" s="118">
        <f t="shared" ref="AJ24" si="42">AG24/C24</f>
        <v>2.6455026455026454E-3</v>
      </c>
      <c r="AK24" s="119">
        <f t="shared" ref="AK24" si="43">AH24/D24</f>
        <v>8.6455331412103754E-3</v>
      </c>
      <c r="AL24" s="120">
        <f t="shared" ref="AL24" si="44">AI24/E24</f>
        <v>5.5172413793103444E-3</v>
      </c>
      <c r="AM24" s="106">
        <f>SUM(市町村別幼稚園!AL25:AL26)</f>
        <v>1</v>
      </c>
      <c r="AN24" s="107">
        <f>SUM(市町村別幼稚園!AM25:AM26)</f>
        <v>4</v>
      </c>
      <c r="AO24" s="108">
        <f>SUM(市町村別幼稚園!AN25:AN26)</f>
        <v>5</v>
      </c>
      <c r="AP24" s="121">
        <f t="shared" ref="AP24" si="45">AM24/C24</f>
        <v>2.6455026455026454E-3</v>
      </c>
      <c r="AQ24" s="122">
        <f t="shared" ref="AQ24" si="46">AN24/D24</f>
        <v>1.1527377521613832E-2</v>
      </c>
      <c r="AR24" s="123">
        <f t="shared" ref="AR24" si="47">AO24/E24</f>
        <v>6.8965517241379309E-3</v>
      </c>
      <c r="AS24" s="106">
        <f>SUM(市町村別幼稚園!AR25:AR26)</f>
        <v>0</v>
      </c>
      <c r="AT24" s="107">
        <f>SUM(市町村別幼稚園!AS25:AS26)</f>
        <v>1</v>
      </c>
      <c r="AU24" s="108">
        <f>SUM(市町村別幼稚園!AT25:AT26)</f>
        <v>1</v>
      </c>
      <c r="AV24" s="124">
        <f t="shared" ref="AV24" si="48">(R24+AM24)/C24</f>
        <v>0.59259259259259256</v>
      </c>
      <c r="AW24" s="125">
        <f t="shared" ref="AW24" si="49">(S24+AN24)/D24</f>
        <v>0.46974063400576371</v>
      </c>
      <c r="AX24" s="126">
        <f t="shared" ref="AX24" si="50">(T24+AO24)/E24</f>
        <v>0.53379310344827591</v>
      </c>
      <c r="AY24" s="14"/>
      <c r="AZ24" s="14"/>
      <c r="BA24" s="14"/>
      <c r="BB24" s="14"/>
      <c r="BC24" s="14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</row>
    <row r="25" spans="1:93" s="127" customFormat="1" ht="18" customHeight="1" thickTop="1">
      <c r="A25" s="127">
        <v>20</v>
      </c>
      <c r="B25" s="128" t="s">
        <v>0</v>
      </c>
      <c r="C25" s="129">
        <f>SUM(C5:C24)</f>
        <v>4206</v>
      </c>
      <c r="D25" s="130">
        <f>SUM(D5:D24)</f>
        <v>3813</v>
      </c>
      <c r="E25" s="131">
        <f t="shared" si="0"/>
        <v>8019</v>
      </c>
      <c r="F25" s="129">
        <f>SUM(F5:F24)</f>
        <v>977</v>
      </c>
      <c r="G25" s="130">
        <f>SUM(G5:G24)</f>
        <v>811</v>
      </c>
      <c r="H25" s="132">
        <f t="shared" si="1"/>
        <v>1788</v>
      </c>
      <c r="I25" s="133">
        <f t="shared" si="2"/>
        <v>0.23228720874940562</v>
      </c>
      <c r="J25" s="134">
        <f t="shared" si="3"/>
        <v>0.21269341725675323</v>
      </c>
      <c r="K25" s="135">
        <f t="shared" si="4"/>
        <v>0.22297044519266743</v>
      </c>
      <c r="L25" s="129">
        <f>SUM(L5:L24)</f>
        <v>290</v>
      </c>
      <c r="M25" s="130">
        <f>SUM(M5:M24)</f>
        <v>266</v>
      </c>
      <c r="N25" s="136">
        <f t="shared" si="5"/>
        <v>556</v>
      </c>
      <c r="O25" s="137">
        <f t="shared" si="6"/>
        <v>6.8949120304327149E-2</v>
      </c>
      <c r="P25" s="138">
        <f t="shared" si="7"/>
        <v>6.9761342774718071E-2</v>
      </c>
      <c r="Q25" s="139">
        <f t="shared" si="8"/>
        <v>6.9335328594587853E-2</v>
      </c>
      <c r="R25" s="129">
        <f>SUM(R5:R24)</f>
        <v>3434</v>
      </c>
      <c r="S25" s="130">
        <f>SUM(S5:S24)</f>
        <v>2768</v>
      </c>
      <c r="T25" s="132">
        <f t="shared" si="9"/>
        <v>6202</v>
      </c>
      <c r="U25" s="140">
        <f t="shared" si="10"/>
        <v>0.81645268663813597</v>
      </c>
      <c r="V25" s="141">
        <f t="shared" si="11"/>
        <v>0.72593758195646474</v>
      </c>
      <c r="W25" s="142">
        <f t="shared" si="12"/>
        <v>0.77341314378351411</v>
      </c>
      <c r="X25" s="129">
        <f>SUM(X5:X24)</f>
        <v>712</v>
      </c>
      <c r="Y25" s="130">
        <f>SUM(Y5:Y24)</f>
        <v>579</v>
      </c>
      <c r="Z25" s="136">
        <f t="shared" si="13"/>
        <v>1291</v>
      </c>
      <c r="AA25" s="129">
        <f>SUM(AA5:AA24)</f>
        <v>15</v>
      </c>
      <c r="AB25" s="130">
        <f>SUM(AB5:AB24)</f>
        <v>19</v>
      </c>
      <c r="AC25" s="136">
        <f t="shared" si="14"/>
        <v>34</v>
      </c>
      <c r="AD25" s="143">
        <f t="shared" si="15"/>
        <v>3.566333808844508E-3</v>
      </c>
      <c r="AE25" s="144">
        <f t="shared" si="16"/>
        <v>4.982953055337005E-3</v>
      </c>
      <c r="AF25" s="145">
        <f t="shared" si="17"/>
        <v>4.2399301658560921E-3</v>
      </c>
      <c r="AG25" s="129">
        <f>SUM(AG5:AG24)</f>
        <v>4</v>
      </c>
      <c r="AH25" s="130">
        <f>SUM(AH5:AH24)</f>
        <v>10</v>
      </c>
      <c r="AI25" s="136">
        <f t="shared" si="18"/>
        <v>14</v>
      </c>
      <c r="AJ25" s="143">
        <f t="shared" si="19"/>
        <v>9.5102234902520212E-4</v>
      </c>
      <c r="AK25" s="144">
        <f t="shared" si="20"/>
        <v>2.6226068712300026E-3</v>
      </c>
      <c r="AL25" s="145">
        <f t="shared" si="21"/>
        <v>1.7458535977054495E-3</v>
      </c>
      <c r="AM25" s="129">
        <f>SUM(AM5:AM24)</f>
        <v>32</v>
      </c>
      <c r="AN25" s="130">
        <f>SUM(AN5:AN24)</f>
        <v>36</v>
      </c>
      <c r="AO25" s="136">
        <f t="shared" si="22"/>
        <v>68</v>
      </c>
      <c r="AP25" s="146">
        <f t="shared" si="23"/>
        <v>7.608178792201617E-3</v>
      </c>
      <c r="AQ25" s="147">
        <f t="shared" si="24"/>
        <v>9.4413847364280094E-3</v>
      </c>
      <c r="AR25" s="148">
        <f t="shared" si="25"/>
        <v>8.4798603317121843E-3</v>
      </c>
      <c r="AS25" s="129">
        <f>SUM(AS5:AS24)</f>
        <v>8</v>
      </c>
      <c r="AT25" s="130">
        <f>SUM(AT5:AT24)</f>
        <v>6</v>
      </c>
      <c r="AU25" s="136">
        <f t="shared" si="26"/>
        <v>14</v>
      </c>
      <c r="AV25" s="149">
        <f t="shared" si="27"/>
        <v>0.82406086543033763</v>
      </c>
      <c r="AW25" s="150">
        <f t="shared" si="28"/>
        <v>0.73537896669289271</v>
      </c>
      <c r="AX25" s="151">
        <f t="shared" si="29"/>
        <v>0.78189300411522633</v>
      </c>
      <c r="AY25" s="152"/>
      <c r="AZ25" s="152"/>
      <c r="BA25" s="152"/>
      <c r="BB25" s="152"/>
      <c r="BC25" s="152"/>
    </row>
    <row r="26" spans="1:93" ht="6.75" customHeight="1"/>
  </sheetData>
  <autoFilter ref="A4:AX25" xr:uid="{00000000-0009-0000-0000-000001000000}">
    <sortState xmlns:xlrd2="http://schemas.microsoft.com/office/spreadsheetml/2017/richdata2" ref="A5:AX24">
      <sortCondition ref="A4:A24"/>
    </sortState>
  </autoFilter>
  <mergeCells count="16">
    <mergeCell ref="C3:E3"/>
    <mergeCell ref="F3:H3"/>
    <mergeCell ref="I3:K3"/>
    <mergeCell ref="L3:N3"/>
    <mergeCell ref="O3:Q3"/>
    <mergeCell ref="R3:T3"/>
    <mergeCell ref="AV3:AX3"/>
    <mergeCell ref="AM3:AO3"/>
    <mergeCell ref="AP3:AR3"/>
    <mergeCell ref="AS3:AU3"/>
    <mergeCell ref="U3:W3"/>
    <mergeCell ref="X3:Z3"/>
    <mergeCell ref="AA3:AC3"/>
    <mergeCell ref="AD3:AF3"/>
    <mergeCell ref="AG3:AI3"/>
    <mergeCell ref="AJ3:AL3"/>
  </mergeCells>
  <phoneticPr fontId="2"/>
  <printOptions horizontalCentered="1" verticalCentered="1"/>
  <pageMargins left="0.70866141732283472" right="0.70866141732283472" top="0.98425196850393704" bottom="0.74803149606299213" header="0.31496062992125984" footer="0.31496062992125984"/>
  <pageSetup paperSize="9" orientation="landscape" r:id="rId1"/>
  <colBreaks count="1" manualBreakCount="1">
    <brk id="26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26"/>
  <sheetViews>
    <sheetView view="pageBreakPreview" zoomScale="115" zoomScaleNormal="100" zoomScaleSheetLayoutView="115" workbookViewId="0">
      <selection activeCell="E26" sqref="E26"/>
    </sheetView>
  </sheetViews>
  <sheetFormatPr defaultColWidth="9" defaultRowHeight="13"/>
  <cols>
    <col min="1" max="1" width="12.08984375" style="154" customWidth="1"/>
    <col min="2" max="7" width="4.6328125" style="156" customWidth="1"/>
    <col min="8" max="10" width="5.26953125" style="157" customWidth="1"/>
    <col min="11" max="13" width="4.6328125" style="156" customWidth="1"/>
    <col min="14" max="16" width="5.26953125" style="157" customWidth="1"/>
    <col min="17" max="19" width="5.08984375" style="156" customWidth="1"/>
    <col min="20" max="22" width="5.26953125" style="156" customWidth="1"/>
    <col min="23" max="25" width="4.6328125" style="156" customWidth="1"/>
    <col min="26" max="28" width="4.90625" style="156" customWidth="1"/>
    <col min="29" max="31" width="5.36328125" style="157" customWidth="1"/>
    <col min="32" max="34" width="4.7265625" style="156" customWidth="1"/>
    <col min="35" max="37" width="5.26953125" style="157" customWidth="1"/>
    <col min="38" max="40" width="4.453125" style="156" customWidth="1"/>
    <col min="41" max="43" width="5.26953125" style="156" customWidth="1"/>
    <col min="44" max="46" width="4.36328125" style="156" customWidth="1"/>
    <col min="47" max="49" width="5.26953125" style="14" customWidth="1"/>
    <col min="50" max="16384" width="9" style="156"/>
  </cols>
  <sheetData>
    <row r="1" spans="1:51" ht="14">
      <c r="B1" s="155" t="s">
        <v>64</v>
      </c>
      <c r="Z1" s="155" t="s">
        <v>64</v>
      </c>
    </row>
    <row r="2" spans="1:51" ht="9" customHeight="1">
      <c r="B2" s="158"/>
      <c r="Z2" s="158"/>
    </row>
    <row r="3" spans="1:51" ht="30" customHeight="1">
      <c r="A3" s="394" t="s">
        <v>51</v>
      </c>
      <c r="B3" s="402" t="s">
        <v>52</v>
      </c>
      <c r="C3" s="403"/>
      <c r="D3" s="404"/>
      <c r="E3" s="398" t="s">
        <v>53</v>
      </c>
      <c r="F3" s="398"/>
      <c r="G3" s="399"/>
      <c r="H3" s="396" t="s">
        <v>54</v>
      </c>
      <c r="I3" s="396"/>
      <c r="J3" s="397"/>
      <c r="K3" s="398" t="s">
        <v>55</v>
      </c>
      <c r="L3" s="398"/>
      <c r="M3" s="399"/>
      <c r="N3" s="396" t="s">
        <v>27</v>
      </c>
      <c r="O3" s="396"/>
      <c r="P3" s="397"/>
      <c r="Q3" s="398" t="s">
        <v>56</v>
      </c>
      <c r="R3" s="398"/>
      <c r="S3" s="399"/>
      <c r="T3" s="408" t="s">
        <v>33</v>
      </c>
      <c r="U3" s="408"/>
      <c r="V3" s="409"/>
      <c r="W3" s="410" t="s">
        <v>57</v>
      </c>
      <c r="X3" s="411"/>
      <c r="Y3" s="412"/>
      <c r="Z3" s="413" t="s">
        <v>58</v>
      </c>
      <c r="AA3" s="413"/>
      <c r="AB3" s="414"/>
      <c r="AC3" s="396" t="s">
        <v>59</v>
      </c>
      <c r="AD3" s="396"/>
      <c r="AE3" s="397"/>
      <c r="AF3" s="398" t="s">
        <v>60</v>
      </c>
      <c r="AG3" s="398"/>
      <c r="AH3" s="399"/>
      <c r="AI3" s="396" t="s">
        <v>41</v>
      </c>
      <c r="AJ3" s="396"/>
      <c r="AK3" s="397"/>
      <c r="AL3" s="400" t="s">
        <v>38</v>
      </c>
      <c r="AM3" s="400"/>
      <c r="AN3" s="401"/>
      <c r="AO3" s="408" t="s">
        <v>61</v>
      </c>
      <c r="AP3" s="408"/>
      <c r="AQ3" s="409"/>
      <c r="AR3" s="400" t="s">
        <v>62</v>
      </c>
      <c r="AS3" s="400"/>
      <c r="AT3" s="401"/>
      <c r="AU3" s="405" t="s">
        <v>32</v>
      </c>
      <c r="AV3" s="406"/>
      <c r="AW3" s="407"/>
      <c r="AX3" s="159"/>
      <c r="AY3" s="159"/>
    </row>
    <row r="4" spans="1:51" ht="18.75" customHeight="1">
      <c r="A4" s="395"/>
      <c r="B4" s="160" t="s">
        <v>22</v>
      </c>
      <c r="C4" s="161" t="s">
        <v>21</v>
      </c>
      <c r="D4" s="162" t="s">
        <v>20</v>
      </c>
      <c r="E4" s="160" t="s">
        <v>22</v>
      </c>
      <c r="F4" s="161" t="s">
        <v>21</v>
      </c>
      <c r="G4" s="162" t="s">
        <v>20</v>
      </c>
      <c r="H4" s="163" t="s">
        <v>22</v>
      </c>
      <c r="I4" s="164" t="s">
        <v>21</v>
      </c>
      <c r="J4" s="165" t="s">
        <v>20</v>
      </c>
      <c r="K4" s="160" t="s">
        <v>22</v>
      </c>
      <c r="L4" s="161" t="s">
        <v>21</v>
      </c>
      <c r="M4" s="162" t="s">
        <v>20</v>
      </c>
      <c r="N4" s="163" t="s">
        <v>22</v>
      </c>
      <c r="O4" s="164" t="s">
        <v>21</v>
      </c>
      <c r="P4" s="165" t="s">
        <v>20</v>
      </c>
      <c r="Q4" s="160" t="s">
        <v>22</v>
      </c>
      <c r="R4" s="161" t="s">
        <v>21</v>
      </c>
      <c r="S4" s="162" t="s">
        <v>20</v>
      </c>
      <c r="T4" s="166" t="s">
        <v>22</v>
      </c>
      <c r="U4" s="167" t="s">
        <v>21</v>
      </c>
      <c r="V4" s="168" t="s">
        <v>20</v>
      </c>
      <c r="W4" s="169" t="s">
        <v>22</v>
      </c>
      <c r="X4" s="161" t="s">
        <v>21</v>
      </c>
      <c r="Y4" s="162" t="s">
        <v>20</v>
      </c>
      <c r="Z4" s="170" t="s">
        <v>22</v>
      </c>
      <c r="AA4" s="171" t="s">
        <v>21</v>
      </c>
      <c r="AB4" s="172" t="s">
        <v>20</v>
      </c>
      <c r="AC4" s="163" t="s">
        <v>22</v>
      </c>
      <c r="AD4" s="164" t="s">
        <v>21</v>
      </c>
      <c r="AE4" s="165" t="s">
        <v>20</v>
      </c>
      <c r="AF4" s="160" t="s">
        <v>22</v>
      </c>
      <c r="AG4" s="161" t="s">
        <v>21</v>
      </c>
      <c r="AH4" s="162" t="s">
        <v>20</v>
      </c>
      <c r="AI4" s="163" t="s">
        <v>22</v>
      </c>
      <c r="AJ4" s="164" t="s">
        <v>21</v>
      </c>
      <c r="AK4" s="165" t="s">
        <v>20</v>
      </c>
      <c r="AL4" s="173" t="s">
        <v>22</v>
      </c>
      <c r="AM4" s="174" t="s">
        <v>21</v>
      </c>
      <c r="AN4" s="175" t="s">
        <v>20</v>
      </c>
      <c r="AO4" s="166" t="s">
        <v>22</v>
      </c>
      <c r="AP4" s="167" t="s">
        <v>21</v>
      </c>
      <c r="AQ4" s="168" t="s">
        <v>20</v>
      </c>
      <c r="AR4" s="173" t="s">
        <v>22</v>
      </c>
      <c r="AS4" s="174" t="s">
        <v>21</v>
      </c>
      <c r="AT4" s="175" t="s">
        <v>20</v>
      </c>
      <c r="AU4" s="176" t="s">
        <v>22</v>
      </c>
      <c r="AV4" s="177" t="s">
        <v>21</v>
      </c>
      <c r="AW4" s="178" t="s">
        <v>20</v>
      </c>
      <c r="AX4" s="159"/>
      <c r="AY4" s="159"/>
    </row>
    <row r="5" spans="1:51" ht="18" customHeight="1">
      <c r="A5" s="179" t="s">
        <v>19</v>
      </c>
      <c r="B5" s="180">
        <v>542</v>
      </c>
      <c r="C5" s="181">
        <v>496</v>
      </c>
      <c r="D5" s="182">
        <f>B5+C5</f>
        <v>1038</v>
      </c>
      <c r="E5" s="181">
        <v>104</v>
      </c>
      <c r="F5" s="181">
        <v>99</v>
      </c>
      <c r="G5" s="182">
        <f>E5+F5</f>
        <v>203</v>
      </c>
      <c r="H5" s="183">
        <f t="shared" ref="H5:H23" si="0">E5/B5</f>
        <v>0.1918819188191882</v>
      </c>
      <c r="I5" s="184">
        <f t="shared" ref="I5:I23" si="1">F5/C5</f>
        <v>0.19959677419354838</v>
      </c>
      <c r="J5" s="185">
        <f t="shared" ref="J5:J23" si="2">G5/D5</f>
        <v>0.19556840077071291</v>
      </c>
      <c r="K5" s="181">
        <v>22</v>
      </c>
      <c r="L5" s="181">
        <v>32</v>
      </c>
      <c r="M5" s="182">
        <f>K5+L5</f>
        <v>54</v>
      </c>
      <c r="N5" s="183">
        <f t="shared" ref="N5:N23" si="3">K5/E5</f>
        <v>0.21153846153846154</v>
      </c>
      <c r="O5" s="186">
        <f t="shared" ref="O5:O23" si="4">L5/F5</f>
        <v>0.32323232323232326</v>
      </c>
      <c r="P5" s="185">
        <f t="shared" ref="P5:P23" si="5">M5/G5</f>
        <v>0.26600985221674878</v>
      </c>
      <c r="Q5" s="180">
        <v>334</v>
      </c>
      <c r="R5" s="181">
        <v>332</v>
      </c>
      <c r="S5" s="182">
        <f>Q5+R5</f>
        <v>666</v>
      </c>
      <c r="T5" s="187">
        <f t="shared" ref="T5:T23" si="6">Q5/B5</f>
        <v>0.6162361623616236</v>
      </c>
      <c r="U5" s="188">
        <f t="shared" ref="U5:U23" si="7">R5/C5</f>
        <v>0.66935483870967738</v>
      </c>
      <c r="V5" s="189">
        <f t="shared" ref="V5:V23" si="8">S5/D5</f>
        <v>0.64161849710982655</v>
      </c>
      <c r="W5" s="190">
        <v>51</v>
      </c>
      <c r="X5" s="190">
        <v>45</v>
      </c>
      <c r="Y5" s="191">
        <f>W5+X5</f>
        <v>96</v>
      </c>
      <c r="Z5" s="180">
        <v>1</v>
      </c>
      <c r="AA5" s="181">
        <v>1</v>
      </c>
      <c r="AB5" s="182">
        <f>Z5+AA5</f>
        <v>2</v>
      </c>
      <c r="AC5" s="183">
        <f t="shared" ref="AC5:AC23" si="9">Z5/B5</f>
        <v>1.8450184501845018E-3</v>
      </c>
      <c r="AD5" s="184">
        <f t="shared" ref="AD5:AD23" si="10">AA5/C5</f>
        <v>2.0161290322580645E-3</v>
      </c>
      <c r="AE5" s="185">
        <f t="shared" ref="AE5:AE23" si="11">AB5/D5</f>
        <v>1.9267822736030828E-3</v>
      </c>
      <c r="AF5" s="181">
        <v>0</v>
      </c>
      <c r="AG5" s="181">
        <v>1</v>
      </c>
      <c r="AH5" s="182">
        <f>AF5+AG5</f>
        <v>1</v>
      </c>
      <c r="AI5" s="192">
        <f t="shared" ref="AI5:AI23" si="12">IF(Z5=0,0,AF5/Z5)</f>
        <v>0</v>
      </c>
      <c r="AJ5" s="193">
        <f t="shared" ref="AJ5:AJ23" si="13">IF(AA5=0,0,AG5/AA5)</f>
        <v>1</v>
      </c>
      <c r="AK5" s="194">
        <f t="shared" ref="AK5:AK23" si="14">IF(AB5=0,0,AH5/AB5)</f>
        <v>0.5</v>
      </c>
      <c r="AL5" s="181">
        <v>10</v>
      </c>
      <c r="AM5" s="181">
        <v>1</v>
      </c>
      <c r="AN5" s="182">
        <f>AL5+AM5</f>
        <v>11</v>
      </c>
      <c r="AO5" s="187">
        <f t="shared" ref="AO5:AO23" si="15">AL5/B5</f>
        <v>1.8450184501845018E-2</v>
      </c>
      <c r="AP5" s="188">
        <f t="shared" ref="AP5:AP23" si="16">AM5/C5</f>
        <v>2.0161290322580645E-3</v>
      </c>
      <c r="AQ5" s="189">
        <f t="shared" ref="AQ5:AQ23" si="17">AN5/D5</f>
        <v>1.0597302504816955E-2</v>
      </c>
      <c r="AR5" s="181">
        <v>0</v>
      </c>
      <c r="AS5" s="181">
        <v>0</v>
      </c>
      <c r="AT5" s="182">
        <f>AR5+AS5</f>
        <v>0</v>
      </c>
      <c r="AU5" s="60">
        <f t="shared" ref="AU5:AU23" si="18">(Q5+AL5)/B5</f>
        <v>0.63468634686346859</v>
      </c>
      <c r="AV5" s="61">
        <f t="shared" ref="AV5:AV23" si="19">(R5+AM5)/C5</f>
        <v>0.6713709677419355</v>
      </c>
      <c r="AW5" s="62">
        <f t="shared" ref="AW5:AW23" si="20">(S5+AN5)/D5</f>
        <v>0.6522157996146436</v>
      </c>
    </row>
    <row r="6" spans="1:51" ht="18" customHeight="1">
      <c r="A6" s="195" t="s">
        <v>18</v>
      </c>
      <c r="B6" s="196">
        <v>309</v>
      </c>
      <c r="C6" s="197">
        <v>246</v>
      </c>
      <c r="D6" s="198">
        <f t="shared" ref="D6:D23" si="21">B6+C6</f>
        <v>555</v>
      </c>
      <c r="E6" s="197">
        <v>71</v>
      </c>
      <c r="F6" s="197">
        <v>53</v>
      </c>
      <c r="G6" s="198">
        <f t="shared" ref="G6:G23" si="22">E6+F6</f>
        <v>124</v>
      </c>
      <c r="H6" s="199">
        <f t="shared" si="0"/>
        <v>0.22977346278317151</v>
      </c>
      <c r="I6" s="200">
        <f t="shared" si="1"/>
        <v>0.21544715447154472</v>
      </c>
      <c r="J6" s="201">
        <f t="shared" si="2"/>
        <v>0.22342342342342342</v>
      </c>
      <c r="K6" s="197">
        <v>25</v>
      </c>
      <c r="L6" s="197">
        <v>12</v>
      </c>
      <c r="M6" s="198">
        <f t="shared" ref="M6:M23" si="23">K6+L6</f>
        <v>37</v>
      </c>
      <c r="N6" s="199">
        <f t="shared" si="3"/>
        <v>0.352112676056338</v>
      </c>
      <c r="O6" s="202">
        <f t="shared" si="4"/>
        <v>0.22641509433962265</v>
      </c>
      <c r="P6" s="201">
        <f t="shared" si="5"/>
        <v>0.29838709677419356</v>
      </c>
      <c r="Q6" s="196">
        <v>274</v>
      </c>
      <c r="R6" s="197">
        <v>240</v>
      </c>
      <c r="S6" s="198">
        <f t="shared" ref="S6:S23" si="24">Q6+R6</f>
        <v>514</v>
      </c>
      <c r="T6" s="203">
        <f t="shared" si="6"/>
        <v>0.88673139158576053</v>
      </c>
      <c r="U6" s="204">
        <f t="shared" si="7"/>
        <v>0.97560975609756095</v>
      </c>
      <c r="V6" s="205">
        <f t="shared" si="8"/>
        <v>0.9261261261261261</v>
      </c>
      <c r="W6" s="206">
        <v>26</v>
      </c>
      <c r="X6" s="206">
        <v>24</v>
      </c>
      <c r="Y6" s="207">
        <f t="shared" ref="Y6:Y23" si="25">W6+X6</f>
        <v>50</v>
      </c>
      <c r="Z6" s="196">
        <v>1</v>
      </c>
      <c r="AA6" s="197">
        <v>4</v>
      </c>
      <c r="AB6" s="198">
        <f t="shared" ref="AB6:AB23" si="26">Z6+AA6</f>
        <v>5</v>
      </c>
      <c r="AC6" s="199">
        <f t="shared" si="9"/>
        <v>3.2362459546925568E-3</v>
      </c>
      <c r="AD6" s="200">
        <f t="shared" si="10"/>
        <v>1.6260162601626018E-2</v>
      </c>
      <c r="AE6" s="201">
        <f t="shared" si="11"/>
        <v>9.0090090090090089E-3</v>
      </c>
      <c r="AF6" s="197">
        <v>1</v>
      </c>
      <c r="AG6" s="197">
        <v>2</v>
      </c>
      <c r="AH6" s="198">
        <f t="shared" ref="AH6:AH23" si="27">AF6+AG6</f>
        <v>3</v>
      </c>
      <c r="AI6" s="208">
        <f t="shared" si="12"/>
        <v>1</v>
      </c>
      <c r="AJ6" s="209">
        <f t="shared" si="13"/>
        <v>0.5</v>
      </c>
      <c r="AK6" s="210">
        <f t="shared" si="14"/>
        <v>0.6</v>
      </c>
      <c r="AL6" s="197">
        <v>1</v>
      </c>
      <c r="AM6" s="197">
        <v>6</v>
      </c>
      <c r="AN6" s="198">
        <f t="shared" ref="AN6:AN23" si="28">AL6+AM6</f>
        <v>7</v>
      </c>
      <c r="AO6" s="203">
        <f t="shared" si="15"/>
        <v>3.2362459546925568E-3</v>
      </c>
      <c r="AP6" s="204">
        <f t="shared" si="16"/>
        <v>2.4390243902439025E-2</v>
      </c>
      <c r="AQ6" s="205">
        <f t="shared" si="17"/>
        <v>1.2612612612612612E-2</v>
      </c>
      <c r="AR6" s="197">
        <v>4</v>
      </c>
      <c r="AS6" s="197">
        <v>1</v>
      </c>
      <c r="AT6" s="198">
        <f t="shared" ref="AT6:AT23" si="29">AR6+AS6</f>
        <v>5</v>
      </c>
      <c r="AU6" s="80">
        <f t="shared" si="18"/>
        <v>0.88996763754045305</v>
      </c>
      <c r="AV6" s="81">
        <f t="shared" si="19"/>
        <v>1</v>
      </c>
      <c r="AW6" s="82">
        <f t="shared" si="20"/>
        <v>0.9387387387387387</v>
      </c>
    </row>
    <row r="7" spans="1:51" ht="18" customHeight="1">
      <c r="A7" s="211" t="s">
        <v>17</v>
      </c>
      <c r="B7" s="212">
        <v>135</v>
      </c>
      <c r="C7" s="213">
        <v>114</v>
      </c>
      <c r="D7" s="214">
        <f t="shared" si="21"/>
        <v>249</v>
      </c>
      <c r="E7" s="213">
        <v>35</v>
      </c>
      <c r="F7" s="213">
        <v>27</v>
      </c>
      <c r="G7" s="214">
        <f t="shared" si="22"/>
        <v>62</v>
      </c>
      <c r="H7" s="215">
        <f t="shared" si="0"/>
        <v>0.25925925925925924</v>
      </c>
      <c r="I7" s="216">
        <f t="shared" si="1"/>
        <v>0.23684210526315788</v>
      </c>
      <c r="J7" s="217">
        <f t="shared" si="2"/>
        <v>0.24899598393574296</v>
      </c>
      <c r="K7" s="213">
        <v>5</v>
      </c>
      <c r="L7" s="213">
        <v>11</v>
      </c>
      <c r="M7" s="214">
        <f t="shared" si="23"/>
        <v>16</v>
      </c>
      <c r="N7" s="215">
        <f t="shared" si="3"/>
        <v>0.14285714285714285</v>
      </c>
      <c r="O7" s="218">
        <f t="shared" si="4"/>
        <v>0.40740740740740738</v>
      </c>
      <c r="P7" s="217">
        <f t="shared" si="5"/>
        <v>0.25806451612903225</v>
      </c>
      <c r="Q7" s="212">
        <v>118</v>
      </c>
      <c r="R7" s="213">
        <v>86</v>
      </c>
      <c r="S7" s="214">
        <f t="shared" si="24"/>
        <v>204</v>
      </c>
      <c r="T7" s="219">
        <f t="shared" si="6"/>
        <v>0.87407407407407411</v>
      </c>
      <c r="U7" s="220">
        <f t="shared" si="7"/>
        <v>0.75438596491228072</v>
      </c>
      <c r="V7" s="221">
        <f t="shared" si="8"/>
        <v>0.81927710843373491</v>
      </c>
      <c r="W7" s="222">
        <v>33</v>
      </c>
      <c r="X7" s="222">
        <v>14</v>
      </c>
      <c r="Y7" s="223">
        <f t="shared" si="25"/>
        <v>47</v>
      </c>
      <c r="Z7" s="212">
        <v>0</v>
      </c>
      <c r="AA7" s="213">
        <v>0</v>
      </c>
      <c r="AB7" s="214">
        <f t="shared" si="26"/>
        <v>0</v>
      </c>
      <c r="AC7" s="215">
        <f t="shared" si="9"/>
        <v>0</v>
      </c>
      <c r="AD7" s="216">
        <f t="shared" si="10"/>
        <v>0</v>
      </c>
      <c r="AE7" s="217">
        <f t="shared" si="11"/>
        <v>0</v>
      </c>
      <c r="AF7" s="213">
        <v>0</v>
      </c>
      <c r="AG7" s="213">
        <v>0</v>
      </c>
      <c r="AH7" s="214">
        <f t="shared" si="27"/>
        <v>0</v>
      </c>
      <c r="AI7" s="224">
        <f t="shared" si="12"/>
        <v>0</v>
      </c>
      <c r="AJ7" s="225">
        <f t="shared" si="13"/>
        <v>0</v>
      </c>
      <c r="AK7" s="226">
        <f t="shared" si="14"/>
        <v>0</v>
      </c>
      <c r="AL7" s="213">
        <v>0</v>
      </c>
      <c r="AM7" s="213">
        <v>0</v>
      </c>
      <c r="AN7" s="214">
        <f t="shared" si="28"/>
        <v>0</v>
      </c>
      <c r="AO7" s="219">
        <f t="shared" si="15"/>
        <v>0</v>
      </c>
      <c r="AP7" s="220">
        <f t="shared" si="16"/>
        <v>0</v>
      </c>
      <c r="AQ7" s="221">
        <f t="shared" si="17"/>
        <v>0</v>
      </c>
      <c r="AR7" s="213">
        <v>0</v>
      </c>
      <c r="AS7" s="213">
        <v>0</v>
      </c>
      <c r="AT7" s="214">
        <f t="shared" si="29"/>
        <v>0</v>
      </c>
      <c r="AU7" s="80">
        <f t="shared" si="18"/>
        <v>0.87407407407407411</v>
      </c>
      <c r="AV7" s="81">
        <f t="shared" si="19"/>
        <v>0.75438596491228072</v>
      </c>
      <c r="AW7" s="82">
        <f t="shared" si="20"/>
        <v>0.81927710843373491</v>
      </c>
    </row>
    <row r="8" spans="1:51" ht="18" customHeight="1">
      <c r="A8" s="211" t="s">
        <v>16</v>
      </c>
      <c r="B8" s="212">
        <v>151</v>
      </c>
      <c r="C8" s="213">
        <v>131</v>
      </c>
      <c r="D8" s="214">
        <f t="shared" si="21"/>
        <v>282</v>
      </c>
      <c r="E8" s="213">
        <v>35</v>
      </c>
      <c r="F8" s="213">
        <v>29</v>
      </c>
      <c r="G8" s="214">
        <f t="shared" si="22"/>
        <v>64</v>
      </c>
      <c r="H8" s="215">
        <f t="shared" si="0"/>
        <v>0.23178807947019867</v>
      </c>
      <c r="I8" s="216">
        <f t="shared" si="1"/>
        <v>0.22137404580152673</v>
      </c>
      <c r="J8" s="217">
        <f t="shared" si="2"/>
        <v>0.22695035460992907</v>
      </c>
      <c r="K8" s="213">
        <v>9</v>
      </c>
      <c r="L8" s="213">
        <v>7</v>
      </c>
      <c r="M8" s="214">
        <f t="shared" si="23"/>
        <v>16</v>
      </c>
      <c r="N8" s="215">
        <f t="shared" si="3"/>
        <v>0.25714285714285712</v>
      </c>
      <c r="O8" s="218">
        <f t="shared" si="4"/>
        <v>0.2413793103448276</v>
      </c>
      <c r="P8" s="217">
        <f t="shared" si="5"/>
        <v>0.25</v>
      </c>
      <c r="Q8" s="212">
        <v>62</v>
      </c>
      <c r="R8" s="213">
        <v>64</v>
      </c>
      <c r="S8" s="214">
        <f t="shared" si="24"/>
        <v>126</v>
      </c>
      <c r="T8" s="219">
        <f t="shared" si="6"/>
        <v>0.41059602649006621</v>
      </c>
      <c r="U8" s="220">
        <f t="shared" si="7"/>
        <v>0.48854961832061067</v>
      </c>
      <c r="V8" s="221">
        <f t="shared" si="8"/>
        <v>0.44680851063829785</v>
      </c>
      <c r="W8" s="222">
        <v>18</v>
      </c>
      <c r="X8" s="222">
        <v>23</v>
      </c>
      <c r="Y8" s="223">
        <f t="shared" si="25"/>
        <v>41</v>
      </c>
      <c r="Z8" s="212">
        <v>3</v>
      </c>
      <c r="AA8" s="213">
        <v>0</v>
      </c>
      <c r="AB8" s="214">
        <f t="shared" si="26"/>
        <v>3</v>
      </c>
      <c r="AC8" s="215">
        <f t="shared" si="9"/>
        <v>1.9867549668874173E-2</v>
      </c>
      <c r="AD8" s="216">
        <f t="shared" si="10"/>
        <v>0</v>
      </c>
      <c r="AE8" s="217">
        <f t="shared" si="11"/>
        <v>1.0638297872340425E-2</v>
      </c>
      <c r="AF8" s="213">
        <v>0</v>
      </c>
      <c r="AG8" s="213">
        <v>0</v>
      </c>
      <c r="AH8" s="214">
        <f t="shared" si="27"/>
        <v>0</v>
      </c>
      <c r="AI8" s="224">
        <f t="shared" si="12"/>
        <v>0</v>
      </c>
      <c r="AJ8" s="225">
        <f t="shared" si="13"/>
        <v>0</v>
      </c>
      <c r="AK8" s="226">
        <f t="shared" si="14"/>
        <v>0</v>
      </c>
      <c r="AL8" s="213">
        <v>0</v>
      </c>
      <c r="AM8" s="213">
        <v>0</v>
      </c>
      <c r="AN8" s="214">
        <f t="shared" si="28"/>
        <v>0</v>
      </c>
      <c r="AO8" s="219">
        <f t="shared" si="15"/>
        <v>0</v>
      </c>
      <c r="AP8" s="220">
        <f t="shared" si="16"/>
        <v>0</v>
      </c>
      <c r="AQ8" s="221">
        <f t="shared" si="17"/>
        <v>0</v>
      </c>
      <c r="AR8" s="213">
        <v>0</v>
      </c>
      <c r="AS8" s="213">
        <v>0</v>
      </c>
      <c r="AT8" s="214">
        <f t="shared" si="29"/>
        <v>0</v>
      </c>
      <c r="AU8" s="80">
        <f t="shared" si="18"/>
        <v>0.41059602649006621</v>
      </c>
      <c r="AV8" s="81">
        <f t="shared" si="19"/>
        <v>0.48854961832061067</v>
      </c>
      <c r="AW8" s="82">
        <f t="shared" si="20"/>
        <v>0.44680851063829785</v>
      </c>
    </row>
    <row r="9" spans="1:51" ht="18" customHeight="1">
      <c r="A9" s="211" t="s">
        <v>15</v>
      </c>
      <c r="B9" s="212">
        <v>145</v>
      </c>
      <c r="C9" s="213">
        <v>151</v>
      </c>
      <c r="D9" s="214">
        <f t="shared" si="21"/>
        <v>296</v>
      </c>
      <c r="E9" s="213">
        <v>24</v>
      </c>
      <c r="F9" s="213">
        <v>18</v>
      </c>
      <c r="G9" s="214">
        <f t="shared" si="22"/>
        <v>42</v>
      </c>
      <c r="H9" s="215">
        <f t="shared" si="0"/>
        <v>0.16551724137931034</v>
      </c>
      <c r="I9" s="216">
        <f t="shared" si="1"/>
        <v>0.11920529801324503</v>
      </c>
      <c r="J9" s="217">
        <f t="shared" si="2"/>
        <v>0.14189189189189189</v>
      </c>
      <c r="K9" s="213">
        <v>16</v>
      </c>
      <c r="L9" s="213">
        <v>10</v>
      </c>
      <c r="M9" s="214">
        <f t="shared" si="23"/>
        <v>26</v>
      </c>
      <c r="N9" s="215">
        <f t="shared" si="3"/>
        <v>0.66666666666666663</v>
      </c>
      <c r="O9" s="218">
        <f t="shared" si="4"/>
        <v>0.55555555555555558</v>
      </c>
      <c r="P9" s="217">
        <f t="shared" si="5"/>
        <v>0.61904761904761907</v>
      </c>
      <c r="Q9" s="212">
        <v>68</v>
      </c>
      <c r="R9" s="213">
        <v>80</v>
      </c>
      <c r="S9" s="214">
        <f t="shared" si="24"/>
        <v>148</v>
      </c>
      <c r="T9" s="219">
        <f t="shared" si="6"/>
        <v>0.4689655172413793</v>
      </c>
      <c r="U9" s="220">
        <f t="shared" si="7"/>
        <v>0.5298013245033113</v>
      </c>
      <c r="V9" s="221">
        <f t="shared" si="8"/>
        <v>0.5</v>
      </c>
      <c r="W9" s="222">
        <v>13</v>
      </c>
      <c r="X9" s="222">
        <v>16</v>
      </c>
      <c r="Y9" s="223">
        <f t="shared" si="25"/>
        <v>29</v>
      </c>
      <c r="Z9" s="212">
        <v>1</v>
      </c>
      <c r="AA9" s="213">
        <v>2</v>
      </c>
      <c r="AB9" s="214">
        <f t="shared" si="26"/>
        <v>3</v>
      </c>
      <c r="AC9" s="215">
        <f t="shared" si="9"/>
        <v>6.8965517241379309E-3</v>
      </c>
      <c r="AD9" s="216">
        <f t="shared" si="10"/>
        <v>1.3245033112582781E-2</v>
      </c>
      <c r="AE9" s="217">
        <f t="shared" si="11"/>
        <v>1.0135135135135136E-2</v>
      </c>
      <c r="AF9" s="213">
        <v>0</v>
      </c>
      <c r="AG9" s="213">
        <v>0</v>
      </c>
      <c r="AH9" s="214">
        <f t="shared" si="27"/>
        <v>0</v>
      </c>
      <c r="AI9" s="224">
        <f t="shared" si="12"/>
        <v>0</v>
      </c>
      <c r="AJ9" s="225">
        <f t="shared" si="13"/>
        <v>0</v>
      </c>
      <c r="AK9" s="226">
        <f t="shared" si="14"/>
        <v>0</v>
      </c>
      <c r="AL9" s="213">
        <v>2</v>
      </c>
      <c r="AM9" s="213">
        <v>6</v>
      </c>
      <c r="AN9" s="214">
        <f t="shared" si="28"/>
        <v>8</v>
      </c>
      <c r="AO9" s="219">
        <f t="shared" si="15"/>
        <v>1.3793103448275862E-2</v>
      </c>
      <c r="AP9" s="220">
        <f t="shared" si="16"/>
        <v>3.9735099337748346E-2</v>
      </c>
      <c r="AQ9" s="221">
        <f t="shared" si="17"/>
        <v>2.7027027027027029E-2</v>
      </c>
      <c r="AR9" s="213">
        <v>0</v>
      </c>
      <c r="AS9" s="213">
        <v>0</v>
      </c>
      <c r="AT9" s="214">
        <f t="shared" si="29"/>
        <v>0</v>
      </c>
      <c r="AU9" s="80">
        <f t="shared" si="18"/>
        <v>0.48275862068965519</v>
      </c>
      <c r="AV9" s="81">
        <f t="shared" si="19"/>
        <v>0.56953642384105962</v>
      </c>
      <c r="AW9" s="82">
        <f t="shared" si="20"/>
        <v>0.52702702702702697</v>
      </c>
    </row>
    <row r="10" spans="1:51" ht="18" customHeight="1">
      <c r="A10" s="211" t="s">
        <v>14</v>
      </c>
      <c r="B10" s="212">
        <v>133</v>
      </c>
      <c r="C10" s="213">
        <v>101</v>
      </c>
      <c r="D10" s="214">
        <f t="shared" si="21"/>
        <v>234</v>
      </c>
      <c r="E10" s="213">
        <v>20</v>
      </c>
      <c r="F10" s="213">
        <v>14</v>
      </c>
      <c r="G10" s="214">
        <f t="shared" si="22"/>
        <v>34</v>
      </c>
      <c r="H10" s="215">
        <f t="shared" si="0"/>
        <v>0.15037593984962405</v>
      </c>
      <c r="I10" s="216">
        <f t="shared" si="1"/>
        <v>0.13861386138613863</v>
      </c>
      <c r="J10" s="217">
        <f t="shared" si="2"/>
        <v>0.14529914529914531</v>
      </c>
      <c r="K10" s="213">
        <v>5</v>
      </c>
      <c r="L10" s="213">
        <v>6</v>
      </c>
      <c r="M10" s="214">
        <f t="shared" si="23"/>
        <v>11</v>
      </c>
      <c r="N10" s="215">
        <f t="shared" si="3"/>
        <v>0.25</v>
      </c>
      <c r="O10" s="218">
        <f t="shared" si="4"/>
        <v>0.42857142857142855</v>
      </c>
      <c r="P10" s="217">
        <f t="shared" si="5"/>
        <v>0.3235294117647059</v>
      </c>
      <c r="Q10" s="212">
        <v>70</v>
      </c>
      <c r="R10" s="213">
        <v>62</v>
      </c>
      <c r="S10" s="214">
        <f t="shared" si="24"/>
        <v>132</v>
      </c>
      <c r="T10" s="219">
        <f t="shared" si="6"/>
        <v>0.52631578947368418</v>
      </c>
      <c r="U10" s="220">
        <f t="shared" si="7"/>
        <v>0.61386138613861385</v>
      </c>
      <c r="V10" s="221">
        <f t="shared" si="8"/>
        <v>0.5641025641025641</v>
      </c>
      <c r="W10" s="222">
        <v>19</v>
      </c>
      <c r="X10" s="222">
        <v>9</v>
      </c>
      <c r="Y10" s="223">
        <f t="shared" si="25"/>
        <v>28</v>
      </c>
      <c r="Z10" s="212">
        <v>0</v>
      </c>
      <c r="AA10" s="213">
        <v>0</v>
      </c>
      <c r="AB10" s="214">
        <f t="shared" si="26"/>
        <v>0</v>
      </c>
      <c r="AC10" s="215">
        <f t="shared" si="9"/>
        <v>0</v>
      </c>
      <c r="AD10" s="216">
        <f t="shared" si="10"/>
        <v>0</v>
      </c>
      <c r="AE10" s="217">
        <f t="shared" si="11"/>
        <v>0</v>
      </c>
      <c r="AF10" s="213">
        <v>0</v>
      </c>
      <c r="AG10" s="213">
        <v>0</v>
      </c>
      <c r="AH10" s="214">
        <f t="shared" si="27"/>
        <v>0</v>
      </c>
      <c r="AI10" s="224">
        <f t="shared" si="12"/>
        <v>0</v>
      </c>
      <c r="AJ10" s="225">
        <f t="shared" si="13"/>
        <v>0</v>
      </c>
      <c r="AK10" s="226">
        <f t="shared" si="14"/>
        <v>0</v>
      </c>
      <c r="AL10" s="213">
        <v>0</v>
      </c>
      <c r="AM10" s="213">
        <v>0</v>
      </c>
      <c r="AN10" s="214">
        <f t="shared" si="28"/>
        <v>0</v>
      </c>
      <c r="AO10" s="219">
        <f t="shared" si="15"/>
        <v>0</v>
      </c>
      <c r="AP10" s="220">
        <f t="shared" si="16"/>
        <v>0</v>
      </c>
      <c r="AQ10" s="221">
        <f t="shared" si="17"/>
        <v>0</v>
      </c>
      <c r="AR10" s="213">
        <v>0</v>
      </c>
      <c r="AS10" s="213">
        <v>0</v>
      </c>
      <c r="AT10" s="214">
        <f t="shared" si="29"/>
        <v>0</v>
      </c>
      <c r="AU10" s="80">
        <f t="shared" si="18"/>
        <v>0.52631578947368418</v>
      </c>
      <c r="AV10" s="81">
        <f t="shared" si="19"/>
        <v>0.61386138613861385</v>
      </c>
      <c r="AW10" s="82">
        <f t="shared" si="20"/>
        <v>0.5641025641025641</v>
      </c>
    </row>
    <row r="11" spans="1:51" ht="18" customHeight="1">
      <c r="A11" s="211" t="s">
        <v>43</v>
      </c>
      <c r="B11" s="212">
        <v>215</v>
      </c>
      <c r="C11" s="213">
        <v>202</v>
      </c>
      <c r="D11" s="214">
        <f t="shared" si="21"/>
        <v>417</v>
      </c>
      <c r="E11" s="213">
        <v>45</v>
      </c>
      <c r="F11" s="213">
        <v>54</v>
      </c>
      <c r="G11" s="214">
        <f t="shared" si="22"/>
        <v>99</v>
      </c>
      <c r="H11" s="215">
        <f t="shared" si="0"/>
        <v>0.20930232558139536</v>
      </c>
      <c r="I11" s="216">
        <f t="shared" si="1"/>
        <v>0.26732673267326734</v>
      </c>
      <c r="J11" s="217">
        <f t="shared" si="2"/>
        <v>0.23741007194244604</v>
      </c>
      <c r="K11" s="213">
        <v>4</v>
      </c>
      <c r="L11" s="213">
        <v>9</v>
      </c>
      <c r="M11" s="214">
        <f t="shared" si="23"/>
        <v>13</v>
      </c>
      <c r="N11" s="215">
        <f t="shared" si="3"/>
        <v>8.8888888888888892E-2</v>
      </c>
      <c r="O11" s="218">
        <f t="shared" si="4"/>
        <v>0.16666666666666666</v>
      </c>
      <c r="P11" s="217">
        <f t="shared" si="5"/>
        <v>0.13131313131313133</v>
      </c>
      <c r="Q11" s="212">
        <v>184</v>
      </c>
      <c r="R11" s="213">
        <v>182</v>
      </c>
      <c r="S11" s="214">
        <f t="shared" si="24"/>
        <v>366</v>
      </c>
      <c r="T11" s="219">
        <f t="shared" si="6"/>
        <v>0.85581395348837208</v>
      </c>
      <c r="U11" s="220">
        <f t="shared" si="7"/>
        <v>0.90099009900990101</v>
      </c>
      <c r="V11" s="221">
        <f t="shared" si="8"/>
        <v>0.87769784172661869</v>
      </c>
      <c r="W11" s="222">
        <v>14</v>
      </c>
      <c r="X11" s="222">
        <v>27</v>
      </c>
      <c r="Y11" s="223">
        <f t="shared" si="25"/>
        <v>41</v>
      </c>
      <c r="Z11" s="212">
        <v>0</v>
      </c>
      <c r="AA11" s="213">
        <v>2</v>
      </c>
      <c r="AB11" s="214">
        <f t="shared" si="26"/>
        <v>2</v>
      </c>
      <c r="AC11" s="215">
        <f t="shared" si="9"/>
        <v>0</v>
      </c>
      <c r="AD11" s="216">
        <f t="shared" si="10"/>
        <v>9.9009900990099011E-3</v>
      </c>
      <c r="AE11" s="217">
        <f t="shared" si="11"/>
        <v>4.7961630695443642E-3</v>
      </c>
      <c r="AF11" s="213">
        <v>0</v>
      </c>
      <c r="AG11" s="213">
        <v>1</v>
      </c>
      <c r="AH11" s="214">
        <f t="shared" si="27"/>
        <v>1</v>
      </c>
      <c r="AI11" s="224">
        <f t="shared" si="12"/>
        <v>0</v>
      </c>
      <c r="AJ11" s="225">
        <f t="shared" si="13"/>
        <v>0.5</v>
      </c>
      <c r="AK11" s="226">
        <f t="shared" si="14"/>
        <v>0.5</v>
      </c>
      <c r="AL11" s="213">
        <v>0</v>
      </c>
      <c r="AM11" s="213">
        <v>11</v>
      </c>
      <c r="AN11" s="214">
        <f t="shared" si="28"/>
        <v>11</v>
      </c>
      <c r="AO11" s="219">
        <f t="shared" si="15"/>
        <v>0</v>
      </c>
      <c r="AP11" s="220">
        <f t="shared" si="16"/>
        <v>5.4455445544554455E-2</v>
      </c>
      <c r="AQ11" s="221">
        <f t="shared" si="17"/>
        <v>2.6378896882494004E-2</v>
      </c>
      <c r="AR11" s="213">
        <v>1</v>
      </c>
      <c r="AS11" s="213">
        <v>0</v>
      </c>
      <c r="AT11" s="214">
        <f t="shared" si="29"/>
        <v>1</v>
      </c>
      <c r="AU11" s="80">
        <f t="shared" si="18"/>
        <v>0.85581395348837208</v>
      </c>
      <c r="AV11" s="81">
        <f t="shared" si="19"/>
        <v>0.95544554455445541</v>
      </c>
      <c r="AW11" s="82">
        <f t="shared" si="20"/>
        <v>0.90407673860911275</v>
      </c>
    </row>
    <row r="12" spans="1:51" ht="18" customHeight="1">
      <c r="A12" s="211" t="s">
        <v>44</v>
      </c>
      <c r="B12" s="212">
        <v>256</v>
      </c>
      <c r="C12" s="213">
        <v>241</v>
      </c>
      <c r="D12" s="214">
        <f t="shared" si="21"/>
        <v>497</v>
      </c>
      <c r="E12" s="213">
        <v>71</v>
      </c>
      <c r="F12" s="213">
        <v>58</v>
      </c>
      <c r="G12" s="214">
        <f t="shared" si="22"/>
        <v>129</v>
      </c>
      <c r="H12" s="215">
        <f t="shared" si="0"/>
        <v>0.27734375</v>
      </c>
      <c r="I12" s="216">
        <f t="shared" si="1"/>
        <v>0.24066390041493776</v>
      </c>
      <c r="J12" s="217">
        <f t="shared" si="2"/>
        <v>0.2595573440643863</v>
      </c>
      <c r="K12" s="213">
        <v>18</v>
      </c>
      <c r="L12" s="213">
        <v>9</v>
      </c>
      <c r="M12" s="214">
        <f t="shared" si="23"/>
        <v>27</v>
      </c>
      <c r="N12" s="215">
        <f t="shared" si="3"/>
        <v>0.25352112676056338</v>
      </c>
      <c r="O12" s="218">
        <f t="shared" si="4"/>
        <v>0.15517241379310345</v>
      </c>
      <c r="P12" s="217">
        <f t="shared" si="5"/>
        <v>0.20930232558139536</v>
      </c>
      <c r="Q12" s="212">
        <v>274</v>
      </c>
      <c r="R12" s="213">
        <v>189</v>
      </c>
      <c r="S12" s="214">
        <f t="shared" si="24"/>
        <v>463</v>
      </c>
      <c r="T12" s="219">
        <f t="shared" si="6"/>
        <v>1.0703125</v>
      </c>
      <c r="U12" s="220">
        <f t="shared" si="7"/>
        <v>0.78423236514522821</v>
      </c>
      <c r="V12" s="221">
        <f t="shared" si="8"/>
        <v>0.93158953722334004</v>
      </c>
      <c r="W12" s="222">
        <v>47</v>
      </c>
      <c r="X12" s="222">
        <v>48</v>
      </c>
      <c r="Y12" s="223">
        <f t="shared" si="25"/>
        <v>95</v>
      </c>
      <c r="Z12" s="212">
        <v>2</v>
      </c>
      <c r="AA12" s="213">
        <v>1</v>
      </c>
      <c r="AB12" s="214">
        <f t="shared" si="26"/>
        <v>3</v>
      </c>
      <c r="AC12" s="215">
        <f t="shared" si="9"/>
        <v>7.8125E-3</v>
      </c>
      <c r="AD12" s="216">
        <f t="shared" si="10"/>
        <v>4.1493775933609959E-3</v>
      </c>
      <c r="AE12" s="217">
        <f t="shared" si="11"/>
        <v>6.0362173038229373E-3</v>
      </c>
      <c r="AF12" s="213">
        <v>0</v>
      </c>
      <c r="AG12" s="213">
        <v>0</v>
      </c>
      <c r="AH12" s="214">
        <f t="shared" si="27"/>
        <v>0</v>
      </c>
      <c r="AI12" s="224">
        <f t="shared" si="12"/>
        <v>0</v>
      </c>
      <c r="AJ12" s="225">
        <f t="shared" si="13"/>
        <v>0</v>
      </c>
      <c r="AK12" s="226">
        <f t="shared" si="14"/>
        <v>0</v>
      </c>
      <c r="AL12" s="213">
        <v>4</v>
      </c>
      <c r="AM12" s="213">
        <v>0</v>
      </c>
      <c r="AN12" s="214">
        <f t="shared" si="28"/>
        <v>4</v>
      </c>
      <c r="AO12" s="219">
        <f t="shared" si="15"/>
        <v>1.5625E-2</v>
      </c>
      <c r="AP12" s="220">
        <f t="shared" si="16"/>
        <v>0</v>
      </c>
      <c r="AQ12" s="221">
        <f t="shared" si="17"/>
        <v>8.0482897384305842E-3</v>
      </c>
      <c r="AR12" s="213">
        <v>0</v>
      </c>
      <c r="AS12" s="213">
        <v>3</v>
      </c>
      <c r="AT12" s="214">
        <f t="shared" si="29"/>
        <v>3</v>
      </c>
      <c r="AU12" s="80">
        <f t="shared" si="18"/>
        <v>1.0859375</v>
      </c>
      <c r="AV12" s="81">
        <f t="shared" si="19"/>
        <v>0.78423236514522821</v>
      </c>
      <c r="AW12" s="82">
        <f t="shared" si="20"/>
        <v>0.93963782696177067</v>
      </c>
    </row>
    <row r="13" spans="1:51" ht="18" customHeight="1">
      <c r="A13" s="211" t="s">
        <v>45</v>
      </c>
      <c r="B13" s="212">
        <v>117</v>
      </c>
      <c r="C13" s="213">
        <v>99</v>
      </c>
      <c r="D13" s="214">
        <f t="shared" si="21"/>
        <v>216</v>
      </c>
      <c r="E13" s="213">
        <v>37</v>
      </c>
      <c r="F13" s="213">
        <v>38</v>
      </c>
      <c r="G13" s="214">
        <f t="shared" si="22"/>
        <v>75</v>
      </c>
      <c r="H13" s="215">
        <f t="shared" si="0"/>
        <v>0.31623931623931623</v>
      </c>
      <c r="I13" s="216">
        <f t="shared" si="1"/>
        <v>0.38383838383838381</v>
      </c>
      <c r="J13" s="217">
        <f t="shared" si="2"/>
        <v>0.34722222222222221</v>
      </c>
      <c r="K13" s="213">
        <v>2</v>
      </c>
      <c r="L13" s="213">
        <v>8</v>
      </c>
      <c r="M13" s="214">
        <f t="shared" si="23"/>
        <v>10</v>
      </c>
      <c r="N13" s="215">
        <f t="shared" si="3"/>
        <v>5.4054054054054057E-2</v>
      </c>
      <c r="O13" s="218">
        <f t="shared" si="4"/>
        <v>0.21052631578947367</v>
      </c>
      <c r="P13" s="217">
        <f t="shared" si="5"/>
        <v>0.13333333333333333</v>
      </c>
      <c r="Q13" s="212">
        <v>149</v>
      </c>
      <c r="R13" s="213">
        <v>76</v>
      </c>
      <c r="S13" s="214">
        <f t="shared" si="24"/>
        <v>225</v>
      </c>
      <c r="T13" s="219">
        <f t="shared" si="6"/>
        <v>1.2735042735042734</v>
      </c>
      <c r="U13" s="220">
        <f t="shared" si="7"/>
        <v>0.76767676767676762</v>
      </c>
      <c r="V13" s="221">
        <f t="shared" si="8"/>
        <v>1.0416666666666667</v>
      </c>
      <c r="W13" s="222">
        <v>72</v>
      </c>
      <c r="X13" s="222">
        <v>39</v>
      </c>
      <c r="Y13" s="223">
        <f t="shared" si="25"/>
        <v>111</v>
      </c>
      <c r="Z13" s="212">
        <v>0</v>
      </c>
      <c r="AA13" s="213">
        <v>1</v>
      </c>
      <c r="AB13" s="214">
        <f t="shared" si="26"/>
        <v>1</v>
      </c>
      <c r="AC13" s="215">
        <f t="shared" si="9"/>
        <v>0</v>
      </c>
      <c r="AD13" s="216">
        <f t="shared" si="10"/>
        <v>1.0101010101010102E-2</v>
      </c>
      <c r="AE13" s="217">
        <f t="shared" si="11"/>
        <v>4.6296296296296294E-3</v>
      </c>
      <c r="AF13" s="213">
        <v>0</v>
      </c>
      <c r="AG13" s="213">
        <v>1</v>
      </c>
      <c r="AH13" s="214">
        <f t="shared" si="27"/>
        <v>1</v>
      </c>
      <c r="AI13" s="224">
        <f t="shared" si="12"/>
        <v>0</v>
      </c>
      <c r="AJ13" s="225">
        <f t="shared" si="13"/>
        <v>1</v>
      </c>
      <c r="AK13" s="226">
        <f t="shared" si="14"/>
        <v>1</v>
      </c>
      <c r="AL13" s="213">
        <v>0</v>
      </c>
      <c r="AM13" s="213">
        <v>1</v>
      </c>
      <c r="AN13" s="214">
        <f t="shared" si="28"/>
        <v>1</v>
      </c>
      <c r="AO13" s="219">
        <f t="shared" si="15"/>
        <v>0</v>
      </c>
      <c r="AP13" s="220">
        <f t="shared" si="16"/>
        <v>1.0101010101010102E-2</v>
      </c>
      <c r="AQ13" s="221">
        <f t="shared" si="17"/>
        <v>4.6296296296296294E-3</v>
      </c>
      <c r="AR13" s="213">
        <v>0</v>
      </c>
      <c r="AS13" s="213">
        <v>0</v>
      </c>
      <c r="AT13" s="214">
        <f t="shared" si="29"/>
        <v>0</v>
      </c>
      <c r="AU13" s="80">
        <f t="shared" si="18"/>
        <v>1.2735042735042734</v>
      </c>
      <c r="AV13" s="81">
        <f t="shared" si="19"/>
        <v>0.77777777777777779</v>
      </c>
      <c r="AW13" s="82">
        <f t="shared" si="20"/>
        <v>1.0462962962962963</v>
      </c>
    </row>
    <row r="14" spans="1:51" ht="18" customHeight="1">
      <c r="A14" s="211" t="s">
        <v>46</v>
      </c>
      <c r="B14" s="212">
        <v>66</v>
      </c>
      <c r="C14" s="213">
        <v>50</v>
      </c>
      <c r="D14" s="214">
        <f t="shared" si="21"/>
        <v>116</v>
      </c>
      <c r="E14" s="213">
        <v>17</v>
      </c>
      <c r="F14" s="213">
        <v>13</v>
      </c>
      <c r="G14" s="214">
        <f t="shared" si="22"/>
        <v>30</v>
      </c>
      <c r="H14" s="215">
        <f t="shared" si="0"/>
        <v>0.25757575757575757</v>
      </c>
      <c r="I14" s="216">
        <f t="shared" si="1"/>
        <v>0.26</v>
      </c>
      <c r="J14" s="217">
        <f t="shared" si="2"/>
        <v>0.25862068965517243</v>
      </c>
      <c r="K14" s="213">
        <v>5</v>
      </c>
      <c r="L14" s="213">
        <v>4</v>
      </c>
      <c r="M14" s="214">
        <f t="shared" si="23"/>
        <v>9</v>
      </c>
      <c r="N14" s="215">
        <f t="shared" si="3"/>
        <v>0.29411764705882354</v>
      </c>
      <c r="O14" s="218">
        <f t="shared" si="4"/>
        <v>0.30769230769230771</v>
      </c>
      <c r="P14" s="217">
        <f t="shared" si="5"/>
        <v>0.3</v>
      </c>
      <c r="Q14" s="212">
        <v>57</v>
      </c>
      <c r="R14" s="213">
        <v>79</v>
      </c>
      <c r="S14" s="214">
        <f t="shared" si="24"/>
        <v>136</v>
      </c>
      <c r="T14" s="219">
        <f t="shared" si="6"/>
        <v>0.86363636363636365</v>
      </c>
      <c r="U14" s="220">
        <f t="shared" si="7"/>
        <v>1.58</v>
      </c>
      <c r="V14" s="221">
        <f t="shared" si="8"/>
        <v>1.1724137931034482</v>
      </c>
      <c r="W14" s="222">
        <v>1</v>
      </c>
      <c r="X14" s="222">
        <v>3</v>
      </c>
      <c r="Y14" s="223">
        <f t="shared" si="25"/>
        <v>4</v>
      </c>
      <c r="Z14" s="212">
        <v>0</v>
      </c>
      <c r="AA14" s="213">
        <v>1</v>
      </c>
      <c r="AB14" s="214">
        <f t="shared" si="26"/>
        <v>1</v>
      </c>
      <c r="AC14" s="215">
        <f t="shared" si="9"/>
        <v>0</v>
      </c>
      <c r="AD14" s="216">
        <f t="shared" si="10"/>
        <v>0.02</v>
      </c>
      <c r="AE14" s="217">
        <f t="shared" si="11"/>
        <v>8.6206896551724137E-3</v>
      </c>
      <c r="AF14" s="213">
        <v>0</v>
      </c>
      <c r="AG14" s="213">
        <v>0</v>
      </c>
      <c r="AH14" s="214">
        <f t="shared" si="27"/>
        <v>0</v>
      </c>
      <c r="AI14" s="224">
        <f t="shared" si="12"/>
        <v>0</v>
      </c>
      <c r="AJ14" s="225">
        <f t="shared" si="13"/>
        <v>0</v>
      </c>
      <c r="AK14" s="226">
        <f t="shared" si="14"/>
        <v>0</v>
      </c>
      <c r="AL14" s="213">
        <v>0</v>
      </c>
      <c r="AM14" s="213">
        <v>2</v>
      </c>
      <c r="AN14" s="214">
        <f t="shared" si="28"/>
        <v>2</v>
      </c>
      <c r="AO14" s="219">
        <f t="shared" si="15"/>
        <v>0</v>
      </c>
      <c r="AP14" s="220">
        <f t="shared" si="16"/>
        <v>0.04</v>
      </c>
      <c r="AQ14" s="221">
        <f t="shared" si="17"/>
        <v>1.7241379310344827E-2</v>
      </c>
      <c r="AR14" s="213">
        <v>0</v>
      </c>
      <c r="AS14" s="213">
        <v>0</v>
      </c>
      <c r="AT14" s="214">
        <f t="shared" si="29"/>
        <v>0</v>
      </c>
      <c r="AU14" s="80">
        <f t="shared" si="18"/>
        <v>0.86363636363636365</v>
      </c>
      <c r="AV14" s="81">
        <f t="shared" si="19"/>
        <v>1.62</v>
      </c>
      <c r="AW14" s="82">
        <f t="shared" si="20"/>
        <v>1.1896551724137931</v>
      </c>
    </row>
    <row r="15" spans="1:51" ht="18" customHeight="1">
      <c r="A15" s="211" t="s">
        <v>47</v>
      </c>
      <c r="B15" s="212">
        <v>83</v>
      </c>
      <c r="C15" s="213">
        <v>61</v>
      </c>
      <c r="D15" s="214">
        <f t="shared" si="21"/>
        <v>144</v>
      </c>
      <c r="E15" s="213">
        <v>27</v>
      </c>
      <c r="F15" s="213">
        <v>11</v>
      </c>
      <c r="G15" s="214">
        <f t="shared" si="22"/>
        <v>38</v>
      </c>
      <c r="H15" s="215">
        <f t="shared" si="0"/>
        <v>0.3253012048192771</v>
      </c>
      <c r="I15" s="216">
        <f t="shared" si="1"/>
        <v>0.18032786885245902</v>
      </c>
      <c r="J15" s="217">
        <f t="shared" si="2"/>
        <v>0.2638888888888889</v>
      </c>
      <c r="K15" s="213">
        <v>9</v>
      </c>
      <c r="L15" s="213">
        <v>4</v>
      </c>
      <c r="M15" s="214">
        <f t="shared" si="23"/>
        <v>13</v>
      </c>
      <c r="N15" s="215">
        <f t="shared" si="3"/>
        <v>0.33333333333333331</v>
      </c>
      <c r="O15" s="218">
        <f t="shared" si="4"/>
        <v>0.36363636363636365</v>
      </c>
      <c r="P15" s="217">
        <f t="shared" si="5"/>
        <v>0.34210526315789475</v>
      </c>
      <c r="Q15" s="212">
        <v>110</v>
      </c>
      <c r="R15" s="213">
        <v>54</v>
      </c>
      <c r="S15" s="214">
        <f t="shared" si="24"/>
        <v>164</v>
      </c>
      <c r="T15" s="219">
        <f t="shared" si="6"/>
        <v>1.3253012048192772</v>
      </c>
      <c r="U15" s="220">
        <f t="shared" si="7"/>
        <v>0.88524590163934425</v>
      </c>
      <c r="V15" s="221">
        <f t="shared" si="8"/>
        <v>1.1388888888888888</v>
      </c>
      <c r="W15" s="222">
        <v>7</v>
      </c>
      <c r="X15" s="222">
        <v>13</v>
      </c>
      <c r="Y15" s="223">
        <f t="shared" si="25"/>
        <v>20</v>
      </c>
      <c r="Z15" s="212">
        <v>0</v>
      </c>
      <c r="AA15" s="213">
        <v>1</v>
      </c>
      <c r="AB15" s="214">
        <f t="shared" si="26"/>
        <v>1</v>
      </c>
      <c r="AC15" s="215">
        <f t="shared" si="9"/>
        <v>0</v>
      </c>
      <c r="AD15" s="216">
        <f t="shared" si="10"/>
        <v>1.6393442622950821E-2</v>
      </c>
      <c r="AE15" s="217">
        <f t="shared" si="11"/>
        <v>6.9444444444444441E-3</v>
      </c>
      <c r="AF15" s="213">
        <v>0</v>
      </c>
      <c r="AG15" s="213">
        <v>1</v>
      </c>
      <c r="AH15" s="214">
        <f t="shared" si="27"/>
        <v>1</v>
      </c>
      <c r="AI15" s="224">
        <f t="shared" si="12"/>
        <v>0</v>
      </c>
      <c r="AJ15" s="225">
        <f t="shared" si="13"/>
        <v>1</v>
      </c>
      <c r="AK15" s="226">
        <f t="shared" si="14"/>
        <v>1</v>
      </c>
      <c r="AL15" s="213">
        <v>0</v>
      </c>
      <c r="AM15" s="213">
        <v>1</v>
      </c>
      <c r="AN15" s="214">
        <f t="shared" si="28"/>
        <v>1</v>
      </c>
      <c r="AO15" s="219">
        <f t="shared" si="15"/>
        <v>0</v>
      </c>
      <c r="AP15" s="220">
        <f t="shared" si="16"/>
        <v>1.6393442622950821E-2</v>
      </c>
      <c r="AQ15" s="221">
        <f t="shared" si="17"/>
        <v>6.9444444444444441E-3</v>
      </c>
      <c r="AR15" s="213">
        <v>0</v>
      </c>
      <c r="AS15" s="213">
        <v>0</v>
      </c>
      <c r="AT15" s="214">
        <f t="shared" si="29"/>
        <v>0</v>
      </c>
      <c r="AU15" s="80">
        <f t="shared" si="18"/>
        <v>1.3253012048192772</v>
      </c>
      <c r="AV15" s="81">
        <f t="shared" si="19"/>
        <v>0.90163934426229508</v>
      </c>
      <c r="AW15" s="82">
        <f t="shared" si="20"/>
        <v>1.1458333333333333</v>
      </c>
    </row>
    <row r="16" spans="1:51" ht="18" customHeight="1">
      <c r="A16" s="211" t="s">
        <v>48</v>
      </c>
      <c r="B16" s="212">
        <v>23</v>
      </c>
      <c r="C16" s="213">
        <v>27</v>
      </c>
      <c r="D16" s="214">
        <f t="shared" si="21"/>
        <v>50</v>
      </c>
      <c r="E16" s="213">
        <v>6</v>
      </c>
      <c r="F16" s="213">
        <v>5</v>
      </c>
      <c r="G16" s="214">
        <f t="shared" si="22"/>
        <v>11</v>
      </c>
      <c r="H16" s="215">
        <f t="shared" si="0"/>
        <v>0.2608695652173913</v>
      </c>
      <c r="I16" s="216">
        <f t="shared" si="1"/>
        <v>0.18518518518518517</v>
      </c>
      <c r="J16" s="217">
        <f t="shared" si="2"/>
        <v>0.22</v>
      </c>
      <c r="K16" s="213">
        <v>3</v>
      </c>
      <c r="L16" s="213">
        <v>1</v>
      </c>
      <c r="M16" s="214">
        <f t="shared" si="23"/>
        <v>4</v>
      </c>
      <c r="N16" s="215">
        <f t="shared" si="3"/>
        <v>0.5</v>
      </c>
      <c r="O16" s="218">
        <f t="shared" si="4"/>
        <v>0.2</v>
      </c>
      <c r="P16" s="217">
        <f t="shared" si="5"/>
        <v>0.36363636363636365</v>
      </c>
      <c r="Q16" s="212">
        <v>22</v>
      </c>
      <c r="R16" s="213">
        <v>9</v>
      </c>
      <c r="S16" s="214">
        <f t="shared" si="24"/>
        <v>31</v>
      </c>
      <c r="T16" s="219">
        <f t="shared" si="6"/>
        <v>0.95652173913043481</v>
      </c>
      <c r="U16" s="220">
        <f t="shared" si="7"/>
        <v>0.33333333333333331</v>
      </c>
      <c r="V16" s="221">
        <f t="shared" si="8"/>
        <v>0.62</v>
      </c>
      <c r="W16" s="222">
        <v>2</v>
      </c>
      <c r="X16" s="222">
        <v>1</v>
      </c>
      <c r="Y16" s="223">
        <f t="shared" si="25"/>
        <v>3</v>
      </c>
      <c r="Z16" s="212">
        <v>1</v>
      </c>
      <c r="AA16" s="213">
        <v>1</v>
      </c>
      <c r="AB16" s="214">
        <f t="shared" si="26"/>
        <v>2</v>
      </c>
      <c r="AC16" s="215">
        <f t="shared" si="9"/>
        <v>4.3478260869565216E-2</v>
      </c>
      <c r="AD16" s="216">
        <f t="shared" si="10"/>
        <v>3.7037037037037035E-2</v>
      </c>
      <c r="AE16" s="217">
        <f t="shared" si="11"/>
        <v>0.04</v>
      </c>
      <c r="AF16" s="213">
        <v>0</v>
      </c>
      <c r="AG16" s="213">
        <v>1</v>
      </c>
      <c r="AH16" s="214">
        <f t="shared" si="27"/>
        <v>1</v>
      </c>
      <c r="AI16" s="224">
        <f t="shared" si="12"/>
        <v>0</v>
      </c>
      <c r="AJ16" s="225">
        <f t="shared" si="13"/>
        <v>1</v>
      </c>
      <c r="AK16" s="226">
        <f t="shared" si="14"/>
        <v>0.5</v>
      </c>
      <c r="AL16" s="213">
        <v>9</v>
      </c>
      <c r="AM16" s="213">
        <v>2</v>
      </c>
      <c r="AN16" s="214">
        <f t="shared" si="28"/>
        <v>11</v>
      </c>
      <c r="AO16" s="219">
        <f t="shared" si="15"/>
        <v>0.39130434782608697</v>
      </c>
      <c r="AP16" s="220">
        <f t="shared" si="16"/>
        <v>7.407407407407407E-2</v>
      </c>
      <c r="AQ16" s="221">
        <f t="shared" si="17"/>
        <v>0.22</v>
      </c>
      <c r="AR16" s="213">
        <v>0</v>
      </c>
      <c r="AS16" s="213">
        <v>0</v>
      </c>
      <c r="AT16" s="214">
        <f t="shared" si="29"/>
        <v>0</v>
      </c>
      <c r="AU16" s="80">
        <f t="shared" si="18"/>
        <v>1.3478260869565217</v>
      </c>
      <c r="AV16" s="81">
        <f t="shared" si="19"/>
        <v>0.40740740740740738</v>
      </c>
      <c r="AW16" s="82">
        <f t="shared" si="20"/>
        <v>0.84</v>
      </c>
    </row>
    <row r="17" spans="1:49" ht="18" customHeight="1">
      <c r="A17" s="211" t="s">
        <v>49</v>
      </c>
      <c r="B17" s="212">
        <v>27</v>
      </c>
      <c r="C17" s="213">
        <v>22</v>
      </c>
      <c r="D17" s="214">
        <f t="shared" si="21"/>
        <v>49</v>
      </c>
      <c r="E17" s="213">
        <v>8</v>
      </c>
      <c r="F17" s="213">
        <v>4</v>
      </c>
      <c r="G17" s="214">
        <f t="shared" si="22"/>
        <v>12</v>
      </c>
      <c r="H17" s="215">
        <f t="shared" si="0"/>
        <v>0.29629629629629628</v>
      </c>
      <c r="I17" s="216">
        <f t="shared" si="1"/>
        <v>0.18181818181818182</v>
      </c>
      <c r="J17" s="217">
        <f t="shared" si="2"/>
        <v>0.24489795918367346</v>
      </c>
      <c r="K17" s="213">
        <v>2</v>
      </c>
      <c r="L17" s="213">
        <v>2</v>
      </c>
      <c r="M17" s="214">
        <f t="shared" si="23"/>
        <v>4</v>
      </c>
      <c r="N17" s="215">
        <f t="shared" si="3"/>
        <v>0.25</v>
      </c>
      <c r="O17" s="218">
        <f t="shared" si="4"/>
        <v>0.5</v>
      </c>
      <c r="P17" s="217">
        <f t="shared" si="5"/>
        <v>0.33333333333333331</v>
      </c>
      <c r="Q17" s="212">
        <v>22</v>
      </c>
      <c r="R17" s="213">
        <v>21</v>
      </c>
      <c r="S17" s="214">
        <f t="shared" si="24"/>
        <v>43</v>
      </c>
      <c r="T17" s="219">
        <f t="shared" si="6"/>
        <v>0.81481481481481477</v>
      </c>
      <c r="U17" s="220">
        <f t="shared" si="7"/>
        <v>0.95454545454545459</v>
      </c>
      <c r="V17" s="221">
        <f t="shared" si="8"/>
        <v>0.87755102040816324</v>
      </c>
      <c r="W17" s="222">
        <v>1</v>
      </c>
      <c r="X17" s="222">
        <v>0</v>
      </c>
      <c r="Y17" s="223">
        <f t="shared" si="25"/>
        <v>1</v>
      </c>
      <c r="Z17" s="212">
        <v>0</v>
      </c>
      <c r="AA17" s="213">
        <v>0</v>
      </c>
      <c r="AB17" s="214">
        <f t="shared" si="26"/>
        <v>0</v>
      </c>
      <c r="AC17" s="215">
        <f t="shared" si="9"/>
        <v>0</v>
      </c>
      <c r="AD17" s="216">
        <f t="shared" si="10"/>
        <v>0</v>
      </c>
      <c r="AE17" s="217">
        <f t="shared" si="11"/>
        <v>0</v>
      </c>
      <c r="AF17" s="213">
        <v>0</v>
      </c>
      <c r="AG17" s="213">
        <v>0</v>
      </c>
      <c r="AH17" s="214">
        <f t="shared" si="27"/>
        <v>0</v>
      </c>
      <c r="AI17" s="224">
        <f t="shared" si="12"/>
        <v>0</v>
      </c>
      <c r="AJ17" s="225">
        <f t="shared" si="13"/>
        <v>0</v>
      </c>
      <c r="AK17" s="226">
        <f t="shared" si="14"/>
        <v>0</v>
      </c>
      <c r="AL17" s="213">
        <v>0</v>
      </c>
      <c r="AM17" s="213">
        <v>0</v>
      </c>
      <c r="AN17" s="214">
        <f t="shared" si="28"/>
        <v>0</v>
      </c>
      <c r="AO17" s="219">
        <f t="shared" si="15"/>
        <v>0</v>
      </c>
      <c r="AP17" s="220">
        <f t="shared" si="16"/>
        <v>0</v>
      </c>
      <c r="AQ17" s="221">
        <f t="shared" si="17"/>
        <v>0</v>
      </c>
      <c r="AR17" s="213">
        <v>0</v>
      </c>
      <c r="AS17" s="213">
        <v>0</v>
      </c>
      <c r="AT17" s="214">
        <f t="shared" si="29"/>
        <v>0</v>
      </c>
      <c r="AU17" s="80">
        <f t="shared" si="18"/>
        <v>0.81481481481481477</v>
      </c>
      <c r="AV17" s="81">
        <f t="shared" si="19"/>
        <v>0.95454545454545459</v>
      </c>
      <c r="AW17" s="82">
        <f t="shared" si="20"/>
        <v>0.87755102040816324</v>
      </c>
    </row>
    <row r="18" spans="1:49" ht="18" customHeight="1">
      <c r="A18" s="211" t="s">
        <v>6</v>
      </c>
      <c r="B18" s="212">
        <v>32</v>
      </c>
      <c r="C18" s="213">
        <v>20</v>
      </c>
      <c r="D18" s="214">
        <f t="shared" si="21"/>
        <v>52</v>
      </c>
      <c r="E18" s="212">
        <v>5</v>
      </c>
      <c r="F18" s="213">
        <v>3</v>
      </c>
      <c r="G18" s="214">
        <f t="shared" si="22"/>
        <v>8</v>
      </c>
      <c r="H18" s="215">
        <f t="shared" si="0"/>
        <v>0.15625</v>
      </c>
      <c r="I18" s="216">
        <f t="shared" si="1"/>
        <v>0.15</v>
      </c>
      <c r="J18" s="217">
        <f t="shared" si="2"/>
        <v>0.15384615384615385</v>
      </c>
      <c r="K18" s="212">
        <v>1</v>
      </c>
      <c r="L18" s="213">
        <v>1</v>
      </c>
      <c r="M18" s="214">
        <f t="shared" si="23"/>
        <v>2</v>
      </c>
      <c r="N18" s="215">
        <f t="shared" si="3"/>
        <v>0.2</v>
      </c>
      <c r="O18" s="218">
        <f t="shared" si="4"/>
        <v>0.33333333333333331</v>
      </c>
      <c r="P18" s="217">
        <f t="shared" si="5"/>
        <v>0.25</v>
      </c>
      <c r="Q18" s="212">
        <v>18</v>
      </c>
      <c r="R18" s="213">
        <v>13</v>
      </c>
      <c r="S18" s="214">
        <f t="shared" si="24"/>
        <v>31</v>
      </c>
      <c r="T18" s="219">
        <f t="shared" si="6"/>
        <v>0.5625</v>
      </c>
      <c r="U18" s="220">
        <f t="shared" si="7"/>
        <v>0.65</v>
      </c>
      <c r="V18" s="221">
        <f t="shared" si="8"/>
        <v>0.59615384615384615</v>
      </c>
      <c r="W18" s="227">
        <v>6</v>
      </c>
      <c r="X18" s="222">
        <v>0</v>
      </c>
      <c r="Y18" s="223">
        <f t="shared" si="25"/>
        <v>6</v>
      </c>
      <c r="Z18" s="212">
        <v>0</v>
      </c>
      <c r="AA18" s="213">
        <v>0</v>
      </c>
      <c r="AB18" s="214">
        <f t="shared" si="26"/>
        <v>0</v>
      </c>
      <c r="AC18" s="215">
        <f t="shared" si="9"/>
        <v>0</v>
      </c>
      <c r="AD18" s="216">
        <f t="shared" si="10"/>
        <v>0</v>
      </c>
      <c r="AE18" s="217">
        <f t="shared" si="11"/>
        <v>0</v>
      </c>
      <c r="AF18" s="212">
        <v>0</v>
      </c>
      <c r="AG18" s="213">
        <v>0</v>
      </c>
      <c r="AH18" s="214">
        <f t="shared" si="27"/>
        <v>0</v>
      </c>
      <c r="AI18" s="224">
        <f t="shared" si="12"/>
        <v>0</v>
      </c>
      <c r="AJ18" s="225">
        <f t="shared" si="13"/>
        <v>0</v>
      </c>
      <c r="AK18" s="226">
        <f t="shared" si="14"/>
        <v>0</v>
      </c>
      <c r="AL18" s="212">
        <v>0</v>
      </c>
      <c r="AM18" s="213">
        <v>0</v>
      </c>
      <c r="AN18" s="214">
        <f t="shared" si="28"/>
        <v>0</v>
      </c>
      <c r="AO18" s="219">
        <f t="shared" si="15"/>
        <v>0</v>
      </c>
      <c r="AP18" s="220">
        <f t="shared" si="16"/>
        <v>0</v>
      </c>
      <c r="AQ18" s="221">
        <f t="shared" si="17"/>
        <v>0</v>
      </c>
      <c r="AR18" s="212">
        <v>0</v>
      </c>
      <c r="AS18" s="213">
        <v>0</v>
      </c>
      <c r="AT18" s="214">
        <f t="shared" si="29"/>
        <v>0</v>
      </c>
      <c r="AU18" s="80">
        <f t="shared" si="18"/>
        <v>0.5625</v>
      </c>
      <c r="AV18" s="81">
        <f t="shared" si="19"/>
        <v>0.65</v>
      </c>
      <c r="AW18" s="82">
        <f t="shared" si="20"/>
        <v>0.59615384615384615</v>
      </c>
    </row>
    <row r="19" spans="1:49" ht="18" customHeight="1">
      <c r="A19" s="211" t="s">
        <v>5</v>
      </c>
      <c r="B19" s="212">
        <v>19</v>
      </c>
      <c r="C19" s="213">
        <v>25</v>
      </c>
      <c r="D19" s="214">
        <f t="shared" si="21"/>
        <v>44</v>
      </c>
      <c r="E19" s="212">
        <v>1</v>
      </c>
      <c r="F19" s="213">
        <v>9</v>
      </c>
      <c r="G19" s="214">
        <f t="shared" si="22"/>
        <v>10</v>
      </c>
      <c r="H19" s="215">
        <f t="shared" si="0"/>
        <v>5.2631578947368418E-2</v>
      </c>
      <c r="I19" s="216">
        <f t="shared" si="1"/>
        <v>0.36</v>
      </c>
      <c r="J19" s="217">
        <f t="shared" si="2"/>
        <v>0.22727272727272727</v>
      </c>
      <c r="K19" s="212">
        <v>1</v>
      </c>
      <c r="L19" s="213">
        <v>4</v>
      </c>
      <c r="M19" s="214">
        <f t="shared" si="23"/>
        <v>5</v>
      </c>
      <c r="N19" s="228">
        <f t="shared" si="3"/>
        <v>1</v>
      </c>
      <c r="O19" s="218">
        <f t="shared" si="4"/>
        <v>0.44444444444444442</v>
      </c>
      <c r="P19" s="217">
        <f t="shared" si="5"/>
        <v>0.5</v>
      </c>
      <c r="Q19" s="212">
        <v>0</v>
      </c>
      <c r="R19" s="213">
        <v>6</v>
      </c>
      <c r="S19" s="214">
        <f t="shared" si="24"/>
        <v>6</v>
      </c>
      <c r="T19" s="219">
        <f t="shared" si="6"/>
        <v>0</v>
      </c>
      <c r="U19" s="220">
        <f t="shared" si="7"/>
        <v>0.24</v>
      </c>
      <c r="V19" s="221">
        <f t="shared" si="8"/>
        <v>0.13636363636363635</v>
      </c>
      <c r="W19" s="227">
        <v>6</v>
      </c>
      <c r="X19" s="222">
        <v>14</v>
      </c>
      <c r="Y19" s="223">
        <f t="shared" si="25"/>
        <v>20</v>
      </c>
      <c r="Z19" s="212">
        <v>0</v>
      </c>
      <c r="AA19" s="213">
        <v>0</v>
      </c>
      <c r="AB19" s="214">
        <f t="shared" si="26"/>
        <v>0</v>
      </c>
      <c r="AC19" s="215">
        <f t="shared" si="9"/>
        <v>0</v>
      </c>
      <c r="AD19" s="216">
        <f t="shared" si="10"/>
        <v>0</v>
      </c>
      <c r="AE19" s="217">
        <f t="shared" si="11"/>
        <v>0</v>
      </c>
      <c r="AF19" s="212">
        <v>0</v>
      </c>
      <c r="AG19" s="213">
        <v>0</v>
      </c>
      <c r="AH19" s="214">
        <f t="shared" si="27"/>
        <v>0</v>
      </c>
      <c r="AI19" s="224">
        <f t="shared" si="12"/>
        <v>0</v>
      </c>
      <c r="AJ19" s="225">
        <f t="shared" si="13"/>
        <v>0</v>
      </c>
      <c r="AK19" s="226">
        <f t="shared" si="14"/>
        <v>0</v>
      </c>
      <c r="AL19" s="212">
        <v>0</v>
      </c>
      <c r="AM19" s="213">
        <v>0</v>
      </c>
      <c r="AN19" s="214">
        <f t="shared" si="28"/>
        <v>0</v>
      </c>
      <c r="AO19" s="219">
        <f t="shared" si="15"/>
        <v>0</v>
      </c>
      <c r="AP19" s="220">
        <f t="shared" si="16"/>
        <v>0</v>
      </c>
      <c r="AQ19" s="221">
        <f t="shared" si="17"/>
        <v>0</v>
      </c>
      <c r="AR19" s="212">
        <v>0</v>
      </c>
      <c r="AS19" s="213">
        <v>0</v>
      </c>
      <c r="AT19" s="214">
        <f t="shared" si="29"/>
        <v>0</v>
      </c>
      <c r="AU19" s="80">
        <f t="shared" si="18"/>
        <v>0</v>
      </c>
      <c r="AV19" s="81">
        <f t="shared" si="19"/>
        <v>0.24</v>
      </c>
      <c r="AW19" s="82">
        <f t="shared" si="20"/>
        <v>0.13636363636363635</v>
      </c>
    </row>
    <row r="20" spans="1:49" ht="18" customHeight="1">
      <c r="A20" s="211" t="s">
        <v>50</v>
      </c>
      <c r="B20" s="212">
        <v>61</v>
      </c>
      <c r="C20" s="213">
        <v>44</v>
      </c>
      <c r="D20" s="214">
        <f t="shared" si="21"/>
        <v>105</v>
      </c>
      <c r="E20" s="212">
        <v>24</v>
      </c>
      <c r="F20" s="213">
        <v>15</v>
      </c>
      <c r="G20" s="214">
        <f t="shared" si="22"/>
        <v>39</v>
      </c>
      <c r="H20" s="215">
        <f t="shared" si="0"/>
        <v>0.39344262295081966</v>
      </c>
      <c r="I20" s="216">
        <f t="shared" si="1"/>
        <v>0.34090909090909088</v>
      </c>
      <c r="J20" s="217">
        <f t="shared" si="2"/>
        <v>0.37142857142857144</v>
      </c>
      <c r="K20" s="212">
        <v>4</v>
      </c>
      <c r="L20" s="213">
        <v>3</v>
      </c>
      <c r="M20" s="214">
        <f t="shared" si="23"/>
        <v>7</v>
      </c>
      <c r="N20" s="215">
        <f t="shared" si="3"/>
        <v>0.16666666666666666</v>
      </c>
      <c r="O20" s="218">
        <f t="shared" si="4"/>
        <v>0.2</v>
      </c>
      <c r="P20" s="217">
        <f t="shared" si="5"/>
        <v>0.17948717948717949</v>
      </c>
      <c r="Q20" s="212">
        <v>48</v>
      </c>
      <c r="R20" s="213">
        <v>58</v>
      </c>
      <c r="S20" s="214">
        <f t="shared" si="24"/>
        <v>106</v>
      </c>
      <c r="T20" s="219">
        <f t="shared" si="6"/>
        <v>0.78688524590163933</v>
      </c>
      <c r="U20" s="220">
        <f t="shared" si="7"/>
        <v>1.3181818181818181</v>
      </c>
      <c r="V20" s="221">
        <f t="shared" si="8"/>
        <v>1.0095238095238095</v>
      </c>
      <c r="W20" s="227">
        <v>20</v>
      </c>
      <c r="X20" s="222">
        <v>3</v>
      </c>
      <c r="Y20" s="223">
        <f t="shared" si="25"/>
        <v>23</v>
      </c>
      <c r="Z20" s="212">
        <v>0</v>
      </c>
      <c r="AA20" s="213">
        <v>1</v>
      </c>
      <c r="AB20" s="214">
        <f t="shared" si="26"/>
        <v>1</v>
      </c>
      <c r="AC20" s="215">
        <f t="shared" si="9"/>
        <v>0</v>
      </c>
      <c r="AD20" s="216">
        <f t="shared" si="10"/>
        <v>2.2727272727272728E-2</v>
      </c>
      <c r="AE20" s="217">
        <f t="shared" si="11"/>
        <v>9.5238095238095247E-3</v>
      </c>
      <c r="AF20" s="212">
        <v>0</v>
      </c>
      <c r="AG20" s="213">
        <v>0</v>
      </c>
      <c r="AH20" s="214">
        <f t="shared" si="27"/>
        <v>0</v>
      </c>
      <c r="AI20" s="224">
        <f t="shared" si="12"/>
        <v>0</v>
      </c>
      <c r="AJ20" s="225">
        <f t="shared" si="13"/>
        <v>0</v>
      </c>
      <c r="AK20" s="226">
        <f t="shared" si="14"/>
        <v>0</v>
      </c>
      <c r="AL20" s="212">
        <v>0</v>
      </c>
      <c r="AM20" s="213">
        <v>0</v>
      </c>
      <c r="AN20" s="214">
        <f t="shared" si="28"/>
        <v>0</v>
      </c>
      <c r="AO20" s="219">
        <f t="shared" si="15"/>
        <v>0</v>
      </c>
      <c r="AP20" s="220">
        <f t="shared" si="16"/>
        <v>0</v>
      </c>
      <c r="AQ20" s="221">
        <f t="shared" si="17"/>
        <v>0</v>
      </c>
      <c r="AR20" s="212">
        <v>0</v>
      </c>
      <c r="AS20" s="213">
        <v>0</v>
      </c>
      <c r="AT20" s="214">
        <f t="shared" si="29"/>
        <v>0</v>
      </c>
      <c r="AU20" s="80">
        <f t="shared" si="18"/>
        <v>0.78688524590163933</v>
      </c>
      <c r="AV20" s="81">
        <f t="shared" si="19"/>
        <v>1.3181818181818181</v>
      </c>
      <c r="AW20" s="82">
        <f t="shared" si="20"/>
        <v>1.0095238095238095</v>
      </c>
    </row>
    <row r="21" spans="1:49" ht="18" customHeight="1">
      <c r="A21" s="211" t="s">
        <v>3</v>
      </c>
      <c r="B21" s="212">
        <v>24</v>
      </c>
      <c r="C21" s="213">
        <v>17</v>
      </c>
      <c r="D21" s="214">
        <f t="shared" si="21"/>
        <v>41</v>
      </c>
      <c r="E21" s="212">
        <v>5</v>
      </c>
      <c r="F21" s="213">
        <v>4</v>
      </c>
      <c r="G21" s="214">
        <f t="shared" si="22"/>
        <v>9</v>
      </c>
      <c r="H21" s="215">
        <f t="shared" si="0"/>
        <v>0.20833333333333334</v>
      </c>
      <c r="I21" s="216">
        <f t="shared" si="1"/>
        <v>0.23529411764705882</v>
      </c>
      <c r="J21" s="217">
        <f t="shared" si="2"/>
        <v>0.21951219512195122</v>
      </c>
      <c r="K21" s="212">
        <v>2</v>
      </c>
      <c r="L21" s="213">
        <v>0</v>
      </c>
      <c r="M21" s="214">
        <f t="shared" si="23"/>
        <v>2</v>
      </c>
      <c r="N21" s="215">
        <f t="shared" si="3"/>
        <v>0.4</v>
      </c>
      <c r="O21" s="218">
        <f t="shared" si="4"/>
        <v>0</v>
      </c>
      <c r="P21" s="217">
        <f t="shared" si="5"/>
        <v>0.22222222222222221</v>
      </c>
      <c r="Q21" s="212">
        <v>26</v>
      </c>
      <c r="R21" s="213">
        <v>11</v>
      </c>
      <c r="S21" s="214">
        <f t="shared" si="24"/>
        <v>37</v>
      </c>
      <c r="T21" s="219">
        <f t="shared" si="6"/>
        <v>1.0833333333333333</v>
      </c>
      <c r="U21" s="220">
        <f t="shared" si="7"/>
        <v>0.6470588235294118</v>
      </c>
      <c r="V21" s="221">
        <f t="shared" si="8"/>
        <v>0.90243902439024393</v>
      </c>
      <c r="W21" s="227">
        <v>6</v>
      </c>
      <c r="X21" s="222">
        <v>2</v>
      </c>
      <c r="Y21" s="223">
        <f t="shared" si="25"/>
        <v>8</v>
      </c>
      <c r="Z21" s="212">
        <v>0</v>
      </c>
      <c r="AA21" s="213">
        <v>0</v>
      </c>
      <c r="AB21" s="214">
        <f t="shared" si="26"/>
        <v>0</v>
      </c>
      <c r="AC21" s="215">
        <f t="shared" si="9"/>
        <v>0</v>
      </c>
      <c r="AD21" s="216">
        <f t="shared" si="10"/>
        <v>0</v>
      </c>
      <c r="AE21" s="217">
        <f t="shared" si="11"/>
        <v>0</v>
      </c>
      <c r="AF21" s="212">
        <v>0</v>
      </c>
      <c r="AG21" s="213">
        <v>0</v>
      </c>
      <c r="AH21" s="214">
        <f t="shared" si="27"/>
        <v>0</v>
      </c>
      <c r="AI21" s="224">
        <f t="shared" si="12"/>
        <v>0</v>
      </c>
      <c r="AJ21" s="225">
        <f t="shared" si="13"/>
        <v>0</v>
      </c>
      <c r="AK21" s="226">
        <f t="shared" si="14"/>
        <v>0</v>
      </c>
      <c r="AL21" s="212">
        <v>0</v>
      </c>
      <c r="AM21" s="213">
        <v>0</v>
      </c>
      <c r="AN21" s="214">
        <f t="shared" si="28"/>
        <v>0</v>
      </c>
      <c r="AO21" s="219">
        <f t="shared" si="15"/>
        <v>0</v>
      </c>
      <c r="AP21" s="220">
        <f t="shared" si="16"/>
        <v>0</v>
      </c>
      <c r="AQ21" s="221">
        <f t="shared" si="17"/>
        <v>0</v>
      </c>
      <c r="AR21" s="212">
        <v>0</v>
      </c>
      <c r="AS21" s="213">
        <v>0</v>
      </c>
      <c r="AT21" s="214">
        <f t="shared" si="29"/>
        <v>0</v>
      </c>
      <c r="AU21" s="80">
        <f t="shared" si="18"/>
        <v>1.0833333333333333</v>
      </c>
      <c r="AV21" s="81">
        <f t="shared" si="19"/>
        <v>0.6470588235294118</v>
      </c>
      <c r="AW21" s="82">
        <f t="shared" si="20"/>
        <v>0.90243902439024393</v>
      </c>
    </row>
    <row r="22" spans="1:49" ht="18" customHeight="1">
      <c r="A22" s="211" t="s">
        <v>2</v>
      </c>
      <c r="B22" s="212">
        <v>29</v>
      </c>
      <c r="C22" s="213">
        <v>19</v>
      </c>
      <c r="D22" s="214">
        <f t="shared" si="21"/>
        <v>48</v>
      </c>
      <c r="E22" s="212">
        <v>11</v>
      </c>
      <c r="F22" s="213">
        <v>5</v>
      </c>
      <c r="G22" s="214">
        <f t="shared" si="22"/>
        <v>16</v>
      </c>
      <c r="H22" s="215">
        <f t="shared" si="0"/>
        <v>0.37931034482758619</v>
      </c>
      <c r="I22" s="216">
        <f t="shared" si="1"/>
        <v>0.26315789473684209</v>
      </c>
      <c r="J22" s="217">
        <f t="shared" si="2"/>
        <v>0.33333333333333331</v>
      </c>
      <c r="K22" s="212">
        <v>3</v>
      </c>
      <c r="L22" s="213">
        <v>0</v>
      </c>
      <c r="M22" s="214">
        <f t="shared" si="23"/>
        <v>3</v>
      </c>
      <c r="N22" s="215">
        <f t="shared" si="3"/>
        <v>0.27272727272727271</v>
      </c>
      <c r="O22" s="218">
        <f t="shared" si="4"/>
        <v>0</v>
      </c>
      <c r="P22" s="217">
        <f t="shared" si="5"/>
        <v>0.1875</v>
      </c>
      <c r="Q22" s="212">
        <v>48</v>
      </c>
      <c r="R22" s="213">
        <v>17</v>
      </c>
      <c r="S22" s="214">
        <f t="shared" si="24"/>
        <v>65</v>
      </c>
      <c r="T22" s="219">
        <f t="shared" si="6"/>
        <v>1.6551724137931034</v>
      </c>
      <c r="U22" s="220">
        <f t="shared" si="7"/>
        <v>0.89473684210526316</v>
      </c>
      <c r="V22" s="221">
        <f t="shared" si="8"/>
        <v>1.3541666666666667</v>
      </c>
      <c r="W22" s="227">
        <v>8</v>
      </c>
      <c r="X22" s="222">
        <v>1</v>
      </c>
      <c r="Y22" s="223">
        <f t="shared" si="25"/>
        <v>9</v>
      </c>
      <c r="Z22" s="212">
        <v>0</v>
      </c>
      <c r="AA22" s="213">
        <v>0</v>
      </c>
      <c r="AB22" s="214">
        <f t="shared" si="26"/>
        <v>0</v>
      </c>
      <c r="AC22" s="215">
        <f t="shared" si="9"/>
        <v>0</v>
      </c>
      <c r="AD22" s="216">
        <f t="shared" si="10"/>
        <v>0</v>
      </c>
      <c r="AE22" s="217">
        <f t="shared" si="11"/>
        <v>0</v>
      </c>
      <c r="AF22" s="212">
        <v>0</v>
      </c>
      <c r="AG22" s="213">
        <v>0</v>
      </c>
      <c r="AH22" s="214">
        <f t="shared" si="27"/>
        <v>0</v>
      </c>
      <c r="AI22" s="224">
        <f t="shared" si="12"/>
        <v>0</v>
      </c>
      <c r="AJ22" s="225">
        <f t="shared" si="13"/>
        <v>0</v>
      </c>
      <c r="AK22" s="226">
        <f t="shared" si="14"/>
        <v>0</v>
      </c>
      <c r="AL22" s="212">
        <v>0</v>
      </c>
      <c r="AM22" s="213">
        <v>0</v>
      </c>
      <c r="AN22" s="214">
        <f t="shared" si="28"/>
        <v>0</v>
      </c>
      <c r="AO22" s="219">
        <f t="shared" si="15"/>
        <v>0</v>
      </c>
      <c r="AP22" s="220">
        <f t="shared" si="16"/>
        <v>0</v>
      </c>
      <c r="AQ22" s="221">
        <f t="shared" si="17"/>
        <v>0</v>
      </c>
      <c r="AR22" s="212">
        <v>0</v>
      </c>
      <c r="AS22" s="213">
        <v>0</v>
      </c>
      <c r="AT22" s="214">
        <f t="shared" si="29"/>
        <v>0</v>
      </c>
      <c r="AU22" s="80">
        <f t="shared" si="18"/>
        <v>1.6551724137931034</v>
      </c>
      <c r="AV22" s="81">
        <f t="shared" si="19"/>
        <v>0.89473684210526316</v>
      </c>
      <c r="AW22" s="82">
        <f t="shared" si="20"/>
        <v>1.3541666666666667</v>
      </c>
    </row>
    <row r="23" spans="1:49" ht="18" customHeight="1" thickBot="1">
      <c r="A23" s="229" t="s">
        <v>1</v>
      </c>
      <c r="B23" s="230">
        <v>27</v>
      </c>
      <c r="C23" s="231">
        <v>21</v>
      </c>
      <c r="D23" s="232">
        <f t="shared" si="21"/>
        <v>48</v>
      </c>
      <c r="E23" s="230">
        <v>3</v>
      </c>
      <c r="F23" s="231">
        <v>2</v>
      </c>
      <c r="G23" s="232">
        <f t="shared" si="22"/>
        <v>5</v>
      </c>
      <c r="H23" s="233">
        <f t="shared" si="0"/>
        <v>0.1111111111111111</v>
      </c>
      <c r="I23" s="234">
        <f t="shared" si="1"/>
        <v>9.5238095238095233E-2</v>
      </c>
      <c r="J23" s="235">
        <f t="shared" si="2"/>
        <v>0.10416666666666667</v>
      </c>
      <c r="K23" s="230">
        <v>1</v>
      </c>
      <c r="L23" s="231">
        <v>0</v>
      </c>
      <c r="M23" s="232">
        <f t="shared" si="23"/>
        <v>1</v>
      </c>
      <c r="N23" s="233">
        <f t="shared" si="3"/>
        <v>0.33333333333333331</v>
      </c>
      <c r="O23" s="236">
        <f t="shared" si="4"/>
        <v>0</v>
      </c>
      <c r="P23" s="235">
        <f t="shared" si="5"/>
        <v>0.2</v>
      </c>
      <c r="Q23" s="230">
        <v>13</v>
      </c>
      <c r="R23" s="231">
        <v>2</v>
      </c>
      <c r="S23" s="232">
        <f t="shared" si="24"/>
        <v>15</v>
      </c>
      <c r="T23" s="237">
        <f t="shared" si="6"/>
        <v>0.48148148148148145</v>
      </c>
      <c r="U23" s="238">
        <f t="shared" si="7"/>
        <v>9.5238095238095233E-2</v>
      </c>
      <c r="V23" s="239">
        <f t="shared" si="8"/>
        <v>0.3125</v>
      </c>
      <c r="W23" s="240">
        <v>3</v>
      </c>
      <c r="X23" s="241">
        <v>1</v>
      </c>
      <c r="Y23" s="242">
        <f t="shared" si="25"/>
        <v>4</v>
      </c>
      <c r="Z23" s="230">
        <v>1</v>
      </c>
      <c r="AA23" s="231">
        <v>0</v>
      </c>
      <c r="AB23" s="232">
        <f t="shared" si="26"/>
        <v>1</v>
      </c>
      <c r="AC23" s="233">
        <f t="shared" si="9"/>
        <v>3.7037037037037035E-2</v>
      </c>
      <c r="AD23" s="234">
        <f t="shared" si="10"/>
        <v>0</v>
      </c>
      <c r="AE23" s="235">
        <f t="shared" si="11"/>
        <v>2.0833333333333332E-2</v>
      </c>
      <c r="AF23" s="230">
        <v>1</v>
      </c>
      <c r="AG23" s="231">
        <v>0</v>
      </c>
      <c r="AH23" s="232">
        <f t="shared" si="27"/>
        <v>1</v>
      </c>
      <c r="AI23" s="243">
        <f t="shared" si="12"/>
        <v>1</v>
      </c>
      <c r="AJ23" s="244">
        <f t="shared" si="13"/>
        <v>0</v>
      </c>
      <c r="AK23" s="245">
        <f t="shared" si="14"/>
        <v>1</v>
      </c>
      <c r="AL23" s="230">
        <v>1</v>
      </c>
      <c r="AM23" s="231">
        <v>0</v>
      </c>
      <c r="AN23" s="232">
        <f t="shared" si="28"/>
        <v>1</v>
      </c>
      <c r="AO23" s="237">
        <f t="shared" si="15"/>
        <v>3.7037037037037035E-2</v>
      </c>
      <c r="AP23" s="238">
        <f t="shared" si="16"/>
        <v>0</v>
      </c>
      <c r="AQ23" s="239">
        <f t="shared" si="17"/>
        <v>2.0833333333333332E-2</v>
      </c>
      <c r="AR23" s="230">
        <v>0</v>
      </c>
      <c r="AS23" s="231">
        <v>0</v>
      </c>
      <c r="AT23" s="232">
        <f t="shared" si="29"/>
        <v>0</v>
      </c>
      <c r="AU23" s="246">
        <f t="shared" si="18"/>
        <v>0.51851851851851849</v>
      </c>
      <c r="AV23" s="247">
        <f t="shared" si="19"/>
        <v>9.5238095238095233E-2</v>
      </c>
      <c r="AW23" s="248">
        <f t="shared" si="20"/>
        <v>0.33333333333333331</v>
      </c>
    </row>
    <row r="24" spans="1:49" ht="18" customHeight="1" thickTop="1">
      <c r="A24" s="249" t="s">
        <v>42</v>
      </c>
      <c r="B24" s="250">
        <f>B5+B6+B7+B8+B9+B10+B11+B12+B13+B14+B15+B16+B17+B18+B19+B20+B21+B22+B23</f>
        <v>2394</v>
      </c>
      <c r="C24" s="251">
        <f>C5+C6+C7+C8+C9+C10+C11+C12+C13+C14+C15+C16+C17+C18+C19+C20+C21+C22+C23</f>
        <v>2087</v>
      </c>
      <c r="D24" s="252">
        <f t="shared" ref="D24" si="30">B24+C24</f>
        <v>4481</v>
      </c>
      <c r="E24" s="250">
        <f>E5+E6+E7+E8+E9+E10+E11+E12+E13+E14+E15+E16+E17+E18+E19+E20+E21+E22+E23</f>
        <v>549</v>
      </c>
      <c r="F24" s="251">
        <f>F5+F6+F7+F8+F9+F10+F11+F12+F13+F14+F15+F16+F17+F18+F19+F20+F21+F22+F23</f>
        <v>461</v>
      </c>
      <c r="G24" s="252">
        <f t="shared" ref="G24" si="31">E24+F24</f>
        <v>1010</v>
      </c>
      <c r="H24" s="253">
        <f t="shared" ref="H24" si="32">E24/B24</f>
        <v>0.22932330827067668</v>
      </c>
      <c r="I24" s="254">
        <f t="shared" ref="I24" si="33">F24/C24</f>
        <v>0.2208912314326785</v>
      </c>
      <c r="J24" s="255">
        <f t="shared" ref="J24" si="34">G24/D24</f>
        <v>0.22539611693818346</v>
      </c>
      <c r="K24" s="250">
        <f>K5+K6+K7+K8+K9+K10+K11+K12+K13+K14+K15+K16+K17+K18+K19+K20+K21+K22+K23</f>
        <v>137</v>
      </c>
      <c r="L24" s="251">
        <f>L5+L6+L7+L8+L9+L10+L11+L12+L13+L14+L15+L16+L17+L18+L19+L20+L21+L22+L23</f>
        <v>123</v>
      </c>
      <c r="M24" s="252">
        <f t="shared" ref="M24" si="35">K24+L24</f>
        <v>260</v>
      </c>
      <c r="N24" s="253">
        <f t="shared" ref="N24" si="36">K24/E24</f>
        <v>0.24954462659380691</v>
      </c>
      <c r="O24" s="254">
        <f t="shared" ref="O24" si="37">L24/F24</f>
        <v>0.26681127982646419</v>
      </c>
      <c r="P24" s="255">
        <f t="shared" ref="P24" si="38">M24/G24</f>
        <v>0.25742574257425743</v>
      </c>
      <c r="Q24" s="250">
        <f>Q5+Q6+Q7+Q8+Q9+Q10+Q11+Q12+Q13+Q14+Q15+Q16+Q17+Q18+Q19+Q20+Q21+Q22+Q23</f>
        <v>1897</v>
      </c>
      <c r="R24" s="251">
        <f>R5+R6+R7+R8+R9+R10+R11+R12+R13+R14+R15+R16+R17+R18+R19+R20+R21+R22+R23</f>
        <v>1581</v>
      </c>
      <c r="S24" s="252">
        <f t="shared" ref="S24" si="39">Q24+R24</f>
        <v>3478</v>
      </c>
      <c r="T24" s="256">
        <f t="shared" ref="T24" si="40">Q24/B24</f>
        <v>0.79239766081871343</v>
      </c>
      <c r="U24" s="257">
        <f t="shared" ref="U24" si="41">R24/C24</f>
        <v>0.75754671777671301</v>
      </c>
      <c r="V24" s="258">
        <f t="shared" ref="V24" si="42">S24/D24</f>
        <v>0.77616603436732867</v>
      </c>
      <c r="W24" s="259">
        <f>W5+W6+W7+W8+W9+W10+W11+W12+W13+W14+W15+W16+W17+W18+W19+W20+W21+W22+W23</f>
        <v>353</v>
      </c>
      <c r="X24" s="260">
        <f>X5+X6+X7+X8+X9+X10+X11+X12+X13+X14+X15+X16+X17+X18+X19+X20+X21+X22+X23</f>
        <v>283</v>
      </c>
      <c r="Y24" s="261">
        <f t="shared" ref="Y24" si="43">W24+X24</f>
        <v>636</v>
      </c>
      <c r="Z24" s="250">
        <f>Z5+Z6+Z7+Z8+Z9+Z10+Z11+Z12+Z13+Z14+Z15+Z16+Z17+Z18+Z19+Z20+Z21+Z22+Z23</f>
        <v>10</v>
      </c>
      <c r="AA24" s="251">
        <f>AA5+AA6+AA7+AA8+AA9+AA10+AA11+AA12+AA13+AA14+AA15+AA16+AA17+AA18+AA19+AA20+AA21+AA22+AA23</f>
        <v>15</v>
      </c>
      <c r="AB24" s="252">
        <f t="shared" ref="AB24" si="44">Z24+AA24</f>
        <v>25</v>
      </c>
      <c r="AC24" s="253">
        <f t="shared" ref="AC24" si="45">Z24/B24</f>
        <v>4.1771094402673348E-3</v>
      </c>
      <c r="AD24" s="254">
        <f t="shared" ref="AD24" si="46">AA24/C24</f>
        <v>7.1873502635361767E-3</v>
      </c>
      <c r="AE24" s="255">
        <f t="shared" ref="AE24" si="47">AB24/D24</f>
        <v>5.5791118054005799E-3</v>
      </c>
      <c r="AF24" s="250">
        <f>AF5+AF6+AF7+AF8+AF9+AF10+AF11+AF12+AF13+AF14+AF15+AF16+AF17+AF18+AF19+AF20+AF21+AF22+AF23</f>
        <v>2</v>
      </c>
      <c r="AG24" s="251">
        <f>AG5+AG6+AG7+AG8+AG9+AG10+AG11+AG12+AG13+AG14+AG15+AG16+AG17+AG18+AG19+AG20+AG21+AG22+AG23</f>
        <v>7</v>
      </c>
      <c r="AH24" s="252">
        <f t="shared" ref="AH24" si="48">AF24+AG24</f>
        <v>9</v>
      </c>
      <c r="AI24" s="253">
        <f t="shared" ref="AI24" si="49">IF(Z24=0,0,AF24/Z24)</f>
        <v>0.2</v>
      </c>
      <c r="AJ24" s="254">
        <f t="shared" ref="AJ24" si="50">IF(AA24=0,0,AG24/AA24)</f>
        <v>0.46666666666666667</v>
      </c>
      <c r="AK24" s="255">
        <f t="shared" ref="AK24" si="51">IF(AB24=0,0,AH24/AB24)</f>
        <v>0.36</v>
      </c>
      <c r="AL24" s="250">
        <f>AL5+AL6+AL7+AL8+AL9+AL10+AL11+AL12+AL13+AL14+AL15+AL16+AL17+AL18+AL19+AL20+AL21+AL22+AL23</f>
        <v>27</v>
      </c>
      <c r="AM24" s="251">
        <f>AM5+AM6+AM7+AM8+AM9+AM10+AM11+AM12+AM13+AM14+AM15+AM16+AM17+AM18+AM19+AM20+AM21+AM22+AM23</f>
        <v>30</v>
      </c>
      <c r="AN24" s="252">
        <f t="shared" ref="AN24" si="52">AL24+AM24</f>
        <v>57</v>
      </c>
      <c r="AO24" s="256">
        <f t="shared" ref="AO24" si="53">AL24/B24</f>
        <v>1.1278195488721804E-2</v>
      </c>
      <c r="AP24" s="257">
        <f t="shared" ref="AP24" si="54">AM24/C24</f>
        <v>1.4374700527072353E-2</v>
      </c>
      <c r="AQ24" s="258">
        <f t="shared" ref="AQ24" si="55">AN24/D24</f>
        <v>1.2720374916313323E-2</v>
      </c>
      <c r="AR24" s="250">
        <f>AR5+AR6+AR7+AR8+AR9+AR10+AR11+AR12+AR13+AR14+AR15+AR16+AR17+AR18+AR19+AR20+AR21+AR22+AR23</f>
        <v>5</v>
      </c>
      <c r="AS24" s="251">
        <f>AS5+AS6+AS7+AS8+AS9+AS10+AS11+AS12+AS13+AS14+AS15+AS16+AS17+AS18+AS19+AS20+AS21+AS22+AS23</f>
        <v>4</v>
      </c>
      <c r="AT24" s="252">
        <f t="shared" ref="AT24" si="56">AR24+AS24</f>
        <v>9</v>
      </c>
      <c r="AU24" s="149">
        <f t="shared" ref="AU24" si="57">(Q24+AL24)/B24</f>
        <v>0.80367585630743521</v>
      </c>
      <c r="AV24" s="262">
        <f t="shared" ref="AV24" si="58">(R24+AM24)/C24</f>
        <v>0.77192141830378536</v>
      </c>
      <c r="AW24" s="151">
        <f t="shared" ref="AW24" si="59">(S24+AN24)/D24</f>
        <v>0.78888640928364206</v>
      </c>
    </row>
    <row r="26" spans="1:49">
      <c r="AU26" s="263"/>
      <c r="AV26" s="263"/>
      <c r="AW26" s="263"/>
    </row>
  </sheetData>
  <mergeCells count="17">
    <mergeCell ref="AU3:AW3"/>
    <mergeCell ref="AO3:AQ3"/>
    <mergeCell ref="AR3:AT3"/>
    <mergeCell ref="Q3:S3"/>
    <mergeCell ref="N3:P3"/>
    <mergeCell ref="T3:V3"/>
    <mergeCell ref="W3:Y3"/>
    <mergeCell ref="Z3:AB3"/>
    <mergeCell ref="A3:A4"/>
    <mergeCell ref="AC3:AE3"/>
    <mergeCell ref="AF3:AH3"/>
    <mergeCell ref="AI3:AK3"/>
    <mergeCell ref="AL3:AN3"/>
    <mergeCell ref="B3:D3"/>
    <mergeCell ref="E3:G3"/>
    <mergeCell ref="H3:J3"/>
    <mergeCell ref="K3:M3"/>
  </mergeCells>
  <phoneticPr fontId="2"/>
  <printOptions horizontalCentered="1" verticalCentered="1"/>
  <pageMargins left="0.70866141732283472" right="0.70866141732283472" top="1.2204724409448819" bottom="0.74803149606299213" header="0.31496062992125984" footer="0.31496062992125984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27"/>
  <sheetViews>
    <sheetView view="pageBreakPreview" zoomScale="115" zoomScaleNormal="115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2" sqref="V22"/>
    </sheetView>
  </sheetViews>
  <sheetFormatPr defaultColWidth="10.6328125" defaultRowHeight="8.5"/>
  <cols>
    <col min="1" max="1" width="15.6328125" style="153" customWidth="1"/>
    <col min="2" max="7" width="4.7265625" style="7" customWidth="1"/>
    <col min="8" max="10" width="4.7265625" style="8" customWidth="1"/>
    <col min="11" max="16" width="4.7265625" style="9" customWidth="1"/>
    <col min="17" max="19" width="4.7265625" style="7" customWidth="1"/>
    <col min="20" max="22" width="4.7265625" style="10" customWidth="1"/>
    <col min="23" max="28" width="4.7265625" style="11" customWidth="1"/>
    <col min="29" max="31" width="4.7265625" style="12" customWidth="1"/>
    <col min="32" max="36" width="4.7265625" style="11" customWidth="1"/>
    <col min="37" max="37" width="4.7265625" style="13" customWidth="1"/>
    <col min="38" max="40" width="4.7265625" style="11" customWidth="1"/>
    <col min="41" max="43" width="4.7265625" style="10" customWidth="1"/>
    <col min="44" max="46" width="4.7265625" style="11" customWidth="1"/>
    <col min="47" max="49" width="4.7265625" style="14" customWidth="1"/>
    <col min="50" max="52" width="2.90625" style="14" customWidth="1"/>
    <col min="53" max="60" width="10.6328125" style="14"/>
    <col min="61" max="16384" width="10.6328125" style="5"/>
  </cols>
  <sheetData>
    <row r="1" spans="1:98" ht="14">
      <c r="B1" s="264" t="s">
        <v>65</v>
      </c>
      <c r="Z1" s="264" t="s">
        <v>65</v>
      </c>
    </row>
    <row r="2" spans="1:98">
      <c r="A2" s="265"/>
      <c r="B2" s="266"/>
      <c r="C2" s="266"/>
      <c r="D2" s="266"/>
      <c r="E2" s="266"/>
      <c r="F2" s="266"/>
      <c r="G2" s="266"/>
      <c r="H2" s="267"/>
      <c r="I2" s="267"/>
      <c r="J2" s="267"/>
      <c r="K2" s="268"/>
      <c r="L2" s="268"/>
      <c r="M2" s="268"/>
      <c r="N2" s="268"/>
      <c r="O2" s="268"/>
      <c r="P2" s="268"/>
      <c r="Q2" s="266"/>
      <c r="R2" s="266"/>
      <c r="S2" s="266"/>
      <c r="T2" s="269"/>
      <c r="U2" s="269"/>
      <c r="V2" s="269"/>
      <c r="W2" s="270"/>
      <c r="X2" s="270"/>
      <c r="Y2" s="270"/>
      <c r="Z2" s="270"/>
      <c r="AA2" s="270"/>
      <c r="AB2" s="270"/>
      <c r="AC2" s="271"/>
      <c r="AD2" s="271"/>
      <c r="AE2" s="271"/>
      <c r="AF2" s="270"/>
      <c r="AG2" s="270"/>
      <c r="AH2" s="270"/>
      <c r="AI2" s="270"/>
      <c r="AJ2" s="270"/>
      <c r="AK2" s="272"/>
      <c r="AL2" s="270"/>
      <c r="AM2" s="270"/>
      <c r="AN2" s="270"/>
      <c r="AO2" s="269"/>
      <c r="AP2" s="269"/>
      <c r="AQ2" s="269"/>
      <c r="AR2" s="270"/>
      <c r="AS2" s="270"/>
      <c r="AT2" s="270"/>
    </row>
    <row r="3" spans="1:98" s="15" customFormat="1" ht="30" customHeight="1">
      <c r="A3" s="419" t="s">
        <v>63</v>
      </c>
      <c r="B3" s="423" t="s">
        <v>31</v>
      </c>
      <c r="C3" s="423"/>
      <c r="D3" s="424"/>
      <c r="E3" s="423" t="s">
        <v>30</v>
      </c>
      <c r="F3" s="423"/>
      <c r="G3" s="424"/>
      <c r="H3" s="425" t="s">
        <v>29</v>
      </c>
      <c r="I3" s="425"/>
      <c r="J3" s="426"/>
      <c r="K3" s="427" t="s">
        <v>28</v>
      </c>
      <c r="L3" s="427"/>
      <c r="M3" s="428"/>
      <c r="N3" s="427" t="s">
        <v>27</v>
      </c>
      <c r="O3" s="427"/>
      <c r="P3" s="428"/>
      <c r="Q3" s="423" t="s">
        <v>85</v>
      </c>
      <c r="R3" s="423"/>
      <c r="S3" s="424"/>
      <c r="T3" s="417" t="s">
        <v>68</v>
      </c>
      <c r="U3" s="417"/>
      <c r="V3" s="418"/>
      <c r="W3" s="415" t="s">
        <v>25</v>
      </c>
      <c r="X3" s="415"/>
      <c r="Y3" s="416"/>
      <c r="Z3" s="415" t="s">
        <v>69</v>
      </c>
      <c r="AA3" s="415"/>
      <c r="AB3" s="416"/>
      <c r="AC3" s="421" t="s">
        <v>70</v>
      </c>
      <c r="AD3" s="421"/>
      <c r="AE3" s="422"/>
      <c r="AF3" s="415" t="s">
        <v>71</v>
      </c>
      <c r="AG3" s="415"/>
      <c r="AH3" s="416"/>
      <c r="AI3" s="415" t="s">
        <v>72</v>
      </c>
      <c r="AJ3" s="415"/>
      <c r="AK3" s="416"/>
      <c r="AL3" s="415" t="s">
        <v>73</v>
      </c>
      <c r="AM3" s="415"/>
      <c r="AN3" s="416"/>
      <c r="AO3" s="417" t="s">
        <v>74</v>
      </c>
      <c r="AP3" s="417"/>
      <c r="AQ3" s="418"/>
      <c r="AR3" s="415" t="s">
        <v>75</v>
      </c>
      <c r="AS3" s="415"/>
      <c r="AT3" s="416"/>
      <c r="AU3" s="376" t="s">
        <v>32</v>
      </c>
      <c r="AV3" s="377"/>
      <c r="AW3" s="378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98" s="15" customFormat="1" ht="18.75" customHeight="1">
      <c r="A4" s="420"/>
      <c r="B4" s="19" t="s">
        <v>22</v>
      </c>
      <c r="C4" s="20" t="s">
        <v>21</v>
      </c>
      <c r="D4" s="21" t="s">
        <v>20</v>
      </c>
      <c r="E4" s="273" t="s">
        <v>22</v>
      </c>
      <c r="F4" s="20" t="s">
        <v>21</v>
      </c>
      <c r="G4" s="21" t="s">
        <v>20</v>
      </c>
      <c r="H4" s="274" t="s">
        <v>22</v>
      </c>
      <c r="I4" s="23" t="s">
        <v>21</v>
      </c>
      <c r="J4" s="24" t="s">
        <v>20</v>
      </c>
      <c r="K4" s="275" t="s">
        <v>22</v>
      </c>
      <c r="L4" s="26" t="s">
        <v>21</v>
      </c>
      <c r="M4" s="27" t="s">
        <v>23</v>
      </c>
      <c r="N4" s="275" t="s">
        <v>22</v>
      </c>
      <c r="O4" s="26" t="s">
        <v>21</v>
      </c>
      <c r="P4" s="27" t="s">
        <v>20</v>
      </c>
      <c r="Q4" s="273" t="s">
        <v>22</v>
      </c>
      <c r="R4" s="20" t="s">
        <v>21</v>
      </c>
      <c r="S4" s="21" t="s">
        <v>20</v>
      </c>
      <c r="T4" s="276" t="s">
        <v>22</v>
      </c>
      <c r="U4" s="29" t="s">
        <v>21</v>
      </c>
      <c r="V4" s="30" t="s">
        <v>20</v>
      </c>
      <c r="W4" s="277" t="s">
        <v>22</v>
      </c>
      <c r="X4" s="32" t="s">
        <v>21</v>
      </c>
      <c r="Y4" s="33" t="s">
        <v>20</v>
      </c>
      <c r="Z4" s="277" t="s">
        <v>22</v>
      </c>
      <c r="AA4" s="32" t="s">
        <v>21</v>
      </c>
      <c r="AB4" s="33" t="s">
        <v>20</v>
      </c>
      <c r="AC4" s="278" t="s">
        <v>22</v>
      </c>
      <c r="AD4" s="35" t="s">
        <v>21</v>
      </c>
      <c r="AE4" s="36" t="s">
        <v>20</v>
      </c>
      <c r="AF4" s="277" t="s">
        <v>22</v>
      </c>
      <c r="AG4" s="32" t="s">
        <v>21</v>
      </c>
      <c r="AH4" s="33" t="s">
        <v>20</v>
      </c>
      <c r="AI4" s="277" t="s">
        <v>22</v>
      </c>
      <c r="AJ4" s="32" t="s">
        <v>21</v>
      </c>
      <c r="AK4" s="37" t="s">
        <v>20</v>
      </c>
      <c r="AL4" s="277" t="s">
        <v>22</v>
      </c>
      <c r="AM4" s="32" t="s">
        <v>21</v>
      </c>
      <c r="AN4" s="33" t="s">
        <v>20</v>
      </c>
      <c r="AO4" s="276" t="s">
        <v>22</v>
      </c>
      <c r="AP4" s="29" t="s">
        <v>21</v>
      </c>
      <c r="AQ4" s="30" t="s">
        <v>20</v>
      </c>
      <c r="AR4" s="277" t="s">
        <v>22</v>
      </c>
      <c r="AS4" s="32" t="s">
        <v>21</v>
      </c>
      <c r="AT4" s="33" t="s">
        <v>20</v>
      </c>
      <c r="AU4" s="31" t="s">
        <v>22</v>
      </c>
      <c r="AV4" s="32" t="s">
        <v>21</v>
      </c>
      <c r="AW4" s="33" t="s">
        <v>20</v>
      </c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98" s="38" customFormat="1" ht="18" customHeight="1">
      <c r="A5" s="39" t="s">
        <v>19</v>
      </c>
      <c r="B5" s="279">
        <v>372</v>
      </c>
      <c r="C5" s="280">
        <v>370</v>
      </c>
      <c r="D5" s="281">
        <f>B5+C5</f>
        <v>742</v>
      </c>
      <c r="E5" s="279">
        <v>77</v>
      </c>
      <c r="F5" s="280">
        <v>69</v>
      </c>
      <c r="G5" s="281">
        <f>E5+F5</f>
        <v>146</v>
      </c>
      <c r="H5" s="282">
        <f t="shared" ref="H5:H24" si="0">E5/B5</f>
        <v>0.20698924731182797</v>
      </c>
      <c r="I5" s="44">
        <f t="shared" ref="I5:I24" si="1">F5/C5</f>
        <v>0.1864864864864865</v>
      </c>
      <c r="J5" s="45">
        <f t="shared" ref="J5:J24" si="2">G5/D5</f>
        <v>0.19676549865229109</v>
      </c>
      <c r="K5" s="279">
        <v>33</v>
      </c>
      <c r="L5" s="280">
        <v>25</v>
      </c>
      <c r="M5" s="281">
        <f>K5+L5</f>
        <v>58</v>
      </c>
      <c r="N5" s="283">
        <f t="shared" ref="N5:N24" si="3">K5/B5</f>
        <v>8.8709677419354843E-2</v>
      </c>
      <c r="O5" s="47">
        <f t="shared" ref="O5:O24" si="4">L5/C5</f>
        <v>6.7567567567567571E-2</v>
      </c>
      <c r="P5" s="48">
        <f t="shared" ref="P5:P24" si="5">M5/D5</f>
        <v>7.8167115902964962E-2</v>
      </c>
      <c r="Q5" s="279">
        <v>330</v>
      </c>
      <c r="R5" s="280">
        <v>287</v>
      </c>
      <c r="S5" s="281">
        <f>Q5+R5</f>
        <v>617</v>
      </c>
      <c r="T5" s="284">
        <f t="shared" ref="T5:T24" si="6">Q5/B5</f>
        <v>0.88709677419354838</v>
      </c>
      <c r="U5" s="52">
        <f t="shared" ref="U5:U24" si="7">R5/C5</f>
        <v>0.77567567567567564</v>
      </c>
      <c r="V5" s="53">
        <f t="shared" ref="V5:V24" si="8">S5/D5</f>
        <v>0.83153638814016173</v>
      </c>
      <c r="W5" s="285">
        <v>46</v>
      </c>
      <c r="X5" s="285">
        <v>48</v>
      </c>
      <c r="Y5" s="281">
        <f>W5+X5</f>
        <v>94</v>
      </c>
      <c r="Z5" s="279">
        <v>0</v>
      </c>
      <c r="AA5" s="280">
        <v>1</v>
      </c>
      <c r="AB5" s="281">
        <f>Z5+AA5</f>
        <v>1</v>
      </c>
      <c r="AC5" s="286">
        <f t="shared" ref="AC5:AC24" si="9">Z5/B5</f>
        <v>0</v>
      </c>
      <c r="AD5" s="55">
        <f t="shared" ref="AD5:AD24" si="10">AA5/C5</f>
        <v>2.7027027027027029E-3</v>
      </c>
      <c r="AE5" s="56">
        <f t="shared" ref="AE5:AE24" si="11">AB5/D5</f>
        <v>1.3477088948787063E-3</v>
      </c>
      <c r="AF5" s="279">
        <v>0</v>
      </c>
      <c r="AG5" s="280">
        <v>0</v>
      </c>
      <c r="AH5" s="281">
        <f>AF5+AG5</f>
        <v>0</v>
      </c>
      <c r="AI5" s="286">
        <f t="shared" ref="AI5:AI24" si="12">AF5/B5</f>
        <v>0</v>
      </c>
      <c r="AJ5" s="55">
        <f t="shared" ref="AJ5:AJ24" si="13">AG5/C5</f>
        <v>0</v>
      </c>
      <c r="AK5" s="56">
        <f t="shared" ref="AK5:AK24" si="14">AH5/D5</f>
        <v>0</v>
      </c>
      <c r="AL5" s="279">
        <v>0</v>
      </c>
      <c r="AM5" s="280">
        <v>2</v>
      </c>
      <c r="AN5" s="281">
        <f>AL5+AM5</f>
        <v>2</v>
      </c>
      <c r="AO5" s="287">
        <f t="shared" ref="AO5:AO24" si="15">AL5/B5</f>
        <v>0</v>
      </c>
      <c r="AP5" s="58">
        <f t="shared" ref="AP5:AP24" si="16">AM5/C5</f>
        <v>5.4054054054054057E-3</v>
      </c>
      <c r="AQ5" s="59">
        <f t="shared" ref="AQ5:AQ24" si="17">AN5/D5</f>
        <v>2.6954177897574125E-3</v>
      </c>
      <c r="AR5" s="279">
        <v>1</v>
      </c>
      <c r="AS5" s="280">
        <v>0</v>
      </c>
      <c r="AT5" s="281">
        <f>AR5+AS5</f>
        <v>1</v>
      </c>
      <c r="AU5" s="60">
        <f>(Q5+AL5)/B5</f>
        <v>0.88709677419354838</v>
      </c>
      <c r="AV5" s="61">
        <f t="shared" ref="AV5:AV27" si="18">(R5+AM5)/C5</f>
        <v>0.7810810810810811</v>
      </c>
      <c r="AW5" s="62">
        <f t="shared" ref="AW5:AW27" si="19">(S5+AN5)/D5</f>
        <v>0.83423180592991919</v>
      </c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s="38" customFormat="1" ht="18" customHeight="1">
      <c r="A6" s="63" t="s">
        <v>18</v>
      </c>
      <c r="B6" s="288">
        <v>156</v>
      </c>
      <c r="C6" s="289">
        <v>124</v>
      </c>
      <c r="D6" s="290">
        <f t="shared" ref="D6:D26" si="20">B6+C6</f>
        <v>280</v>
      </c>
      <c r="E6" s="288">
        <v>31</v>
      </c>
      <c r="F6" s="289">
        <v>28</v>
      </c>
      <c r="G6" s="290">
        <f t="shared" ref="G6:G26" si="21">E6+F6</f>
        <v>59</v>
      </c>
      <c r="H6" s="291">
        <f t="shared" si="0"/>
        <v>0.19871794871794871</v>
      </c>
      <c r="I6" s="68">
        <f t="shared" si="1"/>
        <v>0.22580645161290322</v>
      </c>
      <c r="J6" s="69">
        <f t="shared" si="2"/>
        <v>0.21071428571428572</v>
      </c>
      <c r="K6" s="288">
        <v>17</v>
      </c>
      <c r="L6" s="289">
        <v>15</v>
      </c>
      <c r="M6" s="290">
        <f t="shared" ref="M6:M26" si="22">K6+L6</f>
        <v>32</v>
      </c>
      <c r="N6" s="283">
        <f t="shared" si="3"/>
        <v>0.10897435897435898</v>
      </c>
      <c r="O6" s="47">
        <f t="shared" si="4"/>
        <v>0.12096774193548387</v>
      </c>
      <c r="P6" s="48">
        <f t="shared" si="5"/>
        <v>0.11428571428571428</v>
      </c>
      <c r="Q6" s="288">
        <v>102</v>
      </c>
      <c r="R6" s="289">
        <v>77</v>
      </c>
      <c r="S6" s="290">
        <f t="shared" ref="S6:S26" si="23">Q6+R6</f>
        <v>179</v>
      </c>
      <c r="T6" s="284">
        <f t="shared" si="6"/>
        <v>0.65384615384615385</v>
      </c>
      <c r="U6" s="52">
        <f t="shared" si="7"/>
        <v>0.62096774193548387</v>
      </c>
      <c r="V6" s="53">
        <f t="shared" si="8"/>
        <v>0.63928571428571423</v>
      </c>
      <c r="W6" s="292">
        <v>15</v>
      </c>
      <c r="X6" s="292">
        <v>19</v>
      </c>
      <c r="Y6" s="290">
        <f t="shared" ref="Y6:Y26" si="24">W6+X6</f>
        <v>34</v>
      </c>
      <c r="Z6" s="288">
        <v>0</v>
      </c>
      <c r="AA6" s="289">
        <v>0</v>
      </c>
      <c r="AB6" s="290">
        <f t="shared" ref="AB6:AB26" si="25">Z6+AA6</f>
        <v>0</v>
      </c>
      <c r="AC6" s="293">
        <f t="shared" si="9"/>
        <v>0</v>
      </c>
      <c r="AD6" s="75">
        <f t="shared" si="10"/>
        <v>0</v>
      </c>
      <c r="AE6" s="76">
        <f t="shared" si="11"/>
        <v>0</v>
      </c>
      <c r="AF6" s="288">
        <v>0</v>
      </c>
      <c r="AG6" s="289">
        <v>0</v>
      </c>
      <c r="AH6" s="290">
        <f t="shared" ref="AH6:AH26" si="26">AF6+AG6</f>
        <v>0</v>
      </c>
      <c r="AI6" s="293">
        <f t="shared" si="12"/>
        <v>0</v>
      </c>
      <c r="AJ6" s="75">
        <f t="shared" si="13"/>
        <v>0</v>
      </c>
      <c r="AK6" s="76">
        <f t="shared" si="14"/>
        <v>0</v>
      </c>
      <c r="AL6" s="288">
        <v>0</v>
      </c>
      <c r="AM6" s="289">
        <v>0</v>
      </c>
      <c r="AN6" s="290">
        <f t="shared" ref="AN6:AN26" si="27">AL6+AM6</f>
        <v>0</v>
      </c>
      <c r="AO6" s="294">
        <f t="shared" si="15"/>
        <v>0</v>
      </c>
      <c r="AP6" s="78">
        <f t="shared" si="16"/>
        <v>0</v>
      </c>
      <c r="AQ6" s="79">
        <f t="shared" si="17"/>
        <v>0</v>
      </c>
      <c r="AR6" s="288">
        <v>0</v>
      </c>
      <c r="AS6" s="289">
        <v>0</v>
      </c>
      <c r="AT6" s="290">
        <f t="shared" ref="AT6:AT26" si="28">AR6+AS6</f>
        <v>0</v>
      </c>
      <c r="AU6" s="80">
        <f t="shared" ref="AU6:AU27" si="29">(Q6+AL6)/B6</f>
        <v>0.65384615384615385</v>
      </c>
      <c r="AV6" s="81">
        <f t="shared" si="18"/>
        <v>0.62096774193548387</v>
      </c>
      <c r="AW6" s="82">
        <f t="shared" si="19"/>
        <v>0.63928571428571423</v>
      </c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s="38" customFormat="1" ht="18" customHeight="1">
      <c r="A7" s="63" t="s">
        <v>17</v>
      </c>
      <c r="B7" s="288">
        <v>69</v>
      </c>
      <c r="C7" s="289">
        <v>72</v>
      </c>
      <c r="D7" s="290">
        <f t="shared" si="20"/>
        <v>141</v>
      </c>
      <c r="E7" s="288">
        <v>16</v>
      </c>
      <c r="F7" s="289">
        <v>14</v>
      </c>
      <c r="G7" s="290">
        <f t="shared" si="21"/>
        <v>30</v>
      </c>
      <c r="H7" s="291">
        <f t="shared" si="0"/>
        <v>0.2318840579710145</v>
      </c>
      <c r="I7" s="68">
        <f t="shared" si="1"/>
        <v>0.19444444444444445</v>
      </c>
      <c r="J7" s="69">
        <f t="shared" si="2"/>
        <v>0.21276595744680851</v>
      </c>
      <c r="K7" s="288">
        <v>11</v>
      </c>
      <c r="L7" s="289">
        <v>9</v>
      </c>
      <c r="M7" s="290">
        <f t="shared" si="22"/>
        <v>20</v>
      </c>
      <c r="N7" s="283">
        <f t="shared" si="3"/>
        <v>0.15942028985507245</v>
      </c>
      <c r="O7" s="47">
        <f t="shared" si="4"/>
        <v>0.125</v>
      </c>
      <c r="P7" s="48">
        <f t="shared" si="5"/>
        <v>0.14184397163120568</v>
      </c>
      <c r="Q7" s="288">
        <v>67</v>
      </c>
      <c r="R7" s="289">
        <v>36</v>
      </c>
      <c r="S7" s="290">
        <f t="shared" si="23"/>
        <v>103</v>
      </c>
      <c r="T7" s="284">
        <f t="shared" si="6"/>
        <v>0.97101449275362317</v>
      </c>
      <c r="U7" s="52">
        <f t="shared" si="7"/>
        <v>0.5</v>
      </c>
      <c r="V7" s="53">
        <f t="shared" si="8"/>
        <v>0.73049645390070927</v>
      </c>
      <c r="W7" s="285">
        <v>4</v>
      </c>
      <c r="X7" s="285">
        <v>10</v>
      </c>
      <c r="Y7" s="290">
        <f t="shared" si="24"/>
        <v>14</v>
      </c>
      <c r="Z7" s="288">
        <v>0</v>
      </c>
      <c r="AA7" s="289">
        <v>0</v>
      </c>
      <c r="AB7" s="290">
        <f t="shared" si="25"/>
        <v>0</v>
      </c>
      <c r="AC7" s="293">
        <f t="shared" si="9"/>
        <v>0</v>
      </c>
      <c r="AD7" s="75">
        <f t="shared" si="10"/>
        <v>0</v>
      </c>
      <c r="AE7" s="76">
        <f t="shared" si="11"/>
        <v>0</v>
      </c>
      <c r="AF7" s="288">
        <v>0</v>
      </c>
      <c r="AG7" s="289">
        <v>0</v>
      </c>
      <c r="AH7" s="290">
        <f t="shared" si="26"/>
        <v>0</v>
      </c>
      <c r="AI7" s="293">
        <f t="shared" si="12"/>
        <v>0</v>
      </c>
      <c r="AJ7" s="75">
        <f t="shared" si="13"/>
        <v>0</v>
      </c>
      <c r="AK7" s="76">
        <f t="shared" si="14"/>
        <v>0</v>
      </c>
      <c r="AL7" s="288">
        <v>0</v>
      </c>
      <c r="AM7" s="289">
        <v>0</v>
      </c>
      <c r="AN7" s="290">
        <f t="shared" si="27"/>
        <v>0</v>
      </c>
      <c r="AO7" s="294">
        <f t="shared" si="15"/>
        <v>0</v>
      </c>
      <c r="AP7" s="78">
        <f t="shared" si="16"/>
        <v>0</v>
      </c>
      <c r="AQ7" s="79">
        <f t="shared" si="17"/>
        <v>0</v>
      </c>
      <c r="AR7" s="288">
        <v>0</v>
      </c>
      <c r="AS7" s="289">
        <v>0</v>
      </c>
      <c r="AT7" s="290">
        <f t="shared" si="28"/>
        <v>0</v>
      </c>
      <c r="AU7" s="80">
        <f t="shared" si="29"/>
        <v>0.97101449275362317</v>
      </c>
      <c r="AV7" s="81">
        <f t="shared" si="18"/>
        <v>0.5</v>
      </c>
      <c r="AW7" s="82">
        <f t="shared" si="19"/>
        <v>0.73049645390070927</v>
      </c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s="38" customFormat="1" ht="18" customHeight="1">
      <c r="A8" s="63" t="s">
        <v>16</v>
      </c>
      <c r="B8" s="288">
        <v>87</v>
      </c>
      <c r="C8" s="289">
        <v>62</v>
      </c>
      <c r="D8" s="290">
        <f t="shared" si="20"/>
        <v>149</v>
      </c>
      <c r="E8" s="288">
        <v>26</v>
      </c>
      <c r="F8" s="289">
        <v>15</v>
      </c>
      <c r="G8" s="290">
        <f t="shared" si="21"/>
        <v>41</v>
      </c>
      <c r="H8" s="291">
        <f t="shared" si="0"/>
        <v>0.2988505747126437</v>
      </c>
      <c r="I8" s="68">
        <f t="shared" si="1"/>
        <v>0.24193548387096775</v>
      </c>
      <c r="J8" s="69">
        <f t="shared" si="2"/>
        <v>0.27516778523489932</v>
      </c>
      <c r="K8" s="288">
        <v>10</v>
      </c>
      <c r="L8" s="289">
        <v>2</v>
      </c>
      <c r="M8" s="290">
        <f t="shared" si="22"/>
        <v>12</v>
      </c>
      <c r="N8" s="283">
        <f t="shared" si="3"/>
        <v>0.11494252873563218</v>
      </c>
      <c r="O8" s="47">
        <f t="shared" si="4"/>
        <v>3.2258064516129031E-2</v>
      </c>
      <c r="P8" s="48">
        <f t="shared" si="5"/>
        <v>8.0536912751677847E-2</v>
      </c>
      <c r="Q8" s="288">
        <v>98</v>
      </c>
      <c r="R8" s="289">
        <v>67</v>
      </c>
      <c r="S8" s="290">
        <f t="shared" si="23"/>
        <v>165</v>
      </c>
      <c r="T8" s="284">
        <f t="shared" si="6"/>
        <v>1.1264367816091954</v>
      </c>
      <c r="U8" s="52">
        <f t="shared" si="7"/>
        <v>1.0806451612903225</v>
      </c>
      <c r="V8" s="53">
        <f t="shared" si="8"/>
        <v>1.1073825503355705</v>
      </c>
      <c r="W8" s="285">
        <v>45</v>
      </c>
      <c r="X8" s="285">
        <v>35</v>
      </c>
      <c r="Y8" s="290">
        <f t="shared" si="24"/>
        <v>80</v>
      </c>
      <c r="Z8" s="288">
        <v>0</v>
      </c>
      <c r="AA8" s="289">
        <v>0</v>
      </c>
      <c r="AB8" s="290">
        <f t="shared" si="25"/>
        <v>0</v>
      </c>
      <c r="AC8" s="293">
        <f t="shared" si="9"/>
        <v>0</v>
      </c>
      <c r="AD8" s="75">
        <f t="shared" si="10"/>
        <v>0</v>
      </c>
      <c r="AE8" s="76">
        <f t="shared" si="11"/>
        <v>0</v>
      </c>
      <c r="AF8" s="288">
        <v>0</v>
      </c>
      <c r="AG8" s="289">
        <v>0</v>
      </c>
      <c r="AH8" s="290">
        <f t="shared" si="26"/>
        <v>0</v>
      </c>
      <c r="AI8" s="293">
        <f t="shared" si="12"/>
        <v>0</v>
      </c>
      <c r="AJ8" s="75">
        <f t="shared" si="13"/>
        <v>0</v>
      </c>
      <c r="AK8" s="76">
        <f t="shared" si="14"/>
        <v>0</v>
      </c>
      <c r="AL8" s="288">
        <v>0</v>
      </c>
      <c r="AM8" s="289">
        <v>0</v>
      </c>
      <c r="AN8" s="290">
        <f t="shared" si="27"/>
        <v>0</v>
      </c>
      <c r="AO8" s="294">
        <f t="shared" si="15"/>
        <v>0</v>
      </c>
      <c r="AP8" s="78">
        <f t="shared" si="16"/>
        <v>0</v>
      </c>
      <c r="AQ8" s="79">
        <f t="shared" si="17"/>
        <v>0</v>
      </c>
      <c r="AR8" s="288">
        <v>0</v>
      </c>
      <c r="AS8" s="289">
        <v>0</v>
      </c>
      <c r="AT8" s="290">
        <f t="shared" si="28"/>
        <v>0</v>
      </c>
      <c r="AU8" s="80">
        <f t="shared" si="29"/>
        <v>1.1264367816091954</v>
      </c>
      <c r="AV8" s="81">
        <f t="shared" si="18"/>
        <v>1.0806451612903225</v>
      </c>
      <c r="AW8" s="82">
        <f t="shared" si="19"/>
        <v>1.1073825503355705</v>
      </c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98" s="38" customFormat="1" ht="18" customHeight="1">
      <c r="A9" s="63" t="s">
        <v>15</v>
      </c>
      <c r="B9" s="288">
        <v>110</v>
      </c>
      <c r="C9" s="289">
        <v>121</v>
      </c>
      <c r="D9" s="290">
        <f t="shared" si="20"/>
        <v>231</v>
      </c>
      <c r="E9" s="288">
        <v>25</v>
      </c>
      <c r="F9" s="289">
        <v>25</v>
      </c>
      <c r="G9" s="290">
        <f t="shared" si="21"/>
        <v>50</v>
      </c>
      <c r="H9" s="291">
        <f t="shared" si="0"/>
        <v>0.22727272727272727</v>
      </c>
      <c r="I9" s="68">
        <f t="shared" si="1"/>
        <v>0.20661157024793389</v>
      </c>
      <c r="J9" s="69">
        <f t="shared" si="2"/>
        <v>0.21645021645021645</v>
      </c>
      <c r="K9" s="288">
        <v>8</v>
      </c>
      <c r="L9" s="289">
        <v>10</v>
      </c>
      <c r="M9" s="290">
        <f t="shared" si="22"/>
        <v>18</v>
      </c>
      <c r="N9" s="283">
        <f t="shared" si="3"/>
        <v>7.2727272727272724E-2</v>
      </c>
      <c r="O9" s="47">
        <f t="shared" si="4"/>
        <v>8.2644628099173556E-2</v>
      </c>
      <c r="P9" s="48">
        <f t="shared" si="5"/>
        <v>7.792207792207792E-2</v>
      </c>
      <c r="Q9" s="288">
        <v>84</v>
      </c>
      <c r="R9" s="289">
        <v>73</v>
      </c>
      <c r="S9" s="290">
        <f t="shared" si="23"/>
        <v>157</v>
      </c>
      <c r="T9" s="284">
        <f t="shared" si="6"/>
        <v>0.76363636363636367</v>
      </c>
      <c r="U9" s="52">
        <f t="shared" si="7"/>
        <v>0.60330578512396693</v>
      </c>
      <c r="V9" s="53">
        <f t="shared" si="8"/>
        <v>0.67965367965367962</v>
      </c>
      <c r="W9" s="285">
        <v>25</v>
      </c>
      <c r="X9" s="285">
        <v>17</v>
      </c>
      <c r="Y9" s="290">
        <f t="shared" si="24"/>
        <v>42</v>
      </c>
      <c r="Z9" s="288">
        <v>1</v>
      </c>
      <c r="AA9" s="289">
        <v>0</v>
      </c>
      <c r="AB9" s="290">
        <f t="shared" si="25"/>
        <v>1</v>
      </c>
      <c r="AC9" s="293">
        <f t="shared" si="9"/>
        <v>9.0909090909090905E-3</v>
      </c>
      <c r="AD9" s="75">
        <f t="shared" si="10"/>
        <v>0</v>
      </c>
      <c r="AE9" s="76">
        <f t="shared" si="11"/>
        <v>4.329004329004329E-3</v>
      </c>
      <c r="AF9" s="288">
        <v>0</v>
      </c>
      <c r="AG9" s="289">
        <v>0</v>
      </c>
      <c r="AH9" s="290">
        <f t="shared" si="26"/>
        <v>0</v>
      </c>
      <c r="AI9" s="293">
        <f t="shared" si="12"/>
        <v>0</v>
      </c>
      <c r="AJ9" s="75">
        <f t="shared" si="13"/>
        <v>0</v>
      </c>
      <c r="AK9" s="76">
        <f t="shared" si="14"/>
        <v>0</v>
      </c>
      <c r="AL9" s="288">
        <v>1</v>
      </c>
      <c r="AM9" s="289">
        <v>0</v>
      </c>
      <c r="AN9" s="290">
        <f t="shared" si="27"/>
        <v>1</v>
      </c>
      <c r="AO9" s="294">
        <f t="shared" si="15"/>
        <v>9.0909090909090905E-3</v>
      </c>
      <c r="AP9" s="78">
        <f t="shared" si="16"/>
        <v>0</v>
      </c>
      <c r="AQ9" s="79">
        <f t="shared" si="17"/>
        <v>4.329004329004329E-3</v>
      </c>
      <c r="AR9" s="288">
        <v>0</v>
      </c>
      <c r="AS9" s="289">
        <v>0</v>
      </c>
      <c r="AT9" s="290">
        <f t="shared" si="28"/>
        <v>0</v>
      </c>
      <c r="AU9" s="80">
        <f t="shared" si="29"/>
        <v>0.77272727272727271</v>
      </c>
      <c r="AV9" s="81">
        <f t="shared" si="18"/>
        <v>0.60330578512396693</v>
      </c>
      <c r="AW9" s="82">
        <f t="shared" si="19"/>
        <v>0.68398268398268403</v>
      </c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  <row r="10" spans="1:98" s="38" customFormat="1" ht="18" customHeight="1">
      <c r="A10" s="63" t="s">
        <v>14</v>
      </c>
      <c r="B10" s="288">
        <v>144</v>
      </c>
      <c r="C10" s="289">
        <v>128</v>
      </c>
      <c r="D10" s="290">
        <f t="shared" si="20"/>
        <v>272</v>
      </c>
      <c r="E10" s="288">
        <v>39</v>
      </c>
      <c r="F10" s="289">
        <v>31</v>
      </c>
      <c r="G10" s="290">
        <f t="shared" si="21"/>
        <v>70</v>
      </c>
      <c r="H10" s="291">
        <f t="shared" si="0"/>
        <v>0.27083333333333331</v>
      </c>
      <c r="I10" s="68">
        <f t="shared" si="1"/>
        <v>0.2421875</v>
      </c>
      <c r="J10" s="69">
        <f t="shared" si="2"/>
        <v>0.25735294117647056</v>
      </c>
      <c r="K10" s="288">
        <v>13</v>
      </c>
      <c r="L10" s="289">
        <v>18</v>
      </c>
      <c r="M10" s="290">
        <f t="shared" si="22"/>
        <v>31</v>
      </c>
      <c r="N10" s="283">
        <f t="shared" si="3"/>
        <v>9.0277777777777776E-2</v>
      </c>
      <c r="O10" s="47">
        <f t="shared" si="4"/>
        <v>0.140625</v>
      </c>
      <c r="P10" s="48">
        <f t="shared" si="5"/>
        <v>0.11397058823529412</v>
      </c>
      <c r="Q10" s="288">
        <v>118</v>
      </c>
      <c r="R10" s="289">
        <v>105</v>
      </c>
      <c r="S10" s="290">
        <f t="shared" si="23"/>
        <v>223</v>
      </c>
      <c r="T10" s="284">
        <f t="shared" si="6"/>
        <v>0.81944444444444442</v>
      </c>
      <c r="U10" s="52">
        <f t="shared" si="7"/>
        <v>0.8203125</v>
      </c>
      <c r="V10" s="53">
        <f t="shared" si="8"/>
        <v>0.81985294117647056</v>
      </c>
      <c r="W10" s="285">
        <v>26</v>
      </c>
      <c r="X10" s="285">
        <v>24</v>
      </c>
      <c r="Y10" s="290">
        <f t="shared" si="24"/>
        <v>50</v>
      </c>
      <c r="Z10" s="288">
        <v>1</v>
      </c>
      <c r="AA10" s="289">
        <v>0</v>
      </c>
      <c r="AB10" s="290">
        <f t="shared" si="25"/>
        <v>1</v>
      </c>
      <c r="AC10" s="293">
        <f t="shared" si="9"/>
        <v>6.9444444444444441E-3</v>
      </c>
      <c r="AD10" s="75">
        <f t="shared" si="10"/>
        <v>0</v>
      </c>
      <c r="AE10" s="76">
        <f t="shared" si="11"/>
        <v>3.6764705882352941E-3</v>
      </c>
      <c r="AF10" s="288">
        <v>1</v>
      </c>
      <c r="AG10" s="289">
        <v>0</v>
      </c>
      <c r="AH10" s="290">
        <f t="shared" si="26"/>
        <v>1</v>
      </c>
      <c r="AI10" s="293">
        <f t="shared" si="12"/>
        <v>6.9444444444444441E-3</v>
      </c>
      <c r="AJ10" s="75">
        <f t="shared" si="13"/>
        <v>0</v>
      </c>
      <c r="AK10" s="76">
        <f t="shared" si="14"/>
        <v>3.6764705882352941E-3</v>
      </c>
      <c r="AL10" s="288">
        <v>1</v>
      </c>
      <c r="AM10" s="289">
        <v>0</v>
      </c>
      <c r="AN10" s="290">
        <f t="shared" si="27"/>
        <v>1</v>
      </c>
      <c r="AO10" s="294">
        <f t="shared" si="15"/>
        <v>6.9444444444444441E-3</v>
      </c>
      <c r="AP10" s="78">
        <f t="shared" si="16"/>
        <v>0</v>
      </c>
      <c r="AQ10" s="79">
        <f t="shared" si="17"/>
        <v>3.6764705882352941E-3</v>
      </c>
      <c r="AR10" s="288">
        <v>0</v>
      </c>
      <c r="AS10" s="289">
        <v>1</v>
      </c>
      <c r="AT10" s="290">
        <f t="shared" si="28"/>
        <v>1</v>
      </c>
      <c r="AU10" s="80">
        <f t="shared" si="29"/>
        <v>0.82638888888888884</v>
      </c>
      <c r="AV10" s="81">
        <f t="shared" si="18"/>
        <v>0.8203125</v>
      </c>
      <c r="AW10" s="82">
        <f t="shared" si="19"/>
        <v>0.82352941176470584</v>
      </c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</row>
    <row r="11" spans="1:98" s="38" customFormat="1" ht="18" customHeight="1">
      <c r="A11" s="63" t="s">
        <v>13</v>
      </c>
      <c r="B11" s="288">
        <v>151</v>
      </c>
      <c r="C11" s="289">
        <v>159</v>
      </c>
      <c r="D11" s="290">
        <f t="shared" si="20"/>
        <v>310</v>
      </c>
      <c r="E11" s="288">
        <v>35</v>
      </c>
      <c r="F11" s="289">
        <v>35</v>
      </c>
      <c r="G11" s="290">
        <f t="shared" si="21"/>
        <v>70</v>
      </c>
      <c r="H11" s="291">
        <f t="shared" si="0"/>
        <v>0.23178807947019867</v>
      </c>
      <c r="I11" s="68">
        <f t="shared" si="1"/>
        <v>0.22012578616352202</v>
      </c>
      <c r="J11" s="69">
        <f t="shared" si="2"/>
        <v>0.22580645161290322</v>
      </c>
      <c r="K11" s="288">
        <v>7</v>
      </c>
      <c r="L11" s="289">
        <v>9</v>
      </c>
      <c r="M11" s="290">
        <f t="shared" si="22"/>
        <v>16</v>
      </c>
      <c r="N11" s="283">
        <f t="shared" si="3"/>
        <v>4.6357615894039736E-2</v>
      </c>
      <c r="O11" s="47">
        <f t="shared" si="4"/>
        <v>5.6603773584905662E-2</v>
      </c>
      <c r="P11" s="48">
        <f t="shared" si="5"/>
        <v>5.1612903225806452E-2</v>
      </c>
      <c r="Q11" s="288">
        <v>147</v>
      </c>
      <c r="R11" s="289">
        <v>119</v>
      </c>
      <c r="S11" s="290">
        <f t="shared" si="23"/>
        <v>266</v>
      </c>
      <c r="T11" s="284">
        <f t="shared" si="6"/>
        <v>0.97350993377483441</v>
      </c>
      <c r="U11" s="52">
        <f t="shared" si="7"/>
        <v>0.74842767295597479</v>
      </c>
      <c r="V11" s="53">
        <f t="shared" si="8"/>
        <v>0.85806451612903223</v>
      </c>
      <c r="W11" s="285">
        <v>16</v>
      </c>
      <c r="X11" s="285">
        <v>15</v>
      </c>
      <c r="Y11" s="290">
        <f t="shared" si="24"/>
        <v>31</v>
      </c>
      <c r="Z11" s="288">
        <v>0</v>
      </c>
      <c r="AA11" s="289">
        <v>0</v>
      </c>
      <c r="AB11" s="290">
        <f t="shared" si="25"/>
        <v>0</v>
      </c>
      <c r="AC11" s="293">
        <f t="shared" si="9"/>
        <v>0</v>
      </c>
      <c r="AD11" s="75">
        <f t="shared" si="10"/>
        <v>0</v>
      </c>
      <c r="AE11" s="76">
        <f t="shared" si="11"/>
        <v>0</v>
      </c>
      <c r="AF11" s="288">
        <v>0</v>
      </c>
      <c r="AG11" s="289">
        <v>0</v>
      </c>
      <c r="AH11" s="290">
        <f t="shared" si="26"/>
        <v>0</v>
      </c>
      <c r="AI11" s="293">
        <f t="shared" si="12"/>
        <v>0</v>
      </c>
      <c r="AJ11" s="75">
        <f t="shared" si="13"/>
        <v>0</v>
      </c>
      <c r="AK11" s="76">
        <f t="shared" si="14"/>
        <v>0</v>
      </c>
      <c r="AL11" s="288">
        <v>0</v>
      </c>
      <c r="AM11" s="289">
        <v>0</v>
      </c>
      <c r="AN11" s="290">
        <f t="shared" si="27"/>
        <v>0</v>
      </c>
      <c r="AO11" s="294">
        <f t="shared" si="15"/>
        <v>0</v>
      </c>
      <c r="AP11" s="78">
        <f t="shared" si="16"/>
        <v>0</v>
      </c>
      <c r="AQ11" s="79">
        <f t="shared" si="17"/>
        <v>0</v>
      </c>
      <c r="AR11" s="288">
        <v>0</v>
      </c>
      <c r="AS11" s="289">
        <v>0</v>
      </c>
      <c r="AT11" s="290">
        <f t="shared" si="28"/>
        <v>0</v>
      </c>
      <c r="AU11" s="80">
        <f t="shared" si="29"/>
        <v>0.97350993377483441</v>
      </c>
      <c r="AV11" s="81">
        <f t="shared" si="18"/>
        <v>0.74842767295597479</v>
      </c>
      <c r="AW11" s="82">
        <f t="shared" si="19"/>
        <v>0.85806451612903223</v>
      </c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</row>
    <row r="12" spans="1:98" s="38" customFormat="1" ht="18" customHeight="1">
      <c r="A12" s="63" t="s">
        <v>12</v>
      </c>
      <c r="B12" s="288">
        <v>18</v>
      </c>
      <c r="C12" s="289">
        <v>24</v>
      </c>
      <c r="D12" s="290">
        <f t="shared" si="20"/>
        <v>42</v>
      </c>
      <c r="E12" s="288">
        <v>6</v>
      </c>
      <c r="F12" s="289">
        <v>6</v>
      </c>
      <c r="G12" s="290">
        <f t="shared" si="21"/>
        <v>12</v>
      </c>
      <c r="H12" s="291">
        <f t="shared" si="0"/>
        <v>0.33333333333333331</v>
      </c>
      <c r="I12" s="68">
        <f t="shared" si="1"/>
        <v>0.25</v>
      </c>
      <c r="J12" s="69">
        <f t="shared" si="2"/>
        <v>0.2857142857142857</v>
      </c>
      <c r="K12" s="288">
        <v>1</v>
      </c>
      <c r="L12" s="289">
        <v>2</v>
      </c>
      <c r="M12" s="290">
        <f t="shared" si="22"/>
        <v>3</v>
      </c>
      <c r="N12" s="283">
        <f t="shared" si="3"/>
        <v>5.5555555555555552E-2</v>
      </c>
      <c r="O12" s="47">
        <f t="shared" si="4"/>
        <v>8.3333333333333329E-2</v>
      </c>
      <c r="P12" s="48">
        <f t="shared" si="5"/>
        <v>7.1428571428571425E-2</v>
      </c>
      <c r="Q12" s="288">
        <v>23</v>
      </c>
      <c r="R12" s="289">
        <v>9</v>
      </c>
      <c r="S12" s="290">
        <f t="shared" si="23"/>
        <v>32</v>
      </c>
      <c r="T12" s="284">
        <f t="shared" si="6"/>
        <v>1.2777777777777777</v>
      </c>
      <c r="U12" s="52">
        <f t="shared" si="7"/>
        <v>0.375</v>
      </c>
      <c r="V12" s="53">
        <f t="shared" si="8"/>
        <v>0.76190476190476186</v>
      </c>
      <c r="W12" s="285">
        <v>10</v>
      </c>
      <c r="X12" s="285">
        <v>14</v>
      </c>
      <c r="Y12" s="290">
        <f t="shared" si="24"/>
        <v>24</v>
      </c>
      <c r="Z12" s="288">
        <v>0</v>
      </c>
      <c r="AA12" s="289">
        <v>0</v>
      </c>
      <c r="AB12" s="290">
        <f t="shared" si="25"/>
        <v>0</v>
      </c>
      <c r="AC12" s="293">
        <f t="shared" si="9"/>
        <v>0</v>
      </c>
      <c r="AD12" s="75">
        <f t="shared" si="10"/>
        <v>0</v>
      </c>
      <c r="AE12" s="76">
        <f t="shared" si="11"/>
        <v>0</v>
      </c>
      <c r="AF12" s="288">
        <v>0</v>
      </c>
      <c r="AG12" s="289">
        <v>0</v>
      </c>
      <c r="AH12" s="290">
        <f t="shared" si="26"/>
        <v>0</v>
      </c>
      <c r="AI12" s="293">
        <f t="shared" si="12"/>
        <v>0</v>
      </c>
      <c r="AJ12" s="75">
        <f t="shared" si="13"/>
        <v>0</v>
      </c>
      <c r="AK12" s="76">
        <f t="shared" si="14"/>
        <v>0</v>
      </c>
      <c r="AL12" s="288">
        <v>0</v>
      </c>
      <c r="AM12" s="289">
        <v>0</v>
      </c>
      <c r="AN12" s="290">
        <f t="shared" si="27"/>
        <v>0</v>
      </c>
      <c r="AO12" s="294">
        <f t="shared" si="15"/>
        <v>0</v>
      </c>
      <c r="AP12" s="78">
        <f t="shared" si="16"/>
        <v>0</v>
      </c>
      <c r="AQ12" s="79">
        <f t="shared" si="17"/>
        <v>0</v>
      </c>
      <c r="AR12" s="288">
        <v>0</v>
      </c>
      <c r="AS12" s="289">
        <v>0</v>
      </c>
      <c r="AT12" s="290">
        <f t="shared" si="28"/>
        <v>0</v>
      </c>
      <c r="AU12" s="80">
        <f t="shared" si="29"/>
        <v>1.2777777777777777</v>
      </c>
      <c r="AV12" s="81">
        <f t="shared" si="18"/>
        <v>0.375</v>
      </c>
      <c r="AW12" s="82">
        <f t="shared" si="19"/>
        <v>0.76190476190476186</v>
      </c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</row>
    <row r="13" spans="1:98" s="38" customFormat="1" ht="18" customHeight="1">
      <c r="A13" s="63" t="s">
        <v>11</v>
      </c>
      <c r="B13" s="288">
        <v>124</v>
      </c>
      <c r="C13" s="289">
        <v>100</v>
      </c>
      <c r="D13" s="290">
        <f t="shared" si="20"/>
        <v>224</v>
      </c>
      <c r="E13" s="288">
        <v>40</v>
      </c>
      <c r="F13" s="289">
        <v>22</v>
      </c>
      <c r="G13" s="290">
        <f t="shared" si="21"/>
        <v>62</v>
      </c>
      <c r="H13" s="291">
        <f t="shared" si="0"/>
        <v>0.32258064516129031</v>
      </c>
      <c r="I13" s="68">
        <f t="shared" si="1"/>
        <v>0.22</v>
      </c>
      <c r="J13" s="69">
        <f t="shared" si="2"/>
        <v>0.2767857142857143</v>
      </c>
      <c r="K13" s="288">
        <v>11</v>
      </c>
      <c r="L13" s="289">
        <v>6</v>
      </c>
      <c r="M13" s="290">
        <f t="shared" si="22"/>
        <v>17</v>
      </c>
      <c r="N13" s="283">
        <f t="shared" si="3"/>
        <v>8.8709677419354843E-2</v>
      </c>
      <c r="O13" s="47">
        <f t="shared" si="4"/>
        <v>0.06</v>
      </c>
      <c r="P13" s="48">
        <f t="shared" si="5"/>
        <v>7.5892857142857137E-2</v>
      </c>
      <c r="Q13" s="288">
        <v>126</v>
      </c>
      <c r="R13" s="289">
        <v>76</v>
      </c>
      <c r="S13" s="290">
        <f t="shared" si="23"/>
        <v>202</v>
      </c>
      <c r="T13" s="284">
        <f t="shared" si="6"/>
        <v>1.0161290322580645</v>
      </c>
      <c r="U13" s="52">
        <f t="shared" si="7"/>
        <v>0.76</v>
      </c>
      <c r="V13" s="53">
        <f t="shared" si="8"/>
        <v>0.9017857142857143</v>
      </c>
      <c r="W13" s="285">
        <v>46</v>
      </c>
      <c r="X13" s="285">
        <v>13</v>
      </c>
      <c r="Y13" s="290">
        <f t="shared" si="24"/>
        <v>59</v>
      </c>
      <c r="Z13" s="288">
        <v>2</v>
      </c>
      <c r="AA13" s="289">
        <v>0</v>
      </c>
      <c r="AB13" s="290">
        <f t="shared" si="25"/>
        <v>2</v>
      </c>
      <c r="AC13" s="293">
        <f t="shared" si="9"/>
        <v>1.6129032258064516E-2</v>
      </c>
      <c r="AD13" s="75">
        <f t="shared" si="10"/>
        <v>0</v>
      </c>
      <c r="AE13" s="76">
        <f t="shared" si="11"/>
        <v>8.9285714285714281E-3</v>
      </c>
      <c r="AF13" s="288">
        <v>0</v>
      </c>
      <c r="AG13" s="289">
        <v>0</v>
      </c>
      <c r="AH13" s="290">
        <f t="shared" si="26"/>
        <v>0</v>
      </c>
      <c r="AI13" s="293">
        <f t="shared" si="12"/>
        <v>0</v>
      </c>
      <c r="AJ13" s="75">
        <f t="shared" si="13"/>
        <v>0</v>
      </c>
      <c r="AK13" s="76">
        <f t="shared" si="14"/>
        <v>0</v>
      </c>
      <c r="AL13" s="288">
        <v>2</v>
      </c>
      <c r="AM13" s="289">
        <v>0</v>
      </c>
      <c r="AN13" s="290">
        <f t="shared" si="27"/>
        <v>2</v>
      </c>
      <c r="AO13" s="294">
        <f t="shared" si="15"/>
        <v>1.6129032258064516E-2</v>
      </c>
      <c r="AP13" s="78">
        <f t="shared" si="16"/>
        <v>0</v>
      </c>
      <c r="AQ13" s="79">
        <f t="shared" si="17"/>
        <v>8.9285714285714281E-3</v>
      </c>
      <c r="AR13" s="288">
        <v>1</v>
      </c>
      <c r="AS13" s="289">
        <v>0</v>
      </c>
      <c r="AT13" s="290">
        <f t="shared" si="28"/>
        <v>1</v>
      </c>
      <c r="AU13" s="80">
        <f t="shared" si="29"/>
        <v>1.032258064516129</v>
      </c>
      <c r="AV13" s="81">
        <f t="shared" si="18"/>
        <v>0.76</v>
      </c>
      <c r="AW13" s="82">
        <f t="shared" si="19"/>
        <v>0.9107142857142857</v>
      </c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</row>
    <row r="14" spans="1:98" s="38" customFormat="1" ht="18" customHeight="1">
      <c r="A14" s="63" t="s">
        <v>10</v>
      </c>
      <c r="B14" s="288" t="s">
        <v>88</v>
      </c>
      <c r="C14" s="289" t="s">
        <v>88</v>
      </c>
      <c r="D14" s="290" t="s">
        <v>88</v>
      </c>
      <c r="E14" s="288" t="s">
        <v>87</v>
      </c>
      <c r="F14" s="289" t="s">
        <v>87</v>
      </c>
      <c r="G14" s="290" t="s">
        <v>87</v>
      </c>
      <c r="H14" s="291" t="s">
        <v>87</v>
      </c>
      <c r="I14" s="68" t="s">
        <v>87</v>
      </c>
      <c r="J14" s="69" t="s">
        <v>87</v>
      </c>
      <c r="K14" s="288" t="s">
        <v>87</v>
      </c>
      <c r="L14" s="289" t="s">
        <v>87</v>
      </c>
      <c r="M14" s="290" t="s">
        <v>87</v>
      </c>
      <c r="N14" s="283" t="s">
        <v>87</v>
      </c>
      <c r="O14" s="47" t="s">
        <v>87</v>
      </c>
      <c r="P14" s="48" t="s">
        <v>87</v>
      </c>
      <c r="Q14" s="288" t="s">
        <v>87</v>
      </c>
      <c r="R14" s="289" t="s">
        <v>87</v>
      </c>
      <c r="S14" s="290" t="s">
        <v>87</v>
      </c>
      <c r="T14" s="284" t="s">
        <v>87</v>
      </c>
      <c r="U14" s="52" t="s">
        <v>87</v>
      </c>
      <c r="V14" s="53" t="s">
        <v>87</v>
      </c>
      <c r="W14" s="295" t="s">
        <v>87</v>
      </c>
      <c r="X14" s="295" t="s">
        <v>87</v>
      </c>
      <c r="Y14" s="290" t="s">
        <v>87</v>
      </c>
      <c r="Z14" s="288" t="s">
        <v>87</v>
      </c>
      <c r="AA14" s="289" t="s">
        <v>87</v>
      </c>
      <c r="AB14" s="290" t="s">
        <v>87</v>
      </c>
      <c r="AC14" s="293" t="s">
        <v>87</v>
      </c>
      <c r="AD14" s="75" t="s">
        <v>87</v>
      </c>
      <c r="AE14" s="76" t="s">
        <v>87</v>
      </c>
      <c r="AF14" s="288" t="s">
        <v>87</v>
      </c>
      <c r="AG14" s="289" t="s">
        <v>87</v>
      </c>
      <c r="AH14" s="290" t="s">
        <v>87</v>
      </c>
      <c r="AI14" s="293" t="s">
        <v>87</v>
      </c>
      <c r="AJ14" s="75" t="s">
        <v>87</v>
      </c>
      <c r="AK14" s="76" t="s">
        <v>87</v>
      </c>
      <c r="AL14" s="288" t="s">
        <v>87</v>
      </c>
      <c r="AM14" s="289" t="s">
        <v>87</v>
      </c>
      <c r="AN14" s="290" t="s">
        <v>87</v>
      </c>
      <c r="AO14" s="294" t="s">
        <v>87</v>
      </c>
      <c r="AP14" s="78" t="s">
        <v>87</v>
      </c>
      <c r="AQ14" s="79" t="s">
        <v>87</v>
      </c>
      <c r="AR14" s="288" t="s">
        <v>87</v>
      </c>
      <c r="AS14" s="289" t="s">
        <v>87</v>
      </c>
      <c r="AT14" s="290" t="s">
        <v>87</v>
      </c>
      <c r="AU14" s="80" t="s">
        <v>87</v>
      </c>
      <c r="AV14" s="81" t="s">
        <v>87</v>
      </c>
      <c r="AW14" s="82" t="s">
        <v>87</v>
      </c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</row>
    <row r="15" spans="1:98" s="38" customFormat="1" ht="18" customHeight="1">
      <c r="A15" s="63" t="s">
        <v>9</v>
      </c>
      <c r="B15" s="288">
        <v>69</v>
      </c>
      <c r="C15" s="289">
        <v>61</v>
      </c>
      <c r="D15" s="290">
        <f t="shared" si="20"/>
        <v>130</v>
      </c>
      <c r="E15" s="288">
        <v>17</v>
      </c>
      <c r="F15" s="289">
        <v>12</v>
      </c>
      <c r="G15" s="290">
        <f t="shared" si="21"/>
        <v>29</v>
      </c>
      <c r="H15" s="291">
        <f t="shared" si="0"/>
        <v>0.24637681159420291</v>
      </c>
      <c r="I15" s="68">
        <f t="shared" si="1"/>
        <v>0.19672131147540983</v>
      </c>
      <c r="J15" s="69">
        <f t="shared" si="2"/>
        <v>0.22307692307692309</v>
      </c>
      <c r="K15" s="288">
        <v>5</v>
      </c>
      <c r="L15" s="289">
        <v>8</v>
      </c>
      <c r="M15" s="290">
        <f t="shared" si="22"/>
        <v>13</v>
      </c>
      <c r="N15" s="283">
        <f t="shared" si="3"/>
        <v>7.2463768115942032E-2</v>
      </c>
      <c r="O15" s="47">
        <f t="shared" si="4"/>
        <v>0.13114754098360656</v>
      </c>
      <c r="P15" s="48">
        <f t="shared" si="5"/>
        <v>0.1</v>
      </c>
      <c r="Q15" s="288">
        <v>75</v>
      </c>
      <c r="R15" s="289">
        <v>49</v>
      </c>
      <c r="S15" s="290">
        <f t="shared" si="23"/>
        <v>124</v>
      </c>
      <c r="T15" s="284">
        <f t="shared" si="6"/>
        <v>1.0869565217391304</v>
      </c>
      <c r="U15" s="52">
        <f t="shared" si="7"/>
        <v>0.80327868852459017</v>
      </c>
      <c r="V15" s="53">
        <f t="shared" si="8"/>
        <v>0.9538461538461539</v>
      </c>
      <c r="W15" s="285">
        <v>28</v>
      </c>
      <c r="X15" s="285">
        <v>12</v>
      </c>
      <c r="Y15" s="290">
        <f t="shared" si="24"/>
        <v>40</v>
      </c>
      <c r="Z15" s="288">
        <v>0</v>
      </c>
      <c r="AA15" s="289">
        <v>0</v>
      </c>
      <c r="AB15" s="290">
        <f t="shared" si="25"/>
        <v>0</v>
      </c>
      <c r="AC15" s="293">
        <f t="shared" si="9"/>
        <v>0</v>
      </c>
      <c r="AD15" s="75">
        <f t="shared" si="10"/>
        <v>0</v>
      </c>
      <c r="AE15" s="76">
        <f t="shared" si="11"/>
        <v>0</v>
      </c>
      <c r="AF15" s="288">
        <v>0</v>
      </c>
      <c r="AG15" s="289">
        <v>0</v>
      </c>
      <c r="AH15" s="290">
        <f t="shared" si="26"/>
        <v>0</v>
      </c>
      <c r="AI15" s="293">
        <f t="shared" si="12"/>
        <v>0</v>
      </c>
      <c r="AJ15" s="75">
        <f t="shared" si="13"/>
        <v>0</v>
      </c>
      <c r="AK15" s="76">
        <f t="shared" si="14"/>
        <v>0</v>
      </c>
      <c r="AL15" s="288">
        <v>0</v>
      </c>
      <c r="AM15" s="289">
        <v>0</v>
      </c>
      <c r="AN15" s="290">
        <f t="shared" si="27"/>
        <v>0</v>
      </c>
      <c r="AO15" s="294">
        <f t="shared" si="15"/>
        <v>0</v>
      </c>
      <c r="AP15" s="78">
        <f t="shared" si="16"/>
        <v>0</v>
      </c>
      <c r="AQ15" s="79">
        <f t="shared" si="17"/>
        <v>0</v>
      </c>
      <c r="AR15" s="288">
        <v>0</v>
      </c>
      <c r="AS15" s="289">
        <v>0</v>
      </c>
      <c r="AT15" s="290">
        <f t="shared" si="28"/>
        <v>0</v>
      </c>
      <c r="AU15" s="80">
        <f t="shared" si="29"/>
        <v>1.0869565217391304</v>
      </c>
      <c r="AV15" s="81">
        <f t="shared" si="18"/>
        <v>0.80327868852459017</v>
      </c>
      <c r="AW15" s="82">
        <f t="shared" si="19"/>
        <v>0.9538461538461539</v>
      </c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</row>
    <row r="16" spans="1:98" s="38" customFormat="1" ht="18" customHeight="1">
      <c r="A16" s="63" t="s">
        <v>8</v>
      </c>
      <c r="B16" s="288">
        <v>23</v>
      </c>
      <c r="C16" s="289">
        <v>33</v>
      </c>
      <c r="D16" s="290">
        <f t="shared" si="20"/>
        <v>56</v>
      </c>
      <c r="E16" s="288">
        <v>5</v>
      </c>
      <c r="F16" s="289">
        <v>6</v>
      </c>
      <c r="G16" s="290">
        <f t="shared" si="21"/>
        <v>11</v>
      </c>
      <c r="H16" s="291">
        <f t="shared" si="0"/>
        <v>0.21739130434782608</v>
      </c>
      <c r="I16" s="68">
        <f t="shared" si="1"/>
        <v>0.18181818181818182</v>
      </c>
      <c r="J16" s="69">
        <f t="shared" si="2"/>
        <v>0.19642857142857142</v>
      </c>
      <c r="K16" s="288">
        <v>3</v>
      </c>
      <c r="L16" s="289">
        <v>4</v>
      </c>
      <c r="M16" s="290">
        <f t="shared" si="22"/>
        <v>7</v>
      </c>
      <c r="N16" s="283">
        <f t="shared" si="3"/>
        <v>0.13043478260869565</v>
      </c>
      <c r="O16" s="47">
        <f t="shared" si="4"/>
        <v>0.12121212121212122</v>
      </c>
      <c r="P16" s="48">
        <f t="shared" si="5"/>
        <v>0.125</v>
      </c>
      <c r="Q16" s="288">
        <v>13</v>
      </c>
      <c r="R16" s="289">
        <v>19</v>
      </c>
      <c r="S16" s="290">
        <f t="shared" si="23"/>
        <v>32</v>
      </c>
      <c r="T16" s="284">
        <f t="shared" si="6"/>
        <v>0.56521739130434778</v>
      </c>
      <c r="U16" s="52">
        <f t="shared" si="7"/>
        <v>0.5757575757575758</v>
      </c>
      <c r="V16" s="53">
        <f t="shared" si="8"/>
        <v>0.5714285714285714</v>
      </c>
      <c r="W16" s="285">
        <v>1</v>
      </c>
      <c r="X16" s="285">
        <v>8</v>
      </c>
      <c r="Y16" s="290">
        <f t="shared" si="24"/>
        <v>9</v>
      </c>
      <c r="Z16" s="288">
        <v>0</v>
      </c>
      <c r="AA16" s="289">
        <v>0</v>
      </c>
      <c r="AB16" s="290">
        <f t="shared" si="25"/>
        <v>0</v>
      </c>
      <c r="AC16" s="293">
        <f t="shared" si="9"/>
        <v>0</v>
      </c>
      <c r="AD16" s="75">
        <f t="shared" si="10"/>
        <v>0</v>
      </c>
      <c r="AE16" s="76">
        <f t="shared" si="11"/>
        <v>0</v>
      </c>
      <c r="AF16" s="288">
        <v>0</v>
      </c>
      <c r="AG16" s="289">
        <v>0</v>
      </c>
      <c r="AH16" s="290">
        <f t="shared" si="26"/>
        <v>0</v>
      </c>
      <c r="AI16" s="293">
        <f t="shared" si="12"/>
        <v>0</v>
      </c>
      <c r="AJ16" s="75">
        <f t="shared" si="13"/>
        <v>0</v>
      </c>
      <c r="AK16" s="76">
        <f t="shared" si="14"/>
        <v>0</v>
      </c>
      <c r="AL16" s="288">
        <v>0</v>
      </c>
      <c r="AM16" s="289">
        <v>0</v>
      </c>
      <c r="AN16" s="290">
        <f t="shared" si="27"/>
        <v>0</v>
      </c>
      <c r="AO16" s="294">
        <f t="shared" si="15"/>
        <v>0</v>
      </c>
      <c r="AP16" s="78">
        <f t="shared" si="16"/>
        <v>0</v>
      </c>
      <c r="AQ16" s="79">
        <f t="shared" si="17"/>
        <v>0</v>
      </c>
      <c r="AR16" s="288">
        <v>0</v>
      </c>
      <c r="AS16" s="289">
        <v>0</v>
      </c>
      <c r="AT16" s="290">
        <f t="shared" si="28"/>
        <v>0</v>
      </c>
      <c r="AU16" s="80">
        <f t="shared" si="29"/>
        <v>0.56521739130434778</v>
      </c>
      <c r="AV16" s="81">
        <f t="shared" si="18"/>
        <v>0.5757575757575758</v>
      </c>
      <c r="AW16" s="82">
        <f t="shared" si="19"/>
        <v>0.5714285714285714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</row>
    <row r="17" spans="1:98" s="38" customFormat="1" ht="18" customHeight="1">
      <c r="A17" s="63" t="s">
        <v>7</v>
      </c>
      <c r="B17" s="288">
        <v>3</v>
      </c>
      <c r="C17" s="289">
        <v>2</v>
      </c>
      <c r="D17" s="290">
        <f t="shared" si="20"/>
        <v>5</v>
      </c>
      <c r="E17" s="288">
        <v>0</v>
      </c>
      <c r="F17" s="289">
        <v>0</v>
      </c>
      <c r="G17" s="290">
        <f t="shared" si="21"/>
        <v>0</v>
      </c>
      <c r="H17" s="291">
        <f t="shared" si="0"/>
        <v>0</v>
      </c>
      <c r="I17" s="68">
        <f t="shared" si="1"/>
        <v>0</v>
      </c>
      <c r="J17" s="69">
        <f t="shared" si="2"/>
        <v>0</v>
      </c>
      <c r="K17" s="288">
        <v>0</v>
      </c>
      <c r="L17" s="289">
        <v>0</v>
      </c>
      <c r="M17" s="290">
        <f t="shared" si="22"/>
        <v>0</v>
      </c>
      <c r="N17" s="283">
        <f t="shared" si="3"/>
        <v>0</v>
      </c>
      <c r="O17" s="47">
        <f t="shared" si="4"/>
        <v>0</v>
      </c>
      <c r="P17" s="48">
        <f t="shared" si="5"/>
        <v>0</v>
      </c>
      <c r="Q17" s="288">
        <v>0</v>
      </c>
      <c r="R17" s="289">
        <v>0</v>
      </c>
      <c r="S17" s="290">
        <f t="shared" si="23"/>
        <v>0</v>
      </c>
      <c r="T17" s="284">
        <f t="shared" si="6"/>
        <v>0</v>
      </c>
      <c r="U17" s="52">
        <f t="shared" si="7"/>
        <v>0</v>
      </c>
      <c r="V17" s="53">
        <f t="shared" si="8"/>
        <v>0</v>
      </c>
      <c r="W17" s="285">
        <v>0</v>
      </c>
      <c r="X17" s="285">
        <v>0</v>
      </c>
      <c r="Y17" s="290">
        <f t="shared" si="24"/>
        <v>0</v>
      </c>
      <c r="Z17" s="288">
        <v>0</v>
      </c>
      <c r="AA17" s="289">
        <v>0</v>
      </c>
      <c r="AB17" s="290">
        <f t="shared" si="25"/>
        <v>0</v>
      </c>
      <c r="AC17" s="293">
        <f t="shared" si="9"/>
        <v>0</v>
      </c>
      <c r="AD17" s="75">
        <f t="shared" si="10"/>
        <v>0</v>
      </c>
      <c r="AE17" s="76">
        <f t="shared" si="11"/>
        <v>0</v>
      </c>
      <c r="AF17" s="288">
        <v>0</v>
      </c>
      <c r="AG17" s="289">
        <v>0</v>
      </c>
      <c r="AH17" s="290">
        <f t="shared" si="26"/>
        <v>0</v>
      </c>
      <c r="AI17" s="293">
        <f t="shared" si="12"/>
        <v>0</v>
      </c>
      <c r="AJ17" s="75">
        <f t="shared" si="13"/>
        <v>0</v>
      </c>
      <c r="AK17" s="76">
        <f t="shared" si="14"/>
        <v>0</v>
      </c>
      <c r="AL17" s="288">
        <v>0</v>
      </c>
      <c r="AM17" s="289">
        <v>0</v>
      </c>
      <c r="AN17" s="290">
        <f t="shared" si="27"/>
        <v>0</v>
      </c>
      <c r="AO17" s="294">
        <f t="shared" si="15"/>
        <v>0</v>
      </c>
      <c r="AP17" s="78">
        <f t="shared" si="16"/>
        <v>0</v>
      </c>
      <c r="AQ17" s="79">
        <f t="shared" si="17"/>
        <v>0</v>
      </c>
      <c r="AR17" s="288">
        <v>0</v>
      </c>
      <c r="AS17" s="289">
        <v>0</v>
      </c>
      <c r="AT17" s="290">
        <f t="shared" si="28"/>
        <v>0</v>
      </c>
      <c r="AU17" s="80">
        <f t="shared" si="29"/>
        <v>0</v>
      </c>
      <c r="AV17" s="81">
        <f t="shared" si="18"/>
        <v>0</v>
      </c>
      <c r="AW17" s="82">
        <f t="shared" si="19"/>
        <v>0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</row>
    <row r="18" spans="1:98" s="38" customFormat="1" ht="18" customHeight="1">
      <c r="A18" s="63" t="s">
        <v>6</v>
      </c>
      <c r="B18" s="288">
        <v>37</v>
      </c>
      <c r="C18" s="289">
        <v>25</v>
      </c>
      <c r="D18" s="290">
        <f t="shared" si="20"/>
        <v>62</v>
      </c>
      <c r="E18" s="288">
        <v>17</v>
      </c>
      <c r="F18" s="289">
        <v>9</v>
      </c>
      <c r="G18" s="290">
        <f t="shared" si="21"/>
        <v>26</v>
      </c>
      <c r="H18" s="291">
        <f t="shared" si="0"/>
        <v>0.45945945945945948</v>
      </c>
      <c r="I18" s="68">
        <f t="shared" si="1"/>
        <v>0.36</v>
      </c>
      <c r="J18" s="69">
        <f t="shared" si="2"/>
        <v>0.41935483870967744</v>
      </c>
      <c r="K18" s="288">
        <v>5</v>
      </c>
      <c r="L18" s="289">
        <v>3</v>
      </c>
      <c r="M18" s="290">
        <f t="shared" si="22"/>
        <v>8</v>
      </c>
      <c r="N18" s="283">
        <f t="shared" si="3"/>
        <v>0.13513513513513514</v>
      </c>
      <c r="O18" s="47">
        <f t="shared" si="4"/>
        <v>0.12</v>
      </c>
      <c r="P18" s="48">
        <f t="shared" si="5"/>
        <v>0.12903225806451613</v>
      </c>
      <c r="Q18" s="288">
        <v>63</v>
      </c>
      <c r="R18" s="289">
        <v>40</v>
      </c>
      <c r="S18" s="290">
        <f t="shared" si="23"/>
        <v>103</v>
      </c>
      <c r="T18" s="284">
        <f t="shared" si="6"/>
        <v>1.7027027027027026</v>
      </c>
      <c r="U18" s="52">
        <f t="shared" si="7"/>
        <v>1.6</v>
      </c>
      <c r="V18" s="53">
        <f t="shared" si="8"/>
        <v>1.6612903225806452</v>
      </c>
      <c r="W18" s="292">
        <v>5</v>
      </c>
      <c r="X18" s="292">
        <v>1</v>
      </c>
      <c r="Y18" s="290">
        <f t="shared" si="24"/>
        <v>6</v>
      </c>
      <c r="Z18" s="288">
        <v>0</v>
      </c>
      <c r="AA18" s="289">
        <v>0</v>
      </c>
      <c r="AB18" s="290">
        <f t="shared" si="25"/>
        <v>0</v>
      </c>
      <c r="AC18" s="293">
        <f t="shared" si="9"/>
        <v>0</v>
      </c>
      <c r="AD18" s="75">
        <f t="shared" si="10"/>
        <v>0</v>
      </c>
      <c r="AE18" s="76">
        <f t="shared" si="11"/>
        <v>0</v>
      </c>
      <c r="AF18" s="288">
        <v>0</v>
      </c>
      <c r="AG18" s="289">
        <v>0</v>
      </c>
      <c r="AH18" s="290">
        <f t="shared" si="26"/>
        <v>0</v>
      </c>
      <c r="AI18" s="293">
        <f t="shared" si="12"/>
        <v>0</v>
      </c>
      <c r="AJ18" s="75">
        <f t="shared" si="13"/>
        <v>0</v>
      </c>
      <c r="AK18" s="76">
        <f t="shared" si="14"/>
        <v>0</v>
      </c>
      <c r="AL18" s="288">
        <v>0</v>
      </c>
      <c r="AM18" s="289">
        <v>0</v>
      </c>
      <c r="AN18" s="290">
        <f t="shared" si="27"/>
        <v>0</v>
      </c>
      <c r="AO18" s="294">
        <f t="shared" si="15"/>
        <v>0</v>
      </c>
      <c r="AP18" s="78">
        <f t="shared" si="16"/>
        <v>0</v>
      </c>
      <c r="AQ18" s="79">
        <f t="shared" si="17"/>
        <v>0</v>
      </c>
      <c r="AR18" s="288">
        <v>0</v>
      </c>
      <c r="AS18" s="289">
        <v>0</v>
      </c>
      <c r="AT18" s="290">
        <f t="shared" si="28"/>
        <v>0</v>
      </c>
      <c r="AU18" s="80">
        <f t="shared" si="29"/>
        <v>1.7027027027027026</v>
      </c>
      <c r="AV18" s="81">
        <f t="shared" si="18"/>
        <v>1.6</v>
      </c>
      <c r="AW18" s="82">
        <f t="shared" si="19"/>
        <v>1.6612903225806452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</row>
    <row r="19" spans="1:98" s="38" customFormat="1" ht="18" customHeight="1">
      <c r="A19" s="63" t="s">
        <v>5</v>
      </c>
      <c r="B19" s="288">
        <v>14</v>
      </c>
      <c r="C19" s="289">
        <v>20</v>
      </c>
      <c r="D19" s="290">
        <f t="shared" si="20"/>
        <v>34</v>
      </c>
      <c r="E19" s="288">
        <v>2</v>
      </c>
      <c r="F19" s="289">
        <v>3</v>
      </c>
      <c r="G19" s="290">
        <f t="shared" si="21"/>
        <v>5</v>
      </c>
      <c r="H19" s="291">
        <f t="shared" si="0"/>
        <v>0.14285714285714285</v>
      </c>
      <c r="I19" s="68">
        <f t="shared" si="1"/>
        <v>0.15</v>
      </c>
      <c r="J19" s="69">
        <f t="shared" si="2"/>
        <v>0.14705882352941177</v>
      </c>
      <c r="K19" s="288">
        <v>0</v>
      </c>
      <c r="L19" s="289">
        <v>0</v>
      </c>
      <c r="M19" s="290">
        <f t="shared" si="22"/>
        <v>0</v>
      </c>
      <c r="N19" s="283">
        <f t="shared" si="3"/>
        <v>0</v>
      </c>
      <c r="O19" s="47">
        <f t="shared" si="4"/>
        <v>0</v>
      </c>
      <c r="P19" s="48">
        <f t="shared" si="5"/>
        <v>0</v>
      </c>
      <c r="Q19" s="288">
        <v>7</v>
      </c>
      <c r="R19" s="289">
        <v>13</v>
      </c>
      <c r="S19" s="290">
        <f t="shared" si="23"/>
        <v>20</v>
      </c>
      <c r="T19" s="284">
        <f t="shared" si="6"/>
        <v>0.5</v>
      </c>
      <c r="U19" s="52">
        <f t="shared" si="7"/>
        <v>0.65</v>
      </c>
      <c r="V19" s="53">
        <f t="shared" si="8"/>
        <v>0.58823529411764708</v>
      </c>
      <c r="W19" s="292">
        <v>2</v>
      </c>
      <c r="X19" s="292">
        <v>15</v>
      </c>
      <c r="Y19" s="290">
        <f t="shared" si="24"/>
        <v>17</v>
      </c>
      <c r="Z19" s="288">
        <v>0</v>
      </c>
      <c r="AA19" s="289">
        <v>0</v>
      </c>
      <c r="AB19" s="290">
        <f t="shared" si="25"/>
        <v>0</v>
      </c>
      <c r="AC19" s="293">
        <f t="shared" si="9"/>
        <v>0</v>
      </c>
      <c r="AD19" s="75">
        <f t="shared" si="10"/>
        <v>0</v>
      </c>
      <c r="AE19" s="76">
        <f t="shared" si="11"/>
        <v>0</v>
      </c>
      <c r="AF19" s="288">
        <v>0</v>
      </c>
      <c r="AG19" s="289">
        <v>0</v>
      </c>
      <c r="AH19" s="290">
        <f t="shared" si="26"/>
        <v>0</v>
      </c>
      <c r="AI19" s="293">
        <f t="shared" si="12"/>
        <v>0</v>
      </c>
      <c r="AJ19" s="75">
        <f t="shared" si="13"/>
        <v>0</v>
      </c>
      <c r="AK19" s="76">
        <f t="shared" si="14"/>
        <v>0</v>
      </c>
      <c r="AL19" s="288">
        <v>0</v>
      </c>
      <c r="AM19" s="289">
        <v>0</v>
      </c>
      <c r="AN19" s="290">
        <f t="shared" si="27"/>
        <v>0</v>
      </c>
      <c r="AO19" s="294">
        <f t="shared" si="15"/>
        <v>0</v>
      </c>
      <c r="AP19" s="78">
        <f t="shared" si="16"/>
        <v>0</v>
      </c>
      <c r="AQ19" s="79">
        <f t="shared" si="17"/>
        <v>0</v>
      </c>
      <c r="AR19" s="288">
        <v>0</v>
      </c>
      <c r="AS19" s="289">
        <v>0</v>
      </c>
      <c r="AT19" s="290">
        <f t="shared" si="28"/>
        <v>0</v>
      </c>
      <c r="AU19" s="80">
        <f t="shared" si="29"/>
        <v>0.5</v>
      </c>
      <c r="AV19" s="81">
        <f t="shared" si="18"/>
        <v>0.65</v>
      </c>
      <c r="AW19" s="82">
        <f t="shared" si="19"/>
        <v>0.58823529411764708</v>
      </c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</row>
    <row r="20" spans="1:98" s="38" customFormat="1" ht="18" customHeight="1">
      <c r="A20" s="63" t="s">
        <v>4</v>
      </c>
      <c r="B20" s="288">
        <v>31</v>
      </c>
      <c r="C20" s="289">
        <v>52</v>
      </c>
      <c r="D20" s="290">
        <f t="shared" si="20"/>
        <v>83</v>
      </c>
      <c r="E20" s="288">
        <v>9</v>
      </c>
      <c r="F20" s="289">
        <v>15</v>
      </c>
      <c r="G20" s="290">
        <f t="shared" si="21"/>
        <v>24</v>
      </c>
      <c r="H20" s="291">
        <f t="shared" si="0"/>
        <v>0.29032258064516131</v>
      </c>
      <c r="I20" s="68">
        <f t="shared" si="1"/>
        <v>0.28846153846153844</v>
      </c>
      <c r="J20" s="69">
        <f t="shared" si="2"/>
        <v>0.28915662650602408</v>
      </c>
      <c r="K20" s="288">
        <v>0</v>
      </c>
      <c r="L20" s="289">
        <v>7</v>
      </c>
      <c r="M20" s="290">
        <f t="shared" si="22"/>
        <v>7</v>
      </c>
      <c r="N20" s="283">
        <f t="shared" si="3"/>
        <v>0</v>
      </c>
      <c r="O20" s="47">
        <f t="shared" si="4"/>
        <v>0.13461538461538461</v>
      </c>
      <c r="P20" s="48">
        <f t="shared" si="5"/>
        <v>8.4337349397590355E-2</v>
      </c>
      <c r="Q20" s="288">
        <v>36</v>
      </c>
      <c r="R20" s="289">
        <v>34</v>
      </c>
      <c r="S20" s="290">
        <f t="shared" si="23"/>
        <v>70</v>
      </c>
      <c r="T20" s="284">
        <f t="shared" si="6"/>
        <v>1.1612903225806452</v>
      </c>
      <c r="U20" s="52">
        <f t="shared" si="7"/>
        <v>0.65384615384615385</v>
      </c>
      <c r="V20" s="53">
        <f t="shared" si="8"/>
        <v>0.84337349397590367</v>
      </c>
      <c r="W20" s="285">
        <v>3</v>
      </c>
      <c r="X20" s="285">
        <v>12</v>
      </c>
      <c r="Y20" s="290">
        <f t="shared" si="24"/>
        <v>15</v>
      </c>
      <c r="Z20" s="288">
        <v>0</v>
      </c>
      <c r="AA20" s="289">
        <v>0</v>
      </c>
      <c r="AB20" s="290">
        <f t="shared" si="25"/>
        <v>0</v>
      </c>
      <c r="AC20" s="293">
        <f t="shared" si="9"/>
        <v>0</v>
      </c>
      <c r="AD20" s="75">
        <f t="shared" si="10"/>
        <v>0</v>
      </c>
      <c r="AE20" s="76">
        <f t="shared" si="11"/>
        <v>0</v>
      </c>
      <c r="AF20" s="288">
        <v>0</v>
      </c>
      <c r="AG20" s="289">
        <v>0</v>
      </c>
      <c r="AH20" s="290">
        <f t="shared" si="26"/>
        <v>0</v>
      </c>
      <c r="AI20" s="293">
        <f t="shared" si="12"/>
        <v>0</v>
      </c>
      <c r="AJ20" s="75">
        <f t="shared" si="13"/>
        <v>0</v>
      </c>
      <c r="AK20" s="76">
        <f t="shared" si="14"/>
        <v>0</v>
      </c>
      <c r="AL20" s="288">
        <v>0</v>
      </c>
      <c r="AM20" s="289">
        <v>0</v>
      </c>
      <c r="AN20" s="290">
        <f t="shared" si="27"/>
        <v>0</v>
      </c>
      <c r="AO20" s="294">
        <f t="shared" si="15"/>
        <v>0</v>
      </c>
      <c r="AP20" s="78">
        <f t="shared" si="16"/>
        <v>0</v>
      </c>
      <c r="AQ20" s="79">
        <f t="shared" si="17"/>
        <v>0</v>
      </c>
      <c r="AR20" s="288">
        <v>1</v>
      </c>
      <c r="AS20" s="289">
        <v>0</v>
      </c>
      <c r="AT20" s="290">
        <f t="shared" si="28"/>
        <v>1</v>
      </c>
      <c r="AU20" s="80">
        <f t="shared" si="29"/>
        <v>1.1612903225806452</v>
      </c>
      <c r="AV20" s="81">
        <f t="shared" si="18"/>
        <v>0.65384615384615385</v>
      </c>
      <c r="AW20" s="82">
        <f t="shared" si="19"/>
        <v>0.84337349397590367</v>
      </c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</row>
    <row r="21" spans="1:98" s="38" customFormat="1" ht="18" customHeight="1">
      <c r="A21" s="63" t="s">
        <v>3</v>
      </c>
      <c r="B21" s="288">
        <v>10</v>
      </c>
      <c r="C21" s="289">
        <v>8</v>
      </c>
      <c r="D21" s="290">
        <f t="shared" si="20"/>
        <v>18</v>
      </c>
      <c r="E21" s="288">
        <v>4</v>
      </c>
      <c r="F21" s="289">
        <v>3</v>
      </c>
      <c r="G21" s="290">
        <f t="shared" si="21"/>
        <v>7</v>
      </c>
      <c r="H21" s="291">
        <f t="shared" si="0"/>
        <v>0.4</v>
      </c>
      <c r="I21" s="68">
        <f t="shared" si="1"/>
        <v>0.375</v>
      </c>
      <c r="J21" s="69">
        <f t="shared" si="2"/>
        <v>0.3888888888888889</v>
      </c>
      <c r="K21" s="288">
        <v>1</v>
      </c>
      <c r="L21" s="289">
        <v>1</v>
      </c>
      <c r="M21" s="290">
        <f t="shared" si="22"/>
        <v>2</v>
      </c>
      <c r="N21" s="283">
        <f t="shared" si="3"/>
        <v>0.1</v>
      </c>
      <c r="O21" s="47">
        <f t="shared" si="4"/>
        <v>0.125</v>
      </c>
      <c r="P21" s="48">
        <f t="shared" si="5"/>
        <v>0.1111111111111111</v>
      </c>
      <c r="Q21" s="288">
        <v>18</v>
      </c>
      <c r="R21" s="289">
        <v>14</v>
      </c>
      <c r="S21" s="290">
        <f t="shared" si="23"/>
        <v>32</v>
      </c>
      <c r="T21" s="284">
        <f t="shared" si="6"/>
        <v>1.8</v>
      </c>
      <c r="U21" s="52">
        <f t="shared" si="7"/>
        <v>1.75</v>
      </c>
      <c r="V21" s="53">
        <f t="shared" si="8"/>
        <v>1.7777777777777777</v>
      </c>
      <c r="W21" s="292">
        <v>0</v>
      </c>
      <c r="X21" s="292">
        <v>0</v>
      </c>
      <c r="Y21" s="290">
        <f t="shared" si="24"/>
        <v>0</v>
      </c>
      <c r="Z21" s="288">
        <v>0</v>
      </c>
      <c r="AA21" s="289">
        <v>0</v>
      </c>
      <c r="AB21" s="290">
        <f t="shared" si="25"/>
        <v>0</v>
      </c>
      <c r="AC21" s="293">
        <f t="shared" si="9"/>
        <v>0</v>
      </c>
      <c r="AD21" s="75">
        <f t="shared" si="10"/>
        <v>0</v>
      </c>
      <c r="AE21" s="76">
        <f t="shared" si="11"/>
        <v>0</v>
      </c>
      <c r="AF21" s="288">
        <v>0</v>
      </c>
      <c r="AG21" s="289">
        <v>0</v>
      </c>
      <c r="AH21" s="290">
        <f t="shared" si="26"/>
        <v>0</v>
      </c>
      <c r="AI21" s="293">
        <f t="shared" si="12"/>
        <v>0</v>
      </c>
      <c r="AJ21" s="75">
        <f t="shared" si="13"/>
        <v>0</v>
      </c>
      <c r="AK21" s="76">
        <f t="shared" si="14"/>
        <v>0</v>
      </c>
      <c r="AL21" s="288">
        <v>0</v>
      </c>
      <c r="AM21" s="289">
        <v>0</v>
      </c>
      <c r="AN21" s="290">
        <f t="shared" si="27"/>
        <v>0</v>
      </c>
      <c r="AO21" s="294">
        <f t="shared" si="15"/>
        <v>0</v>
      </c>
      <c r="AP21" s="78">
        <f t="shared" si="16"/>
        <v>0</v>
      </c>
      <c r="AQ21" s="79">
        <f t="shared" si="17"/>
        <v>0</v>
      </c>
      <c r="AR21" s="288">
        <v>0</v>
      </c>
      <c r="AS21" s="289">
        <v>0</v>
      </c>
      <c r="AT21" s="290">
        <f t="shared" si="28"/>
        <v>0</v>
      </c>
      <c r="AU21" s="80">
        <f t="shared" si="29"/>
        <v>1.8</v>
      </c>
      <c r="AV21" s="81">
        <f t="shared" si="18"/>
        <v>1.75</v>
      </c>
      <c r="AW21" s="82">
        <f t="shared" si="19"/>
        <v>1.7777777777777777</v>
      </c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</row>
    <row r="22" spans="1:98" s="38" customFormat="1" ht="18" customHeight="1">
      <c r="A22" s="63" t="s">
        <v>2</v>
      </c>
      <c r="B22" s="288">
        <v>2</v>
      </c>
      <c r="C22" s="289">
        <v>2</v>
      </c>
      <c r="D22" s="290">
        <f t="shared" si="20"/>
        <v>4</v>
      </c>
      <c r="E22" s="288">
        <v>0</v>
      </c>
      <c r="F22" s="289">
        <v>1</v>
      </c>
      <c r="G22" s="290">
        <f t="shared" si="21"/>
        <v>1</v>
      </c>
      <c r="H22" s="291">
        <f t="shared" si="0"/>
        <v>0</v>
      </c>
      <c r="I22" s="68">
        <f t="shared" si="1"/>
        <v>0.5</v>
      </c>
      <c r="J22" s="69">
        <f t="shared" si="2"/>
        <v>0.25</v>
      </c>
      <c r="K22" s="288">
        <v>0</v>
      </c>
      <c r="L22" s="289">
        <v>1</v>
      </c>
      <c r="M22" s="290">
        <f t="shared" si="22"/>
        <v>1</v>
      </c>
      <c r="N22" s="283">
        <f t="shared" si="3"/>
        <v>0</v>
      </c>
      <c r="O22" s="47">
        <f t="shared" si="4"/>
        <v>0.5</v>
      </c>
      <c r="P22" s="48">
        <f t="shared" si="5"/>
        <v>0.25</v>
      </c>
      <c r="Q22" s="288">
        <v>0</v>
      </c>
      <c r="R22" s="289">
        <v>1</v>
      </c>
      <c r="S22" s="290">
        <f t="shared" si="23"/>
        <v>1</v>
      </c>
      <c r="T22" s="284">
        <f t="shared" si="6"/>
        <v>0</v>
      </c>
      <c r="U22" s="52">
        <f t="shared" si="7"/>
        <v>0.5</v>
      </c>
      <c r="V22" s="53">
        <f t="shared" si="8"/>
        <v>0.25</v>
      </c>
      <c r="W22" s="292">
        <v>0</v>
      </c>
      <c r="X22" s="292">
        <v>1</v>
      </c>
      <c r="Y22" s="290">
        <f t="shared" si="24"/>
        <v>1</v>
      </c>
      <c r="Z22" s="288">
        <v>0</v>
      </c>
      <c r="AA22" s="289">
        <v>0</v>
      </c>
      <c r="AB22" s="290">
        <f t="shared" si="25"/>
        <v>0</v>
      </c>
      <c r="AC22" s="293">
        <f t="shared" si="9"/>
        <v>0</v>
      </c>
      <c r="AD22" s="75">
        <f t="shared" si="10"/>
        <v>0</v>
      </c>
      <c r="AE22" s="76">
        <f t="shared" si="11"/>
        <v>0</v>
      </c>
      <c r="AF22" s="288">
        <v>0</v>
      </c>
      <c r="AG22" s="289">
        <v>0</v>
      </c>
      <c r="AH22" s="290">
        <f t="shared" si="26"/>
        <v>0</v>
      </c>
      <c r="AI22" s="293">
        <f t="shared" si="12"/>
        <v>0</v>
      </c>
      <c r="AJ22" s="75">
        <f t="shared" si="13"/>
        <v>0</v>
      </c>
      <c r="AK22" s="76">
        <f t="shared" si="14"/>
        <v>0</v>
      </c>
      <c r="AL22" s="288">
        <v>0</v>
      </c>
      <c r="AM22" s="289">
        <v>0</v>
      </c>
      <c r="AN22" s="290">
        <f t="shared" si="27"/>
        <v>0</v>
      </c>
      <c r="AO22" s="294">
        <f t="shared" si="15"/>
        <v>0</v>
      </c>
      <c r="AP22" s="78">
        <f t="shared" si="16"/>
        <v>0</v>
      </c>
      <c r="AQ22" s="79">
        <f t="shared" si="17"/>
        <v>0</v>
      </c>
      <c r="AR22" s="288">
        <v>0</v>
      </c>
      <c r="AS22" s="289">
        <v>0</v>
      </c>
      <c r="AT22" s="290">
        <f t="shared" si="28"/>
        <v>0</v>
      </c>
      <c r="AU22" s="80">
        <f t="shared" si="29"/>
        <v>0</v>
      </c>
      <c r="AV22" s="81">
        <f t="shared" si="18"/>
        <v>0.5</v>
      </c>
      <c r="AW22" s="82">
        <f t="shared" si="19"/>
        <v>0.25</v>
      </c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</row>
    <row r="23" spans="1:98" s="38" customFormat="1" ht="18" customHeight="1">
      <c r="A23" s="296" t="s">
        <v>1</v>
      </c>
      <c r="B23" s="297">
        <v>14</v>
      </c>
      <c r="C23" s="298">
        <v>16</v>
      </c>
      <c r="D23" s="299">
        <f t="shared" si="20"/>
        <v>30</v>
      </c>
      <c r="E23" s="297">
        <v>2</v>
      </c>
      <c r="F23" s="298">
        <v>2</v>
      </c>
      <c r="G23" s="299">
        <f t="shared" si="21"/>
        <v>4</v>
      </c>
      <c r="H23" s="300">
        <f t="shared" si="0"/>
        <v>0.14285714285714285</v>
      </c>
      <c r="I23" s="301">
        <f t="shared" si="1"/>
        <v>0.125</v>
      </c>
      <c r="J23" s="302">
        <f t="shared" si="2"/>
        <v>0.13333333333333333</v>
      </c>
      <c r="K23" s="297">
        <v>1</v>
      </c>
      <c r="L23" s="298">
        <v>1</v>
      </c>
      <c r="M23" s="299">
        <f t="shared" si="22"/>
        <v>2</v>
      </c>
      <c r="N23" s="303">
        <f t="shared" si="3"/>
        <v>7.1428571428571425E-2</v>
      </c>
      <c r="O23" s="304">
        <f t="shared" si="4"/>
        <v>6.25E-2</v>
      </c>
      <c r="P23" s="305">
        <f t="shared" si="5"/>
        <v>6.6666666666666666E-2</v>
      </c>
      <c r="Q23" s="297">
        <v>7</v>
      </c>
      <c r="R23" s="298">
        <v>9</v>
      </c>
      <c r="S23" s="299">
        <f t="shared" si="23"/>
        <v>16</v>
      </c>
      <c r="T23" s="306">
        <f t="shared" si="6"/>
        <v>0.5</v>
      </c>
      <c r="U23" s="307">
        <f t="shared" si="7"/>
        <v>0.5625</v>
      </c>
      <c r="V23" s="308">
        <f t="shared" si="8"/>
        <v>0.53333333333333333</v>
      </c>
      <c r="W23" s="285">
        <v>1</v>
      </c>
      <c r="X23" s="285">
        <v>1</v>
      </c>
      <c r="Y23" s="299">
        <f t="shared" si="24"/>
        <v>2</v>
      </c>
      <c r="Z23" s="297">
        <v>0</v>
      </c>
      <c r="AA23" s="298">
        <v>0</v>
      </c>
      <c r="AB23" s="299">
        <f t="shared" si="25"/>
        <v>0</v>
      </c>
      <c r="AC23" s="309">
        <f t="shared" si="9"/>
        <v>0</v>
      </c>
      <c r="AD23" s="310">
        <f t="shared" si="10"/>
        <v>0</v>
      </c>
      <c r="AE23" s="311">
        <f t="shared" si="11"/>
        <v>0</v>
      </c>
      <c r="AF23" s="297">
        <v>0</v>
      </c>
      <c r="AG23" s="298">
        <v>0</v>
      </c>
      <c r="AH23" s="299">
        <f t="shared" si="26"/>
        <v>0</v>
      </c>
      <c r="AI23" s="309">
        <f t="shared" si="12"/>
        <v>0</v>
      </c>
      <c r="AJ23" s="310">
        <f t="shared" si="13"/>
        <v>0</v>
      </c>
      <c r="AK23" s="311">
        <f t="shared" si="14"/>
        <v>0</v>
      </c>
      <c r="AL23" s="297">
        <v>0</v>
      </c>
      <c r="AM23" s="298">
        <v>0</v>
      </c>
      <c r="AN23" s="299">
        <f t="shared" si="27"/>
        <v>0</v>
      </c>
      <c r="AO23" s="312">
        <f t="shared" si="15"/>
        <v>0</v>
      </c>
      <c r="AP23" s="313">
        <f t="shared" si="16"/>
        <v>0</v>
      </c>
      <c r="AQ23" s="314">
        <f t="shared" si="17"/>
        <v>0</v>
      </c>
      <c r="AR23" s="297">
        <v>0</v>
      </c>
      <c r="AS23" s="298">
        <v>0</v>
      </c>
      <c r="AT23" s="299">
        <f t="shared" si="28"/>
        <v>0</v>
      </c>
      <c r="AU23" s="102">
        <f t="shared" si="29"/>
        <v>0.5</v>
      </c>
      <c r="AV23" s="103">
        <f t="shared" si="18"/>
        <v>0.5625</v>
      </c>
      <c r="AW23" s="104">
        <f t="shared" si="19"/>
        <v>0.53333333333333333</v>
      </c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</row>
    <row r="24" spans="1:98" s="38" customFormat="1" ht="18" customHeight="1">
      <c r="A24" s="315" t="s">
        <v>66</v>
      </c>
      <c r="B24" s="316">
        <f>SUM(B5:B23)</f>
        <v>1434</v>
      </c>
      <c r="C24" s="317">
        <f t="shared" ref="C24:F24" si="30">SUM(C5:C23)</f>
        <v>1379</v>
      </c>
      <c r="D24" s="318">
        <f t="shared" si="20"/>
        <v>2813</v>
      </c>
      <c r="E24" s="316">
        <f t="shared" si="30"/>
        <v>351</v>
      </c>
      <c r="F24" s="317">
        <f t="shared" si="30"/>
        <v>296</v>
      </c>
      <c r="G24" s="318">
        <f t="shared" si="21"/>
        <v>647</v>
      </c>
      <c r="H24" s="319">
        <f t="shared" si="0"/>
        <v>0.24476987447698745</v>
      </c>
      <c r="I24" s="320">
        <f t="shared" si="1"/>
        <v>0.21464829586656997</v>
      </c>
      <c r="J24" s="321">
        <f t="shared" si="2"/>
        <v>0.23000355492356914</v>
      </c>
      <c r="K24" s="316">
        <f t="shared" ref="K24:L24" si="31">SUM(K5:K23)</f>
        <v>126</v>
      </c>
      <c r="L24" s="316">
        <f t="shared" si="31"/>
        <v>121</v>
      </c>
      <c r="M24" s="318">
        <f t="shared" si="22"/>
        <v>247</v>
      </c>
      <c r="N24" s="322">
        <f t="shared" si="3"/>
        <v>8.7866108786610872E-2</v>
      </c>
      <c r="O24" s="323">
        <f t="shared" si="4"/>
        <v>8.7744742567077594E-2</v>
      </c>
      <c r="P24" s="324">
        <f t="shared" si="5"/>
        <v>8.7806612157838609E-2</v>
      </c>
      <c r="Q24" s="316">
        <f t="shared" ref="Q24:R24" si="32">SUM(Q5:Q23)</f>
        <v>1314</v>
      </c>
      <c r="R24" s="316">
        <f t="shared" si="32"/>
        <v>1028</v>
      </c>
      <c r="S24" s="318">
        <f t="shared" si="23"/>
        <v>2342</v>
      </c>
      <c r="T24" s="325">
        <f t="shared" si="6"/>
        <v>0.91631799163179917</v>
      </c>
      <c r="U24" s="326">
        <f t="shared" si="7"/>
        <v>0.74546773023930379</v>
      </c>
      <c r="V24" s="327">
        <f t="shared" si="8"/>
        <v>0.83256309989335231</v>
      </c>
      <c r="W24" s="316">
        <f t="shared" ref="W24:AA24" si="33">SUM(W5:W23)</f>
        <v>273</v>
      </c>
      <c r="X24" s="317">
        <f t="shared" si="33"/>
        <v>245</v>
      </c>
      <c r="Y24" s="318">
        <f t="shared" si="24"/>
        <v>518</v>
      </c>
      <c r="Z24" s="316">
        <f t="shared" si="33"/>
        <v>4</v>
      </c>
      <c r="AA24" s="317">
        <f t="shared" si="33"/>
        <v>1</v>
      </c>
      <c r="AB24" s="318">
        <f t="shared" si="25"/>
        <v>5</v>
      </c>
      <c r="AC24" s="328">
        <f t="shared" si="9"/>
        <v>2.7894002789400278E-3</v>
      </c>
      <c r="AD24" s="329">
        <f t="shared" si="10"/>
        <v>7.2516316171138508E-4</v>
      </c>
      <c r="AE24" s="330">
        <f t="shared" si="11"/>
        <v>1.7774617845716318E-3</v>
      </c>
      <c r="AF24" s="316">
        <f t="shared" ref="AF24:AG24" si="34">SUM(AF5:AF23)</f>
        <v>1</v>
      </c>
      <c r="AG24" s="317">
        <f t="shared" si="34"/>
        <v>0</v>
      </c>
      <c r="AH24" s="318">
        <f t="shared" si="26"/>
        <v>1</v>
      </c>
      <c r="AI24" s="328">
        <f t="shared" si="12"/>
        <v>6.9735006973500695E-4</v>
      </c>
      <c r="AJ24" s="329">
        <f t="shared" si="13"/>
        <v>0</v>
      </c>
      <c r="AK24" s="330">
        <f t="shared" si="14"/>
        <v>3.5549235691432633E-4</v>
      </c>
      <c r="AL24" s="316">
        <f t="shared" ref="AL24:AM24" si="35">SUM(AL5:AL23)</f>
        <v>4</v>
      </c>
      <c r="AM24" s="317">
        <f t="shared" si="35"/>
        <v>2</v>
      </c>
      <c r="AN24" s="318">
        <f t="shared" si="27"/>
        <v>6</v>
      </c>
      <c r="AO24" s="331">
        <f t="shared" si="15"/>
        <v>2.7894002789400278E-3</v>
      </c>
      <c r="AP24" s="332">
        <f t="shared" si="16"/>
        <v>1.4503263234227702E-3</v>
      </c>
      <c r="AQ24" s="333">
        <f t="shared" si="17"/>
        <v>2.1329541414859582E-3</v>
      </c>
      <c r="AR24" s="316">
        <f t="shared" ref="AR24:AS24" si="36">SUM(AR5:AR23)</f>
        <v>3</v>
      </c>
      <c r="AS24" s="317">
        <f t="shared" si="36"/>
        <v>1</v>
      </c>
      <c r="AT24" s="318">
        <f t="shared" si="28"/>
        <v>4</v>
      </c>
      <c r="AU24" s="149">
        <f t="shared" si="29"/>
        <v>0.9191073919107392</v>
      </c>
      <c r="AV24" s="150">
        <f t="shared" si="18"/>
        <v>0.74691805656272658</v>
      </c>
      <c r="AW24" s="151">
        <f t="shared" si="19"/>
        <v>0.83469605403483826</v>
      </c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</row>
    <row r="25" spans="1:98" s="340" customFormat="1" ht="18" customHeight="1">
      <c r="A25" s="334" t="s">
        <v>86</v>
      </c>
      <c r="B25" s="316">
        <v>378</v>
      </c>
      <c r="C25" s="317">
        <v>344</v>
      </c>
      <c r="D25" s="318">
        <f t="shared" si="20"/>
        <v>722</v>
      </c>
      <c r="E25" s="316">
        <v>77</v>
      </c>
      <c r="F25" s="317">
        <v>53</v>
      </c>
      <c r="G25" s="318">
        <f t="shared" si="21"/>
        <v>130</v>
      </c>
      <c r="H25" s="319">
        <f t="shared" ref="H25" si="37">E25/B25</f>
        <v>0.20370370370370369</v>
      </c>
      <c r="I25" s="320">
        <f t="shared" ref="I25" si="38">F25/C25</f>
        <v>0.15406976744186046</v>
      </c>
      <c r="J25" s="321">
        <f t="shared" ref="J25" si="39">G25/D25</f>
        <v>0.18005540166204986</v>
      </c>
      <c r="K25" s="316">
        <v>27</v>
      </c>
      <c r="L25" s="317">
        <v>21</v>
      </c>
      <c r="M25" s="318">
        <f t="shared" si="22"/>
        <v>48</v>
      </c>
      <c r="N25" s="322">
        <f t="shared" ref="N25" si="40">K25/B25</f>
        <v>7.1428571428571425E-2</v>
      </c>
      <c r="O25" s="323">
        <f t="shared" ref="O25" si="41">L25/C25</f>
        <v>6.1046511627906974E-2</v>
      </c>
      <c r="P25" s="324">
        <f t="shared" ref="P25" si="42">M25/D25</f>
        <v>6.6481994459833799E-2</v>
      </c>
      <c r="Q25" s="316">
        <v>223</v>
      </c>
      <c r="R25" s="317">
        <v>159</v>
      </c>
      <c r="S25" s="318">
        <f t="shared" si="23"/>
        <v>382</v>
      </c>
      <c r="T25" s="325">
        <f t="shared" ref="T25" si="43">Q25/B25</f>
        <v>0.58994708994709</v>
      </c>
      <c r="U25" s="326">
        <f t="shared" ref="U25" si="44">R25/C25</f>
        <v>0.46220930232558138</v>
      </c>
      <c r="V25" s="327">
        <f t="shared" ref="V25" si="45">S25/D25</f>
        <v>0.52908587257617734</v>
      </c>
      <c r="W25" s="316">
        <v>86</v>
      </c>
      <c r="X25" s="317">
        <v>51</v>
      </c>
      <c r="Y25" s="318">
        <f t="shared" si="24"/>
        <v>137</v>
      </c>
      <c r="Z25" s="316">
        <v>1</v>
      </c>
      <c r="AA25" s="317">
        <v>3</v>
      </c>
      <c r="AB25" s="318">
        <f t="shared" si="25"/>
        <v>4</v>
      </c>
      <c r="AC25" s="328">
        <f t="shared" ref="AC25" si="46">Z25/B25</f>
        <v>2.6455026455026454E-3</v>
      </c>
      <c r="AD25" s="329">
        <f t="shared" ref="AD25" si="47">AA25/C25</f>
        <v>8.7209302325581394E-3</v>
      </c>
      <c r="AE25" s="330">
        <f t="shared" ref="AE25" si="48">AB25/D25</f>
        <v>5.5401662049861496E-3</v>
      </c>
      <c r="AF25" s="316">
        <v>1</v>
      </c>
      <c r="AG25" s="317">
        <v>3</v>
      </c>
      <c r="AH25" s="318">
        <f t="shared" si="26"/>
        <v>4</v>
      </c>
      <c r="AI25" s="328">
        <f t="shared" ref="AI25" si="49">AF25/B25</f>
        <v>2.6455026455026454E-3</v>
      </c>
      <c r="AJ25" s="329">
        <f t="shared" ref="AJ25" si="50">AG25/C25</f>
        <v>8.7209302325581394E-3</v>
      </c>
      <c r="AK25" s="330">
        <f t="shared" ref="AK25" si="51">AH25/D25</f>
        <v>5.5401662049861496E-3</v>
      </c>
      <c r="AL25" s="316">
        <v>1</v>
      </c>
      <c r="AM25" s="317">
        <v>4</v>
      </c>
      <c r="AN25" s="318">
        <f t="shared" si="27"/>
        <v>5</v>
      </c>
      <c r="AO25" s="331">
        <f t="shared" ref="AO25" si="52">AL25/B25</f>
        <v>2.6455026455026454E-3</v>
      </c>
      <c r="AP25" s="332">
        <f t="shared" ref="AP25" si="53">AM25/C25</f>
        <v>1.1627906976744186E-2</v>
      </c>
      <c r="AQ25" s="333">
        <f t="shared" ref="AQ25" si="54">AN25/D25</f>
        <v>6.9252077562326868E-3</v>
      </c>
      <c r="AR25" s="316">
        <v>0</v>
      </c>
      <c r="AS25" s="317">
        <v>1</v>
      </c>
      <c r="AT25" s="318">
        <f t="shared" si="28"/>
        <v>1</v>
      </c>
      <c r="AU25" s="335">
        <f t="shared" ref="AU25:AV25" si="55">(Q25+AL25)/B25</f>
        <v>0.59259259259259256</v>
      </c>
      <c r="AV25" s="336">
        <f t="shared" si="55"/>
        <v>0.47383720930232559</v>
      </c>
      <c r="AW25" s="337">
        <f t="shared" ref="AW25" si="56">(S25+AN25)/D25</f>
        <v>0.53601108033240996</v>
      </c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9"/>
      <c r="BJ25" s="339"/>
      <c r="BK25" s="339"/>
      <c r="BL25" s="339"/>
      <c r="BM25" s="339"/>
      <c r="BN25" s="339"/>
      <c r="BO25" s="339"/>
      <c r="BP25" s="339"/>
      <c r="BQ25" s="339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  <c r="CB25" s="339"/>
      <c r="CC25" s="339"/>
      <c r="CD25" s="339"/>
      <c r="CE25" s="339"/>
      <c r="CF25" s="339"/>
      <c r="CG25" s="339"/>
      <c r="CH25" s="339"/>
      <c r="CI25" s="339"/>
      <c r="CJ25" s="339"/>
      <c r="CK25" s="339"/>
      <c r="CL25" s="339"/>
      <c r="CM25" s="339"/>
      <c r="CN25" s="339"/>
      <c r="CO25" s="339"/>
      <c r="CP25" s="339"/>
      <c r="CQ25" s="339"/>
      <c r="CR25" s="339"/>
      <c r="CS25" s="339"/>
      <c r="CT25" s="339"/>
    </row>
    <row r="26" spans="1:98" s="360" customFormat="1" ht="18" customHeight="1" thickBot="1">
      <c r="A26" s="341" t="s">
        <v>67</v>
      </c>
      <c r="B26" s="342">
        <v>0</v>
      </c>
      <c r="C26" s="343">
        <v>3</v>
      </c>
      <c r="D26" s="344">
        <f t="shared" si="20"/>
        <v>3</v>
      </c>
      <c r="E26" s="342">
        <v>0</v>
      </c>
      <c r="F26" s="343">
        <v>1</v>
      </c>
      <c r="G26" s="344">
        <f t="shared" si="21"/>
        <v>1</v>
      </c>
      <c r="H26" s="345">
        <v>0</v>
      </c>
      <c r="I26" s="346">
        <v>0</v>
      </c>
      <c r="J26" s="347">
        <v>0</v>
      </c>
      <c r="K26" s="230">
        <v>0</v>
      </c>
      <c r="L26" s="231">
        <v>1</v>
      </c>
      <c r="M26" s="344">
        <f t="shared" si="22"/>
        <v>1</v>
      </c>
      <c r="N26" s="348">
        <v>0</v>
      </c>
      <c r="O26" s="349">
        <v>0</v>
      </c>
      <c r="P26" s="350">
        <v>0</v>
      </c>
      <c r="Q26" s="342">
        <v>0</v>
      </c>
      <c r="R26" s="343">
        <v>0</v>
      </c>
      <c r="S26" s="344">
        <f t="shared" si="23"/>
        <v>0</v>
      </c>
      <c r="T26" s="351">
        <v>0</v>
      </c>
      <c r="U26" s="352">
        <v>0</v>
      </c>
      <c r="V26" s="353">
        <v>0</v>
      </c>
      <c r="W26" s="230">
        <v>0</v>
      </c>
      <c r="X26" s="231">
        <v>0</v>
      </c>
      <c r="Y26" s="344">
        <f t="shared" si="24"/>
        <v>0</v>
      </c>
      <c r="Z26" s="230">
        <v>0</v>
      </c>
      <c r="AA26" s="231">
        <v>0</v>
      </c>
      <c r="AB26" s="344">
        <f t="shared" si="25"/>
        <v>0</v>
      </c>
      <c r="AC26" s="354">
        <v>0</v>
      </c>
      <c r="AD26" s="355">
        <v>0</v>
      </c>
      <c r="AE26" s="356">
        <v>0</v>
      </c>
      <c r="AF26" s="230">
        <v>0</v>
      </c>
      <c r="AG26" s="231">
        <v>0</v>
      </c>
      <c r="AH26" s="344">
        <f t="shared" si="26"/>
        <v>0</v>
      </c>
      <c r="AI26" s="354">
        <v>0</v>
      </c>
      <c r="AJ26" s="355">
        <v>0</v>
      </c>
      <c r="AK26" s="356">
        <v>0</v>
      </c>
      <c r="AL26" s="230">
        <v>0</v>
      </c>
      <c r="AM26" s="231">
        <v>0</v>
      </c>
      <c r="AN26" s="344">
        <f t="shared" si="27"/>
        <v>0</v>
      </c>
      <c r="AO26" s="357">
        <v>0</v>
      </c>
      <c r="AP26" s="358">
        <v>0</v>
      </c>
      <c r="AQ26" s="359">
        <v>0</v>
      </c>
      <c r="AR26" s="230">
        <v>0</v>
      </c>
      <c r="AS26" s="231">
        <v>0</v>
      </c>
      <c r="AT26" s="344">
        <f t="shared" si="28"/>
        <v>0</v>
      </c>
      <c r="AU26" s="246">
        <v>0</v>
      </c>
      <c r="AV26" s="247">
        <v>0</v>
      </c>
      <c r="AW26" s="248">
        <v>0</v>
      </c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</row>
    <row r="27" spans="1:98" s="127" customFormat="1" ht="18" customHeight="1" thickTop="1">
      <c r="A27" s="361" t="s">
        <v>76</v>
      </c>
      <c r="B27" s="362">
        <f>SUM(B24:B26)</f>
        <v>1812</v>
      </c>
      <c r="C27" s="363">
        <f>SUM(C24:C26)</f>
        <v>1726</v>
      </c>
      <c r="D27" s="364">
        <f t="shared" ref="D27" si="57">B27+C27</f>
        <v>3538</v>
      </c>
      <c r="E27" s="362">
        <f>SUM(E24:E26)</f>
        <v>428</v>
      </c>
      <c r="F27" s="363">
        <f>SUM(F24:F26)</f>
        <v>350</v>
      </c>
      <c r="G27" s="364">
        <f t="shared" ref="G27" si="58">E27+F27</f>
        <v>778</v>
      </c>
      <c r="H27" s="365">
        <f t="shared" ref="H27:J27" si="59">E27/B27</f>
        <v>0.23620309050772628</v>
      </c>
      <c r="I27" s="134">
        <f t="shared" si="59"/>
        <v>0.20278099652375434</v>
      </c>
      <c r="J27" s="135">
        <f t="shared" si="59"/>
        <v>0.21989824759751272</v>
      </c>
      <c r="K27" s="250">
        <f>SUM(K24:K26)</f>
        <v>153</v>
      </c>
      <c r="L27" s="251">
        <f>SUM(L24:L26)</f>
        <v>143</v>
      </c>
      <c r="M27" s="364">
        <f t="shared" ref="M27" si="60">K27+L27</f>
        <v>296</v>
      </c>
      <c r="N27" s="366">
        <f t="shared" ref="N27:P27" si="61">K27/B27</f>
        <v>8.4437086092715233E-2</v>
      </c>
      <c r="O27" s="138">
        <f t="shared" si="61"/>
        <v>8.2850521436848207E-2</v>
      </c>
      <c r="P27" s="139">
        <f t="shared" si="61"/>
        <v>8.3663086489542113E-2</v>
      </c>
      <c r="Q27" s="362">
        <f>SUM(Q24:Q26)</f>
        <v>1537</v>
      </c>
      <c r="R27" s="363">
        <f>SUM(R24:R26)</f>
        <v>1187</v>
      </c>
      <c r="S27" s="364">
        <f t="shared" ref="S27" si="62">Q27+R27</f>
        <v>2724</v>
      </c>
      <c r="T27" s="367">
        <f t="shared" ref="T27:V27" si="63">Q27/B27</f>
        <v>0.84823399558498891</v>
      </c>
      <c r="U27" s="141">
        <f t="shared" si="63"/>
        <v>0.68771726535341826</v>
      </c>
      <c r="V27" s="142">
        <f t="shared" si="63"/>
        <v>0.76992651215375918</v>
      </c>
      <c r="W27" s="250">
        <f>SUM(W24:W26)</f>
        <v>359</v>
      </c>
      <c r="X27" s="251">
        <f>SUM(X24:X26)</f>
        <v>296</v>
      </c>
      <c r="Y27" s="364">
        <f t="shared" ref="Y27" si="64">W27+X27</f>
        <v>655</v>
      </c>
      <c r="Z27" s="250">
        <f>SUM(Z24:Z26)</f>
        <v>5</v>
      </c>
      <c r="AA27" s="251">
        <f>SUM(AA24:AA26)</f>
        <v>4</v>
      </c>
      <c r="AB27" s="364">
        <f t="shared" ref="AB27" si="65">Z27+AA27</f>
        <v>9</v>
      </c>
      <c r="AC27" s="368">
        <f t="shared" ref="AC27:AE27" si="66">Z27/B27</f>
        <v>2.7593818984547464E-3</v>
      </c>
      <c r="AD27" s="144">
        <f t="shared" si="66"/>
        <v>2.3174971031286211E-3</v>
      </c>
      <c r="AE27" s="145">
        <f t="shared" si="66"/>
        <v>2.5438100621820239E-3</v>
      </c>
      <c r="AF27" s="250">
        <f>SUM(AF24:AF26)</f>
        <v>2</v>
      </c>
      <c r="AG27" s="251">
        <f>SUM(AG24:AG26)</f>
        <v>3</v>
      </c>
      <c r="AH27" s="364">
        <f t="shared" ref="AH27" si="67">AF27+AG27</f>
        <v>5</v>
      </c>
      <c r="AI27" s="368">
        <f t="shared" ref="AI27:AK27" si="68">AF27/B27</f>
        <v>1.1037527593818985E-3</v>
      </c>
      <c r="AJ27" s="144">
        <f t="shared" si="68"/>
        <v>1.7381228273464658E-3</v>
      </c>
      <c r="AK27" s="145">
        <f t="shared" si="68"/>
        <v>1.4132278123233466E-3</v>
      </c>
      <c r="AL27" s="250">
        <f>SUM(AL24:AL26)</f>
        <v>5</v>
      </c>
      <c r="AM27" s="251">
        <f>SUM(AM24:AM26)</f>
        <v>6</v>
      </c>
      <c r="AN27" s="364">
        <f t="shared" ref="AN27" si="69">AL27+AM27</f>
        <v>11</v>
      </c>
      <c r="AO27" s="369">
        <f t="shared" ref="AO27:AQ27" si="70">AL27/B27</f>
        <v>2.7593818984547464E-3</v>
      </c>
      <c r="AP27" s="147">
        <f t="shared" si="70"/>
        <v>3.4762456546929316E-3</v>
      </c>
      <c r="AQ27" s="370">
        <f t="shared" si="70"/>
        <v>3.1091011871113624E-3</v>
      </c>
      <c r="AR27" s="371">
        <f>SUM(AR24:AR26)</f>
        <v>3</v>
      </c>
      <c r="AS27" s="251">
        <f>SUM(AS24:AS26)</f>
        <v>2</v>
      </c>
      <c r="AT27" s="372">
        <f t="shared" ref="AT27" si="71">AR27+AS27</f>
        <v>5</v>
      </c>
      <c r="AU27" s="149">
        <f t="shared" si="29"/>
        <v>0.85099337748344372</v>
      </c>
      <c r="AV27" s="150">
        <f t="shared" si="18"/>
        <v>0.69119351100811122</v>
      </c>
      <c r="AW27" s="151">
        <f t="shared" si="19"/>
        <v>0.77303561334087056</v>
      </c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</sheetData>
  <mergeCells count="17">
    <mergeCell ref="A3:A4"/>
    <mergeCell ref="T3:V3"/>
    <mergeCell ref="W3:Y3"/>
    <mergeCell ref="Z3:AB3"/>
    <mergeCell ref="AC3:AE3"/>
    <mergeCell ref="B3:D3"/>
    <mergeCell ref="E3:G3"/>
    <mergeCell ref="H3:J3"/>
    <mergeCell ref="K3:M3"/>
    <mergeCell ref="N3:P3"/>
    <mergeCell ref="Q3:S3"/>
    <mergeCell ref="AU3:AW3"/>
    <mergeCell ref="AL3:AN3"/>
    <mergeCell ref="AO3:AQ3"/>
    <mergeCell ref="AR3:AT3"/>
    <mergeCell ref="AF3:AH3"/>
    <mergeCell ref="AI3:AK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グラフ</vt:lpstr>
      <vt:lpstr>市町村別保幼こ合計</vt:lpstr>
      <vt:lpstr>市町村別保育所・こども園</vt:lpstr>
      <vt:lpstr>市町村別幼稚園</vt:lpstr>
      <vt:lpstr>グラフ!Print_Area</vt:lpstr>
      <vt:lpstr>市町村別保幼こ合計!Print_Area</vt:lpstr>
      <vt:lpstr>市町村別保育所・こども園!Print_Titles</vt:lpstr>
      <vt:lpstr>市町村別保幼こ合計!Print_Titles</vt:lpstr>
      <vt:lpstr>市町村別幼稚園!Print_Titles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2023-09-21T10:00:40Z</cp:lastPrinted>
  <dcterms:created xsi:type="dcterms:W3CDTF">2017-07-06T10:01:11Z</dcterms:created>
  <dcterms:modified xsi:type="dcterms:W3CDTF">2023-09-21T10:05:36Z</dcterms:modified>
</cp:coreProperties>
</file>