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8 歯科保健関係資料集\00【完成】資料集\令和4年度【途中】\"/>
    </mc:Choice>
  </mc:AlternateContent>
  <xr:revisionPtr revIDLastSave="0" documentId="13_ncr:1_{42904B2D-680B-4B55-AE95-E684346499F4}" xr6:coauthVersionLast="47" xr6:coauthVersionMax="47" xr10:uidLastSave="{00000000-0000-0000-0000-000000000000}"/>
  <bookViews>
    <workbookView xWindow="33720" yWindow="-120" windowWidth="29040" windowHeight="15840" activeTab="1" xr2:uid="{00000000-000D-0000-FFFF-FFFF00000000}"/>
  </bookViews>
  <sheets>
    <sheet name="1歳6か月" sheetId="1" r:id="rId1"/>
    <sheet name="3歳" sheetId="2" r:id="rId2"/>
  </sheets>
  <definedNames>
    <definedName name="_xlnm._FilterDatabase" localSheetId="0" hidden="1">'1歳6か月'!$A$6:$AI$6</definedName>
    <definedName name="_xlnm._FilterDatabase" localSheetId="1" hidden="1">'3歳'!$A$7:$AF$7</definedName>
    <definedName name="_xlnm.Print_Area" localSheetId="0">'1歳6か月'!$B$1:$AI$25</definedName>
    <definedName name="_xlnm.Print_Area" localSheetId="1">'3歳'!$B$1:$AF$35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6" i="2" l="1"/>
  <c r="AE26" i="2"/>
  <c r="AD26" i="2"/>
  <c r="AC26" i="2"/>
  <c r="AB26" i="2"/>
  <c r="AA26" i="2"/>
  <c r="Z26" i="2"/>
  <c r="Y26" i="2"/>
  <c r="X26" i="2"/>
  <c r="W26" i="2"/>
  <c r="V26" i="2"/>
  <c r="U26" i="2"/>
  <c r="S22" i="2"/>
  <c r="S21" i="2"/>
  <c r="S20" i="2"/>
  <c r="S19" i="2"/>
  <c r="S17" i="2"/>
  <c r="S16" i="2"/>
  <c r="S24" i="2"/>
  <c r="S15" i="2"/>
  <c r="S25" i="2"/>
  <c r="S13" i="2"/>
  <c r="S11" i="2"/>
  <c r="S12" i="2"/>
  <c r="S10" i="2"/>
  <c r="S9" i="2"/>
  <c r="S8" i="2"/>
  <c r="S14" i="2"/>
  <c r="S23" i="2"/>
  <c r="S18" i="2"/>
  <c r="S7" i="2"/>
  <c r="N22" i="2"/>
  <c r="N21" i="2"/>
  <c r="N20" i="2"/>
  <c r="N19" i="2"/>
  <c r="N17" i="2"/>
  <c r="N16" i="2"/>
  <c r="N24" i="2"/>
  <c r="N15" i="2"/>
  <c r="N25" i="2"/>
  <c r="N13" i="2"/>
  <c r="N11" i="2"/>
  <c r="N12" i="2"/>
  <c r="N10" i="2"/>
  <c r="N9" i="2"/>
  <c r="N8" i="2"/>
  <c r="N14" i="2"/>
  <c r="N23" i="2"/>
  <c r="N18" i="2"/>
  <c r="N7" i="2"/>
  <c r="N21" i="1"/>
  <c r="N20" i="1"/>
  <c r="N19" i="1"/>
  <c r="N18" i="1"/>
  <c r="N17" i="1"/>
  <c r="N16" i="1"/>
  <c r="N23" i="1"/>
  <c r="N15" i="1"/>
  <c r="N24" i="1"/>
  <c r="N13" i="1"/>
  <c r="N11" i="1"/>
  <c r="N12" i="1"/>
  <c r="N10" i="1"/>
  <c r="N9" i="1"/>
  <c r="N7" i="1"/>
  <c r="N14" i="1"/>
  <c r="N8" i="1"/>
  <c r="N22" i="1"/>
  <c r="N6" i="1"/>
  <c r="S6" i="1" l="1"/>
  <c r="S22" i="1"/>
  <c r="S8" i="1"/>
  <c r="S14" i="1"/>
  <c r="S7" i="1"/>
  <c r="S9" i="1"/>
  <c r="T9" i="1" s="1"/>
  <c r="S10" i="1"/>
  <c r="T10" i="1" s="1"/>
  <c r="S12" i="1"/>
  <c r="S11" i="1"/>
  <c r="S13" i="1"/>
  <c r="S24" i="1"/>
  <c r="S15" i="1"/>
  <c r="S23" i="1"/>
  <c r="S16" i="1"/>
  <c r="T16" i="1" s="1"/>
  <c r="S17" i="1"/>
  <c r="T17" i="1" s="1"/>
  <c r="S18" i="1"/>
  <c r="S19" i="1"/>
  <c r="S20" i="1"/>
  <c r="S21" i="1"/>
  <c r="AF34" i="2"/>
  <c r="AE34" i="2"/>
  <c r="AD34" i="2"/>
  <c r="AC34" i="2"/>
  <c r="AB34" i="2"/>
  <c r="AA34" i="2"/>
  <c r="Z34" i="2"/>
  <c r="Y34" i="2"/>
  <c r="X34" i="2"/>
  <c r="W34" i="2"/>
  <c r="V34" i="2"/>
  <c r="U34" i="2"/>
  <c r="S34" i="2"/>
  <c r="R34" i="2"/>
  <c r="Q34" i="2"/>
  <c r="P34" i="2"/>
  <c r="N34" i="2"/>
  <c r="M34" i="2"/>
  <c r="L34" i="2"/>
  <c r="K34" i="2"/>
  <c r="J34" i="2"/>
  <c r="I34" i="2"/>
  <c r="H34" i="2"/>
  <c r="G34" i="2"/>
  <c r="F34" i="2"/>
  <c r="D34" i="2"/>
  <c r="C34" i="2"/>
  <c r="E34" i="2" s="1"/>
  <c r="AF28" i="2"/>
  <c r="AE28" i="2"/>
  <c r="AD28" i="2"/>
  <c r="AC28" i="2"/>
  <c r="AB28" i="2"/>
  <c r="AA28" i="2"/>
  <c r="Z28" i="2"/>
  <c r="Y28" i="2"/>
  <c r="X28" i="2"/>
  <c r="W28" i="2"/>
  <c r="V28" i="2"/>
  <c r="U28" i="2"/>
  <c r="S28" i="2"/>
  <c r="R28" i="2"/>
  <c r="Q28" i="2"/>
  <c r="P28" i="2"/>
  <c r="N28" i="2"/>
  <c r="M28" i="2"/>
  <c r="L28" i="2"/>
  <c r="K28" i="2"/>
  <c r="J28" i="2"/>
  <c r="I28" i="2"/>
  <c r="H28" i="2"/>
  <c r="G28" i="2"/>
  <c r="F28" i="2"/>
  <c r="D28" i="2"/>
  <c r="C28" i="2"/>
  <c r="AF29" i="2"/>
  <c r="AE29" i="2"/>
  <c r="AD29" i="2"/>
  <c r="AC29" i="2"/>
  <c r="AB29" i="2"/>
  <c r="AA29" i="2"/>
  <c r="Z29" i="2"/>
  <c r="Y29" i="2"/>
  <c r="X29" i="2"/>
  <c r="W29" i="2"/>
  <c r="V29" i="2"/>
  <c r="U29" i="2"/>
  <c r="S29" i="2"/>
  <c r="R29" i="2"/>
  <c r="Q29" i="2"/>
  <c r="P29" i="2"/>
  <c r="N29" i="2"/>
  <c r="M29" i="2"/>
  <c r="L29" i="2"/>
  <c r="K29" i="2"/>
  <c r="J29" i="2"/>
  <c r="I29" i="2"/>
  <c r="H29" i="2"/>
  <c r="G29" i="2"/>
  <c r="F29" i="2"/>
  <c r="D29" i="2"/>
  <c r="C29" i="2"/>
  <c r="AF33" i="2"/>
  <c r="AE33" i="2"/>
  <c r="AD33" i="2"/>
  <c r="AC33" i="2"/>
  <c r="AB33" i="2"/>
  <c r="AA33" i="2"/>
  <c r="Z33" i="2"/>
  <c r="Y33" i="2"/>
  <c r="X33" i="2"/>
  <c r="W33" i="2"/>
  <c r="V33" i="2"/>
  <c r="U33" i="2"/>
  <c r="AF32" i="2"/>
  <c r="AE32" i="2"/>
  <c r="AD32" i="2"/>
  <c r="AC32" i="2"/>
  <c r="AB32" i="2"/>
  <c r="AA32" i="2"/>
  <c r="Z32" i="2"/>
  <c r="Y32" i="2"/>
  <c r="X32" i="2"/>
  <c r="W32" i="2"/>
  <c r="V32" i="2"/>
  <c r="U32" i="2"/>
  <c r="AF31" i="2"/>
  <c r="AE31" i="2"/>
  <c r="AD31" i="2"/>
  <c r="AC31" i="2"/>
  <c r="AB31" i="2"/>
  <c r="AA31" i="2"/>
  <c r="Z31" i="2"/>
  <c r="Y31" i="2"/>
  <c r="X31" i="2"/>
  <c r="W31" i="2"/>
  <c r="V31" i="2"/>
  <c r="U31" i="2"/>
  <c r="AF30" i="2"/>
  <c r="AE30" i="2"/>
  <c r="AD30" i="2"/>
  <c r="AC30" i="2"/>
  <c r="AB30" i="2"/>
  <c r="AA30" i="2"/>
  <c r="Z30" i="2"/>
  <c r="Y30" i="2"/>
  <c r="X30" i="2"/>
  <c r="W30" i="2"/>
  <c r="V30" i="2"/>
  <c r="U30" i="2"/>
  <c r="S33" i="2"/>
  <c r="R33" i="2"/>
  <c r="Q33" i="2"/>
  <c r="P33" i="2"/>
  <c r="S32" i="2"/>
  <c r="R32" i="2"/>
  <c r="Q32" i="2"/>
  <c r="P32" i="2"/>
  <c r="S31" i="2"/>
  <c r="R31" i="2"/>
  <c r="Q31" i="2"/>
  <c r="P31" i="2"/>
  <c r="S30" i="2"/>
  <c r="R30" i="2"/>
  <c r="Q30" i="2"/>
  <c r="P30" i="2"/>
  <c r="N33" i="2"/>
  <c r="M33" i="2"/>
  <c r="L33" i="2"/>
  <c r="K33" i="2"/>
  <c r="J33" i="2"/>
  <c r="N32" i="2"/>
  <c r="M32" i="2"/>
  <c r="L32" i="2"/>
  <c r="K32" i="2"/>
  <c r="J32" i="2"/>
  <c r="N31" i="2"/>
  <c r="M31" i="2"/>
  <c r="L31" i="2"/>
  <c r="K31" i="2"/>
  <c r="J31" i="2"/>
  <c r="N30" i="2"/>
  <c r="M30" i="2"/>
  <c r="L30" i="2"/>
  <c r="K30" i="2"/>
  <c r="J30" i="2"/>
  <c r="I33" i="2"/>
  <c r="I32" i="2"/>
  <c r="I31" i="2"/>
  <c r="I30" i="2"/>
  <c r="H33" i="2"/>
  <c r="H32" i="2"/>
  <c r="H31" i="2"/>
  <c r="H30" i="2"/>
  <c r="G33" i="2"/>
  <c r="G32" i="2"/>
  <c r="G31" i="2"/>
  <c r="G30" i="2"/>
  <c r="F33" i="2"/>
  <c r="F32" i="2"/>
  <c r="F31" i="2"/>
  <c r="F30" i="2"/>
  <c r="D33" i="2"/>
  <c r="D32" i="2"/>
  <c r="D31" i="2"/>
  <c r="D30" i="2"/>
  <c r="C33" i="2"/>
  <c r="C32" i="2"/>
  <c r="E32" i="2" s="1"/>
  <c r="C31" i="2"/>
  <c r="E31" i="2" s="1"/>
  <c r="C30" i="2"/>
  <c r="O28" i="2"/>
  <c r="R26" i="2"/>
  <c r="Q26" i="2"/>
  <c r="S26" i="2" s="1"/>
  <c r="P26" i="2"/>
  <c r="C25" i="1"/>
  <c r="E29" i="2"/>
  <c r="O29" i="2"/>
  <c r="M26" i="2"/>
  <c r="L26" i="2"/>
  <c r="K26" i="2"/>
  <c r="J26" i="2"/>
  <c r="I26" i="2"/>
  <c r="H26" i="2"/>
  <c r="G26" i="2"/>
  <c r="F26" i="2"/>
  <c r="D26" i="2"/>
  <c r="C26" i="2"/>
  <c r="T22" i="2"/>
  <c r="T20" i="2"/>
  <c r="T21" i="2"/>
  <c r="T19" i="2"/>
  <c r="T17" i="2"/>
  <c r="T16" i="2"/>
  <c r="T24" i="2"/>
  <c r="T15" i="2"/>
  <c r="T25" i="2"/>
  <c r="T13" i="2"/>
  <c r="T11" i="2"/>
  <c r="T12" i="2"/>
  <c r="T10" i="2"/>
  <c r="T9" i="2"/>
  <c r="T8" i="2"/>
  <c r="T14" i="2"/>
  <c r="T23" i="2"/>
  <c r="T18" i="2"/>
  <c r="T7" i="2"/>
  <c r="O22" i="2"/>
  <c r="O20" i="2"/>
  <c r="O21" i="2"/>
  <c r="O19" i="2"/>
  <c r="O17" i="2"/>
  <c r="O16" i="2"/>
  <c r="O24" i="2"/>
  <c r="O15" i="2"/>
  <c r="O25" i="2"/>
  <c r="O13" i="2"/>
  <c r="O11" i="2"/>
  <c r="O12" i="2"/>
  <c r="O10" i="2"/>
  <c r="O9" i="2"/>
  <c r="O8" i="2"/>
  <c r="O14" i="2"/>
  <c r="O23" i="2"/>
  <c r="O18" i="2"/>
  <c r="O7" i="2"/>
  <c r="E20" i="2"/>
  <c r="E21" i="2"/>
  <c r="E19" i="2"/>
  <c r="E17" i="2"/>
  <c r="E16" i="2"/>
  <c r="E24" i="2"/>
  <c r="E15" i="2"/>
  <c r="E25" i="2"/>
  <c r="E13" i="2"/>
  <c r="E11" i="2"/>
  <c r="E12" i="2"/>
  <c r="E10" i="2"/>
  <c r="E9" i="2"/>
  <c r="E8" i="2"/>
  <c r="E14" i="2"/>
  <c r="E23" i="2"/>
  <c r="E18" i="2"/>
  <c r="E22" i="2"/>
  <c r="E7" i="2"/>
  <c r="AI25" i="1"/>
  <c r="AH25" i="1"/>
  <c r="AG25" i="1"/>
  <c r="AF25" i="1"/>
  <c r="AE25" i="1"/>
  <c r="AD25" i="1"/>
  <c r="AC25" i="1"/>
  <c r="AA25" i="1"/>
  <c r="Z25" i="1"/>
  <c r="Y25" i="1"/>
  <c r="X25" i="1"/>
  <c r="AB25" i="1" s="1"/>
  <c r="W25" i="1"/>
  <c r="V25" i="1"/>
  <c r="U25" i="1"/>
  <c r="R25" i="1"/>
  <c r="Q25" i="1"/>
  <c r="P25" i="1"/>
  <c r="M25" i="1"/>
  <c r="L25" i="1"/>
  <c r="K25" i="1"/>
  <c r="J25" i="1"/>
  <c r="I25" i="1"/>
  <c r="H25" i="1"/>
  <c r="G25" i="1"/>
  <c r="F25" i="1"/>
  <c r="D25" i="1"/>
  <c r="E25" i="1" s="1"/>
  <c r="T21" i="1"/>
  <c r="T19" i="1"/>
  <c r="T20" i="1"/>
  <c r="T18" i="1"/>
  <c r="T23" i="1"/>
  <c r="T15" i="1"/>
  <c r="T24" i="1"/>
  <c r="T13" i="1"/>
  <c r="T11" i="1"/>
  <c r="T12" i="1"/>
  <c r="T7" i="1"/>
  <c r="T14" i="1"/>
  <c r="T8" i="1"/>
  <c r="T22" i="1"/>
  <c r="T6" i="1"/>
  <c r="O21" i="1"/>
  <c r="O19" i="1"/>
  <c r="O20" i="1"/>
  <c r="O18" i="1"/>
  <c r="O17" i="1"/>
  <c r="O16" i="1"/>
  <c r="O23" i="1"/>
  <c r="O15" i="1"/>
  <c r="O24" i="1"/>
  <c r="O13" i="1"/>
  <c r="O11" i="1"/>
  <c r="O12" i="1"/>
  <c r="O9" i="1"/>
  <c r="O10" i="1"/>
  <c r="O7" i="1"/>
  <c r="O14" i="1"/>
  <c r="O8" i="1"/>
  <c r="O22" i="1"/>
  <c r="O6" i="1"/>
  <c r="E21" i="1"/>
  <c r="E19" i="1"/>
  <c r="E20" i="1"/>
  <c r="E18" i="1"/>
  <c r="E17" i="1"/>
  <c r="E16" i="1"/>
  <c r="E23" i="1"/>
  <c r="E15" i="1"/>
  <c r="E24" i="1"/>
  <c r="E13" i="1"/>
  <c r="E11" i="1"/>
  <c r="E12" i="1"/>
  <c r="E9" i="1"/>
  <c r="E10" i="1"/>
  <c r="E7" i="1"/>
  <c r="E14" i="1"/>
  <c r="E8" i="1"/>
  <c r="E22" i="1"/>
  <c r="E6" i="1"/>
  <c r="S25" i="1"/>
  <c r="T29" i="2" l="1"/>
  <c r="E28" i="2"/>
  <c r="O32" i="2"/>
  <c r="X35" i="2"/>
  <c r="E33" i="2"/>
  <c r="F35" i="2"/>
  <c r="AD35" i="2"/>
  <c r="E30" i="2"/>
  <c r="I35" i="2"/>
  <c r="R35" i="2"/>
  <c r="G35" i="2"/>
  <c r="T32" i="2"/>
  <c r="O31" i="2"/>
  <c r="T31" i="2"/>
  <c r="O30" i="2"/>
  <c r="AF35" i="2"/>
  <c r="U35" i="2"/>
  <c r="AC35" i="2"/>
  <c r="Y35" i="2"/>
  <c r="V35" i="2"/>
  <c r="Z35" i="2"/>
  <c r="W35" i="2"/>
  <c r="AE35" i="2"/>
  <c r="AA35" i="2"/>
  <c r="AB35" i="2"/>
  <c r="S35" i="2"/>
  <c r="P35" i="2"/>
  <c r="Q35" i="2"/>
  <c r="J35" i="2"/>
  <c r="K35" i="2"/>
  <c r="N26" i="2"/>
  <c r="O26" i="2" s="1"/>
  <c r="L35" i="2"/>
  <c r="M35" i="2"/>
  <c r="N35" i="2"/>
  <c r="H35" i="2"/>
  <c r="O33" i="2"/>
  <c r="O34" i="2"/>
  <c r="T26" i="2"/>
  <c r="T30" i="2"/>
  <c r="E26" i="2"/>
  <c r="C35" i="2"/>
  <c r="D35" i="2"/>
  <c r="T34" i="2"/>
  <c r="T33" i="2"/>
  <c r="N25" i="1"/>
  <c r="T25" i="1"/>
  <c r="O25" i="1"/>
  <c r="T28" i="2"/>
  <c r="O35" i="2" l="1"/>
  <c r="T35" i="2"/>
  <c r="E35" i="2"/>
</calcChain>
</file>

<file path=xl/sharedStrings.xml><?xml version="1.0" encoding="utf-8"?>
<sst xmlns="http://schemas.openxmlformats.org/spreadsheetml/2006/main" count="132" uniqueCount="78">
  <si>
    <t>対象児数</t>
    <rPh sb="0" eb="2">
      <t>タイショウ</t>
    </rPh>
    <rPh sb="2" eb="3">
      <t>ジ</t>
    </rPh>
    <rPh sb="3" eb="4">
      <t>スウ</t>
    </rPh>
    <phoneticPr fontId="3"/>
  </si>
  <si>
    <t>受診児数</t>
    <rPh sb="0" eb="2">
      <t>ジュシン</t>
    </rPh>
    <rPh sb="2" eb="3">
      <t>ジ</t>
    </rPh>
    <rPh sb="3" eb="4">
      <t>スウ</t>
    </rPh>
    <phoneticPr fontId="3"/>
  </si>
  <si>
    <t>受診率</t>
    <rPh sb="0" eb="3">
      <t>ジュシンリツ</t>
    </rPh>
    <phoneticPr fontId="3"/>
  </si>
  <si>
    <t>フッ素塗布児数</t>
    <rPh sb="0" eb="5">
      <t>フッソトフ</t>
    </rPh>
    <rPh sb="5" eb="7">
      <t>ジスウ</t>
    </rPh>
    <phoneticPr fontId="3"/>
  </si>
  <si>
    <t>う　　歯　　状　　況</t>
    <rPh sb="3" eb="4">
      <t>シ</t>
    </rPh>
    <rPh sb="6" eb="10">
      <t>ジョウキョウ</t>
    </rPh>
    <phoneticPr fontId="3"/>
  </si>
  <si>
    <t>う　　歯　　数</t>
    <rPh sb="3" eb="7">
      <t>シスウ</t>
    </rPh>
    <phoneticPr fontId="3"/>
  </si>
  <si>
    <t>要観察歯</t>
    <rPh sb="0" eb="1">
      <t>ヨウ</t>
    </rPh>
    <rPh sb="1" eb="4">
      <t>カンサツシ</t>
    </rPh>
    <phoneticPr fontId="3"/>
  </si>
  <si>
    <t>う蝕のない者</t>
    <rPh sb="1" eb="2">
      <t>ショク</t>
    </rPh>
    <rPh sb="5" eb="6">
      <t>モノ</t>
    </rPh>
    <phoneticPr fontId="3"/>
  </si>
  <si>
    <t>う蝕のある者</t>
    <rPh sb="1" eb="2">
      <t>ショク</t>
    </rPh>
    <rPh sb="5" eb="6">
      <t>モノ</t>
    </rPh>
    <phoneticPr fontId="3"/>
  </si>
  <si>
    <t>未処置歯</t>
    <rPh sb="0" eb="3">
      <t>ミショチ</t>
    </rPh>
    <rPh sb="3" eb="4">
      <t>シ</t>
    </rPh>
    <phoneticPr fontId="3"/>
  </si>
  <si>
    <t>処置歯</t>
    <rPh sb="0" eb="2">
      <t>ショチ</t>
    </rPh>
    <rPh sb="2" eb="3">
      <t>シスウ</t>
    </rPh>
    <phoneticPr fontId="3"/>
  </si>
  <si>
    <t>総数</t>
    <rPh sb="0" eb="2">
      <t>ソウスウ</t>
    </rPh>
    <phoneticPr fontId="3"/>
  </si>
  <si>
    <t>Ｏ型</t>
    <rPh sb="1" eb="2">
      <t>カタ</t>
    </rPh>
    <phoneticPr fontId="3"/>
  </si>
  <si>
    <t>う蝕罹患型</t>
    <rPh sb="1" eb="2">
      <t>ショク</t>
    </rPh>
    <rPh sb="2" eb="4">
      <t>リカン</t>
    </rPh>
    <rPh sb="4" eb="5">
      <t>カタ</t>
    </rPh>
    <phoneticPr fontId="3"/>
  </si>
  <si>
    <t>罹患者率</t>
    <rPh sb="0" eb="2">
      <t>リカン</t>
    </rPh>
    <rPh sb="2" eb="3">
      <t>シャ</t>
    </rPh>
    <rPh sb="3" eb="4">
      <t>リツ</t>
    </rPh>
    <phoneticPr fontId="3"/>
  </si>
  <si>
    <t>Ｏ型不明</t>
    <rPh sb="1" eb="2">
      <t>カタ</t>
    </rPh>
    <rPh sb="2" eb="4">
      <t>フメイ</t>
    </rPh>
    <phoneticPr fontId="3"/>
  </si>
  <si>
    <t>Ａ型</t>
    <rPh sb="1" eb="2">
      <t>カタ</t>
    </rPh>
    <phoneticPr fontId="3"/>
  </si>
  <si>
    <t>Ｂ型</t>
    <rPh sb="1" eb="2">
      <t>カタ</t>
    </rPh>
    <phoneticPr fontId="3"/>
  </si>
  <si>
    <t>Ｃ型</t>
    <rPh sb="1" eb="2">
      <t>カタ</t>
    </rPh>
    <phoneticPr fontId="3"/>
  </si>
  <si>
    <t>不明</t>
    <rPh sb="0" eb="2">
      <t>フメイ</t>
    </rPh>
    <phoneticPr fontId="3"/>
  </si>
  <si>
    <t>計</t>
    <rPh sb="0" eb="1">
      <t>ケイ</t>
    </rPh>
    <phoneticPr fontId="3"/>
  </si>
  <si>
    <t>滋賀県</t>
    <rPh sb="0" eb="2">
      <t>シガ</t>
    </rPh>
    <rPh sb="2" eb="3">
      <t>ケン</t>
    </rPh>
    <phoneticPr fontId="23"/>
  </si>
  <si>
    <t>咬　　合　　異　　常</t>
    <rPh sb="0" eb="4">
      <t>コウゴウ</t>
    </rPh>
    <rPh sb="6" eb="10">
      <t>イジョウ</t>
    </rPh>
    <phoneticPr fontId="3"/>
  </si>
  <si>
    <t>口腔軟組織疾患</t>
    <rPh sb="0" eb="2">
      <t>コウクウ</t>
    </rPh>
    <rPh sb="2" eb="3">
      <t>ナン</t>
    </rPh>
    <rPh sb="3" eb="5">
      <t>ソシキ</t>
    </rPh>
    <rPh sb="5" eb="7">
      <t>シッカン</t>
    </rPh>
    <phoneticPr fontId="3"/>
  </si>
  <si>
    <t>その他要指導</t>
    <rPh sb="0" eb="3">
      <t>ソノタ</t>
    </rPh>
    <rPh sb="3" eb="6">
      <t>ヨウシドウ</t>
    </rPh>
    <phoneticPr fontId="3"/>
  </si>
  <si>
    <t>反対咬合</t>
    <rPh sb="0" eb="2">
      <t>ハンタイ</t>
    </rPh>
    <rPh sb="2" eb="4">
      <t>コウゴウ</t>
    </rPh>
    <phoneticPr fontId="3"/>
  </si>
  <si>
    <t>上顎前突</t>
    <rPh sb="0" eb="2">
      <t>ジョウガク</t>
    </rPh>
    <rPh sb="2" eb="3">
      <t>ゼン</t>
    </rPh>
    <rPh sb="3" eb="4">
      <t>トツ</t>
    </rPh>
    <phoneticPr fontId="3"/>
  </si>
  <si>
    <t>開咬</t>
    <rPh sb="0" eb="1">
      <t>カイ</t>
    </rPh>
    <rPh sb="1" eb="2">
      <t>コウ</t>
    </rPh>
    <phoneticPr fontId="3"/>
  </si>
  <si>
    <t>そう生</t>
    <rPh sb="2" eb="3">
      <t>セイ</t>
    </rPh>
    <phoneticPr fontId="3"/>
  </si>
  <si>
    <t>正中離開</t>
    <rPh sb="0" eb="2">
      <t>セイチュウ</t>
    </rPh>
    <rPh sb="2" eb="3">
      <t>リ</t>
    </rPh>
    <rPh sb="3" eb="4">
      <t>カイ</t>
    </rPh>
    <phoneticPr fontId="3"/>
  </si>
  <si>
    <t>その他</t>
    <rPh sb="0" eb="3">
      <t>ソノタ</t>
    </rPh>
    <phoneticPr fontId="3"/>
  </si>
  <si>
    <t>Ｌ</t>
  </si>
  <si>
    <t>Ｓ</t>
  </si>
  <si>
    <t>なし</t>
  </si>
  <si>
    <t>吸指癖</t>
    <rPh sb="0" eb="1">
      <t>キュウ</t>
    </rPh>
    <rPh sb="1" eb="2">
      <t>シ</t>
    </rPh>
    <rPh sb="2" eb="3">
      <t>クセ</t>
    </rPh>
    <phoneticPr fontId="3"/>
  </si>
  <si>
    <t>歯列等</t>
    <rPh sb="0" eb="2">
      <t>シレツ</t>
    </rPh>
    <rPh sb="2" eb="3">
      <t>トウ</t>
    </rPh>
    <phoneticPr fontId="3"/>
  </si>
  <si>
    <t>市町村</t>
    <rPh sb="0" eb="3">
      <t>シチョウソン</t>
    </rPh>
    <phoneticPr fontId="21"/>
  </si>
  <si>
    <t>処置歯</t>
    <rPh sb="0" eb="2">
      <t>ショチ</t>
    </rPh>
    <rPh sb="2" eb="3">
      <t>ハ</t>
    </rPh>
    <phoneticPr fontId="21"/>
  </si>
  <si>
    <t>総数</t>
    <rPh sb="0" eb="2">
      <t>ソウスウ</t>
    </rPh>
    <phoneticPr fontId="21"/>
  </si>
  <si>
    <t>Ｃ型不明</t>
    <rPh sb="1" eb="2">
      <t>ガタ</t>
    </rPh>
    <rPh sb="2" eb="4">
      <t>フメイ</t>
    </rPh>
    <phoneticPr fontId="3"/>
  </si>
  <si>
    <t>要フォロー</t>
    <rPh sb="0" eb="1">
      <t>ヨウ</t>
    </rPh>
    <phoneticPr fontId="3"/>
  </si>
  <si>
    <t>大津</t>
    <rPh sb="0" eb="2">
      <t>オオツ</t>
    </rPh>
    <phoneticPr fontId="21"/>
  </si>
  <si>
    <t>甲賀</t>
    <rPh sb="0" eb="2">
      <t>コウカ</t>
    </rPh>
    <phoneticPr fontId="21"/>
  </si>
  <si>
    <t>湖東</t>
    <rPh sb="0" eb="2">
      <t>コトウ</t>
    </rPh>
    <phoneticPr fontId="21"/>
  </si>
  <si>
    <t>東近江</t>
    <rPh sb="0" eb="1">
      <t>ヒガシ</t>
    </rPh>
    <rPh sb="1" eb="3">
      <t>オウミ</t>
    </rPh>
    <phoneticPr fontId="23"/>
  </si>
  <si>
    <t>湖北</t>
    <rPh sb="0" eb="2">
      <t>コホク</t>
    </rPh>
    <phoneticPr fontId="21"/>
  </si>
  <si>
    <t>未処置のう歯のある者（再掲）</t>
    <rPh sb="0" eb="1">
      <t>ミ</t>
    </rPh>
    <rPh sb="1" eb="3">
      <t>ショチ</t>
    </rPh>
    <rPh sb="5" eb="6">
      <t>シ</t>
    </rPh>
    <rPh sb="9" eb="10">
      <t>モノ</t>
    </rPh>
    <rPh sb="11" eb="13">
      <t>サイケイ</t>
    </rPh>
    <phoneticPr fontId="3"/>
  </si>
  <si>
    <t>■二次保健医療圏別（再掲）</t>
    <rPh sb="1" eb="3">
      <t>ニジ</t>
    </rPh>
    <rPh sb="3" eb="5">
      <t>ホケン</t>
    </rPh>
    <rPh sb="5" eb="7">
      <t>イリョウ</t>
    </rPh>
    <rPh sb="7" eb="8">
      <t>ケン</t>
    </rPh>
    <rPh sb="8" eb="9">
      <t>ベツ</t>
    </rPh>
    <rPh sb="10" eb="12">
      <t>サイケイ</t>
    </rPh>
    <phoneticPr fontId="21"/>
  </si>
  <si>
    <t>湖南</t>
    <rPh sb="0" eb="2">
      <t>コナン</t>
    </rPh>
    <phoneticPr fontId="23"/>
  </si>
  <si>
    <t>湖西</t>
    <rPh sb="0" eb="2">
      <t>コセイ</t>
    </rPh>
    <phoneticPr fontId="21"/>
  </si>
  <si>
    <t>１人あたり
う歯数</t>
    <rPh sb="1" eb="2">
      <t>ニン</t>
    </rPh>
    <rPh sb="7" eb="8">
      <t>シ</t>
    </rPh>
    <rPh sb="8" eb="9">
      <t>スウ</t>
    </rPh>
    <phoneticPr fontId="3"/>
  </si>
  <si>
    <t>一人あたり
う歯数</t>
    <rPh sb="0" eb="2">
      <t>ヒトリ</t>
    </rPh>
    <rPh sb="7" eb="8">
      <t>シ</t>
    </rPh>
    <rPh sb="8" eb="9">
      <t>スウ</t>
    </rPh>
    <phoneticPr fontId="21"/>
  </si>
  <si>
    <t>未処置のう歯の
ある者（再掲）</t>
    <rPh sb="0" eb="1">
      <t>ミ</t>
    </rPh>
    <rPh sb="1" eb="3">
      <t>ショチ</t>
    </rPh>
    <rPh sb="5" eb="6">
      <t>シ</t>
    </rPh>
    <rPh sb="10" eb="11">
      <t>モノ</t>
    </rPh>
    <rPh sb="12" eb="14">
      <t>サイケイ</t>
    </rPh>
    <phoneticPr fontId="3"/>
  </si>
  <si>
    <t>■令和3年度　3歳児歯科健康診査集計結果</t>
    <rPh sb="1" eb="3">
      <t>レイワ</t>
    </rPh>
    <rPh sb="4" eb="5">
      <t>ネン</t>
    </rPh>
    <rPh sb="5" eb="6">
      <t>ド</t>
    </rPh>
    <rPh sb="8" eb="9">
      <t>サイ</t>
    </rPh>
    <rPh sb="9" eb="10">
      <t>ジ</t>
    </rPh>
    <rPh sb="10" eb="12">
      <t>シカ</t>
    </rPh>
    <rPh sb="12" eb="14">
      <t>ケンコウ</t>
    </rPh>
    <rPh sb="14" eb="16">
      <t>シンサ</t>
    </rPh>
    <rPh sb="16" eb="18">
      <t>シュウケイ</t>
    </rPh>
    <rPh sb="18" eb="20">
      <t>ケッカ</t>
    </rPh>
    <phoneticPr fontId="21"/>
  </si>
  <si>
    <t>■令和3年度　1歳6か月児歯科健康診査集計結果</t>
    <rPh sb="1" eb="3">
      <t>レイワ</t>
    </rPh>
    <rPh sb="4" eb="5">
      <t>ネン</t>
    </rPh>
    <rPh sb="5" eb="6">
      <t>ド</t>
    </rPh>
    <rPh sb="8" eb="9">
      <t>サイ</t>
    </rPh>
    <rPh sb="11" eb="12">
      <t>ゲツ</t>
    </rPh>
    <rPh sb="12" eb="13">
      <t>ジ</t>
    </rPh>
    <rPh sb="13" eb="15">
      <t>シカ</t>
    </rPh>
    <rPh sb="15" eb="17">
      <t>ケンコウ</t>
    </rPh>
    <rPh sb="17" eb="19">
      <t>シンサ</t>
    </rPh>
    <rPh sb="19" eb="21">
      <t>シュウケイ</t>
    </rPh>
    <rPh sb="21" eb="23">
      <t>ケッカ</t>
    </rPh>
    <phoneticPr fontId="21"/>
  </si>
  <si>
    <t>大津市</t>
    <rPh sb="0" eb="3">
      <t>オオツシ</t>
    </rPh>
    <phoneticPr fontId="3"/>
  </si>
  <si>
    <t>彦根市</t>
    <rPh sb="0" eb="3">
      <t>ヒコネシ</t>
    </rPh>
    <phoneticPr fontId="3"/>
  </si>
  <si>
    <t>長浜市</t>
    <rPh sb="0" eb="3">
      <t>ナガハマシ</t>
    </rPh>
    <phoneticPr fontId="3"/>
  </si>
  <si>
    <t>近江八幡市</t>
    <rPh sb="0" eb="5">
      <t>オウミハチマンシ</t>
    </rPh>
    <phoneticPr fontId="3"/>
  </si>
  <si>
    <t>草津市</t>
    <rPh sb="0" eb="3">
      <t>クサツシ</t>
    </rPh>
    <phoneticPr fontId="3"/>
  </si>
  <si>
    <t>守山市</t>
    <rPh sb="0" eb="3">
      <t>モリヤマシ</t>
    </rPh>
    <phoneticPr fontId="3"/>
  </si>
  <si>
    <t>栗東市</t>
    <rPh sb="0" eb="3">
      <t>リットウシ</t>
    </rPh>
    <phoneticPr fontId="3"/>
  </si>
  <si>
    <t>甲賀市</t>
    <rPh sb="0" eb="2">
      <t>コウガ</t>
    </rPh>
    <rPh sb="2" eb="3">
      <t>シ</t>
    </rPh>
    <phoneticPr fontId="3"/>
  </si>
  <si>
    <t>野洲市</t>
    <rPh sb="0" eb="3">
      <t>ヤスシ</t>
    </rPh>
    <phoneticPr fontId="3"/>
  </si>
  <si>
    <t>湖南市</t>
    <rPh sb="0" eb="2">
      <t>コナン</t>
    </rPh>
    <rPh sb="2" eb="3">
      <t>シ</t>
    </rPh>
    <phoneticPr fontId="3"/>
  </si>
  <si>
    <t>高島市</t>
    <rPh sb="0" eb="2">
      <t>タカシマ</t>
    </rPh>
    <rPh sb="2" eb="3">
      <t>シ</t>
    </rPh>
    <phoneticPr fontId="3"/>
  </si>
  <si>
    <t>東近江市</t>
    <rPh sb="0" eb="1">
      <t>ヒガシ</t>
    </rPh>
    <rPh sb="1" eb="3">
      <t>オウミ</t>
    </rPh>
    <rPh sb="3" eb="4">
      <t>シ</t>
    </rPh>
    <phoneticPr fontId="3"/>
  </si>
  <si>
    <t>米原市</t>
    <rPh sb="0" eb="3">
      <t>マイバラシ</t>
    </rPh>
    <phoneticPr fontId="3"/>
  </si>
  <si>
    <t>日野町</t>
    <rPh sb="0" eb="2">
      <t>ヒノ</t>
    </rPh>
    <rPh sb="2" eb="3">
      <t>チョウ</t>
    </rPh>
    <phoneticPr fontId="3"/>
  </si>
  <si>
    <t>竜王町</t>
    <rPh sb="0" eb="2">
      <t>リュウオウ</t>
    </rPh>
    <rPh sb="2" eb="3">
      <t>チョウ</t>
    </rPh>
    <phoneticPr fontId="3"/>
  </si>
  <si>
    <t>愛荘町</t>
    <rPh sb="0" eb="2">
      <t>アイショウ</t>
    </rPh>
    <rPh sb="2" eb="3">
      <t>チョウ</t>
    </rPh>
    <phoneticPr fontId="3"/>
  </si>
  <si>
    <t>豊郷町</t>
    <rPh sb="0" eb="2">
      <t>トヨサト</t>
    </rPh>
    <rPh sb="2" eb="3">
      <t>チョウ</t>
    </rPh>
    <phoneticPr fontId="3"/>
  </si>
  <si>
    <t>甲良町</t>
    <rPh sb="0" eb="3">
      <t>コウラチョウ</t>
    </rPh>
    <phoneticPr fontId="3"/>
  </si>
  <si>
    <t>多賀町</t>
    <rPh sb="0" eb="3">
      <t>タガチョウ</t>
    </rPh>
    <phoneticPr fontId="3"/>
  </si>
  <si>
    <r>
      <t>Ｏ</t>
    </r>
    <r>
      <rPr>
        <vertAlign val="subscript"/>
        <sz val="9"/>
        <rFont val="BIZ UDゴシック"/>
        <family val="3"/>
        <charset val="128"/>
      </rPr>
      <t>１</t>
    </r>
    <r>
      <rPr>
        <sz val="9"/>
        <rFont val="BIZ UDゴシック"/>
        <family val="3"/>
        <charset val="128"/>
      </rPr>
      <t>型</t>
    </r>
    <rPh sb="2" eb="3">
      <t>カタ</t>
    </rPh>
    <phoneticPr fontId="3"/>
  </si>
  <si>
    <r>
      <t>Ｏ</t>
    </r>
    <r>
      <rPr>
        <vertAlign val="subscript"/>
        <sz val="9"/>
        <rFont val="BIZ UDゴシック"/>
        <family val="3"/>
        <charset val="128"/>
      </rPr>
      <t>２</t>
    </r>
    <r>
      <rPr>
        <sz val="9"/>
        <rFont val="BIZ UDゴシック"/>
        <family val="3"/>
        <charset val="128"/>
      </rPr>
      <t>型</t>
    </r>
    <rPh sb="2" eb="3">
      <t>カタ</t>
    </rPh>
    <phoneticPr fontId="3"/>
  </si>
  <si>
    <r>
      <t>Ｃ</t>
    </r>
    <r>
      <rPr>
        <vertAlign val="subscript"/>
        <sz val="9"/>
        <rFont val="BIZ UDゴシック"/>
        <family val="3"/>
        <charset val="128"/>
      </rPr>
      <t>１</t>
    </r>
    <r>
      <rPr>
        <sz val="9"/>
        <rFont val="BIZ UDゴシック"/>
        <family val="3"/>
        <charset val="128"/>
      </rPr>
      <t>型</t>
    </r>
    <rPh sb="2" eb="3">
      <t>カタ</t>
    </rPh>
    <phoneticPr fontId="3"/>
  </si>
  <si>
    <r>
      <t>Ｃ</t>
    </r>
    <r>
      <rPr>
        <vertAlign val="subscript"/>
        <sz val="9"/>
        <rFont val="BIZ UDゴシック"/>
        <family val="3"/>
        <charset val="128"/>
      </rPr>
      <t>２</t>
    </r>
    <r>
      <rPr>
        <sz val="9"/>
        <rFont val="BIZ UDゴシック"/>
        <family val="3"/>
        <charset val="128"/>
      </rPr>
      <t>型</t>
    </r>
    <rPh sb="2" eb="3">
      <t>カタ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</si>
</sst>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9"/>
      <name val="BIZ UDゴシック"/>
      <family val="3"/>
      <charset val="128"/>
    </font>
    <font>
      <vertAlign val="subscript"/>
      <sz val="9"/>
      <name val="BIZ UDゴシック"/>
      <family val="3"/>
      <charset val="128"/>
    </font>
    <font>
      <sz val="8"/>
      <name val="BIZ UDゴシック"/>
      <family val="3"/>
      <charset val="128"/>
    </font>
    <font>
      <sz val="8"/>
      <color theme="1"/>
      <name val="BIZ UD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0" borderId="0"/>
    <xf numFmtId="38" fontId="22" fillId="0" borderId="0" applyFont="0" applyFill="0" applyBorder="0" applyAlignment="0" applyProtection="0"/>
  </cellStyleXfs>
  <cellXfs count="182">
    <xf numFmtId="0" fontId="0" fillId="0" borderId="0" xfId="0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4" fillId="0" borderId="34" xfId="0" applyFont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7" fillId="0" borderId="11" xfId="3" applyFont="1" applyFill="1" applyBorder="1" applyAlignment="1">
      <alignment vertical="center" textRotation="255"/>
    </xf>
    <xf numFmtId="0" fontId="27" fillId="0" borderId="12" xfId="3" applyFont="1" applyFill="1" applyBorder="1" applyAlignment="1">
      <alignment horizontal="center" vertical="center"/>
    </xf>
    <xf numFmtId="0" fontId="27" fillId="0" borderId="30" xfId="3" applyFont="1" applyFill="1" applyBorder="1" applyAlignment="1">
      <alignment horizontal="center" vertical="center"/>
    </xf>
    <xf numFmtId="0" fontId="27" fillId="0" borderId="25" xfId="3" applyFont="1" applyFill="1" applyBorder="1" applyAlignment="1">
      <alignment horizontal="center" vertical="center"/>
    </xf>
    <xf numFmtId="0" fontId="27" fillId="0" borderId="13" xfId="3" applyFont="1" applyFill="1" applyBorder="1" applyAlignment="1">
      <alignment horizontal="center" vertical="center"/>
    </xf>
    <xf numFmtId="0" fontId="27" fillId="0" borderId="31" xfId="3" applyFont="1" applyFill="1" applyBorder="1" applyAlignment="1">
      <alignment horizontal="center" vertical="center"/>
    </xf>
    <xf numFmtId="0" fontId="27" fillId="0" borderId="49" xfId="3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7" fillId="0" borderId="36" xfId="3" applyFont="1" applyFill="1" applyBorder="1" applyAlignment="1">
      <alignment vertical="center" textRotation="255"/>
    </xf>
    <xf numFmtId="0" fontId="27" fillId="0" borderId="36" xfId="3" applyFont="1" applyFill="1" applyBorder="1" applyAlignment="1">
      <alignment horizontal="center" vertical="center" textRotation="255" wrapText="1"/>
    </xf>
    <xf numFmtId="0" fontId="27" fillId="0" borderId="33" xfId="3" applyFont="1" applyFill="1" applyBorder="1" applyAlignment="1">
      <alignment horizontal="center" vertical="center"/>
    </xf>
    <xf numFmtId="0" fontId="27" fillId="0" borderId="15" xfId="3" applyFont="1" applyFill="1" applyBorder="1" applyAlignment="1">
      <alignment horizontal="center" vertical="center"/>
    </xf>
    <xf numFmtId="0" fontId="27" fillId="0" borderId="35" xfId="3" applyFont="1" applyFill="1" applyBorder="1" applyAlignment="1">
      <alignment horizontal="center" vertical="center"/>
    </xf>
    <xf numFmtId="0" fontId="27" fillId="0" borderId="19" xfId="3" applyFont="1" applyFill="1" applyBorder="1" applyAlignment="1">
      <alignment horizontal="center" vertical="center"/>
    </xf>
    <xf numFmtId="0" fontId="27" fillId="0" borderId="0" xfId="3" applyFont="1" applyFill="1" applyBorder="1" applyAlignment="1">
      <alignment horizontal="center" vertical="center"/>
    </xf>
    <xf numFmtId="0" fontId="27" fillId="0" borderId="34" xfId="3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vertical="center"/>
    </xf>
    <xf numFmtId="0" fontId="26" fillId="0" borderId="36" xfId="0" applyFont="1" applyFill="1" applyBorder="1" applyAlignment="1">
      <alignment vertical="center"/>
    </xf>
    <xf numFmtId="0" fontId="27" fillId="0" borderId="51" xfId="3" applyFont="1" applyFill="1" applyBorder="1" applyAlignment="1">
      <alignment horizontal="center" vertical="center"/>
    </xf>
    <xf numFmtId="0" fontId="27" fillId="0" borderId="52" xfId="3" applyFont="1" applyFill="1" applyBorder="1" applyAlignment="1">
      <alignment horizontal="center" vertical="center"/>
    </xf>
    <xf numFmtId="0" fontId="27" fillId="0" borderId="53" xfId="3" applyFont="1" applyFill="1" applyBorder="1" applyAlignment="1">
      <alignment horizontal="center" vertical="center"/>
    </xf>
    <xf numFmtId="0" fontId="27" fillId="0" borderId="60" xfId="3" applyFont="1" applyFill="1" applyBorder="1" applyAlignment="1">
      <alignment horizontal="center" vertical="center"/>
    </xf>
    <xf numFmtId="0" fontId="27" fillId="0" borderId="37" xfId="3" applyFont="1" applyFill="1" applyBorder="1" applyAlignment="1">
      <alignment vertical="center"/>
    </xf>
    <xf numFmtId="0" fontId="27" fillId="0" borderId="63" xfId="3" applyFont="1" applyFill="1" applyBorder="1" applyAlignment="1">
      <alignment horizontal="center" vertical="center" textRotation="255" wrapText="1"/>
    </xf>
    <xf numFmtId="0" fontId="27" fillId="0" borderId="44" xfId="3" applyFont="1" applyFill="1" applyBorder="1" applyAlignment="1">
      <alignment horizontal="center" vertical="center"/>
    </xf>
    <xf numFmtId="0" fontId="27" fillId="0" borderId="37" xfId="3" applyFont="1" applyFill="1" applyBorder="1" applyAlignment="1">
      <alignment horizontal="center" vertical="center"/>
    </xf>
    <xf numFmtId="0" fontId="27" fillId="0" borderId="37" xfId="3" applyFont="1" applyFill="1" applyBorder="1" applyAlignment="1">
      <alignment vertical="center" textRotation="255"/>
    </xf>
    <xf numFmtId="0" fontId="24" fillId="0" borderId="34" xfId="0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textRotation="255" wrapText="1"/>
    </xf>
    <xf numFmtId="0" fontId="27" fillId="0" borderId="36" xfId="3" applyFont="1" applyFill="1" applyBorder="1" applyAlignment="1">
      <alignment horizontal="center" vertical="center" textRotation="255" wrapText="1"/>
    </xf>
    <xf numFmtId="0" fontId="27" fillId="0" borderId="14" xfId="3" applyFont="1" applyFill="1" applyBorder="1" applyAlignment="1">
      <alignment horizontal="center" vertical="center" textRotation="255" wrapText="1"/>
    </xf>
    <xf numFmtId="0" fontId="27" fillId="0" borderId="47" xfId="3" applyFont="1" applyFill="1" applyBorder="1" applyAlignment="1">
      <alignment horizontal="center" vertical="center" textRotation="255" wrapText="1"/>
    </xf>
    <xf numFmtId="0" fontId="27" fillId="0" borderId="48" xfId="3" applyFont="1" applyFill="1" applyBorder="1" applyAlignment="1">
      <alignment horizontal="center" vertical="center" textRotation="255" wrapText="1"/>
    </xf>
    <xf numFmtId="0" fontId="27" fillId="0" borderId="18" xfId="3" applyFont="1" applyFill="1" applyBorder="1" applyAlignment="1">
      <alignment horizontal="center" vertical="center" textRotation="255" wrapText="1"/>
    </xf>
    <xf numFmtId="0" fontId="27" fillId="0" borderId="37" xfId="3" applyFont="1" applyFill="1" applyBorder="1" applyAlignment="1">
      <alignment horizontal="center" vertical="center" textRotation="255" wrapText="1"/>
    </xf>
    <xf numFmtId="0" fontId="27" fillId="0" borderId="22" xfId="3" applyFont="1" applyFill="1" applyBorder="1" applyAlignment="1">
      <alignment horizontal="center" vertical="center" textRotation="255" wrapText="1"/>
    </xf>
    <xf numFmtId="0" fontId="27" fillId="0" borderId="23" xfId="3" applyFont="1" applyFill="1" applyBorder="1" applyAlignment="1">
      <alignment horizontal="center" vertical="center" textRotation="255" wrapText="1"/>
    </xf>
    <xf numFmtId="0" fontId="27" fillId="0" borderId="24" xfId="3" applyFont="1" applyFill="1" applyBorder="1" applyAlignment="1">
      <alignment horizontal="center" vertical="center" textRotation="255" wrapText="1"/>
    </xf>
    <xf numFmtId="0" fontId="27" fillId="0" borderId="14" xfId="3" applyFont="1" applyFill="1" applyBorder="1" applyAlignment="1">
      <alignment horizontal="center" vertical="center" textRotation="255" wrapText="1"/>
    </xf>
    <xf numFmtId="0" fontId="27" fillId="0" borderId="29" xfId="3" applyFont="1" applyFill="1" applyBorder="1" applyAlignment="1">
      <alignment horizontal="center" vertical="center" textRotation="255" wrapText="1"/>
    </xf>
    <xf numFmtId="0" fontId="27" fillId="0" borderId="27" xfId="3" applyFont="1" applyFill="1" applyBorder="1" applyAlignment="1">
      <alignment horizontal="center" vertical="center" textRotation="255" wrapText="1"/>
    </xf>
    <xf numFmtId="0" fontId="27" fillId="0" borderId="32" xfId="3" applyFont="1" applyFill="1" applyBorder="1" applyAlignment="1">
      <alignment horizontal="center" vertical="center" textRotation="255" wrapText="1"/>
    </xf>
    <xf numFmtId="0" fontId="27" fillId="0" borderId="28" xfId="3" applyFont="1" applyFill="1" applyBorder="1" applyAlignment="1">
      <alignment horizontal="center" vertical="center" textRotation="255" wrapText="1"/>
    </xf>
    <xf numFmtId="0" fontId="24" fillId="0" borderId="0" xfId="0" applyFont="1" applyAlignment="1">
      <alignment horizontal="center" vertical="center" wrapText="1"/>
    </xf>
    <xf numFmtId="38" fontId="29" fillId="0" borderId="10" xfId="1" applyFont="1" applyBorder="1" applyAlignment="1">
      <alignment horizontal="right"/>
    </xf>
    <xf numFmtId="176" fontId="30" fillId="0" borderId="10" xfId="2" applyNumberFormat="1" applyFont="1" applyBorder="1" applyAlignment="1">
      <alignment horizontal="right"/>
    </xf>
    <xf numFmtId="38" fontId="29" fillId="0" borderId="29" xfId="1" applyFont="1" applyBorder="1" applyAlignment="1">
      <alignment horizontal="right"/>
    </xf>
    <xf numFmtId="38" fontId="29" fillId="0" borderId="32" xfId="1" applyFont="1" applyBorder="1" applyAlignment="1">
      <alignment horizontal="right"/>
    </xf>
    <xf numFmtId="38" fontId="29" fillId="0" borderId="27" xfId="1" applyFont="1" applyBorder="1" applyAlignment="1">
      <alignment horizontal="right"/>
    </xf>
    <xf numFmtId="38" fontId="30" fillId="0" borderId="27" xfId="1" applyFont="1" applyBorder="1" applyAlignment="1">
      <alignment horizontal="right"/>
    </xf>
    <xf numFmtId="176" fontId="30" fillId="0" borderId="27" xfId="2" applyNumberFormat="1" applyFont="1" applyBorder="1" applyAlignment="1">
      <alignment horizontal="right"/>
    </xf>
    <xf numFmtId="38" fontId="29" fillId="0" borderId="28" xfId="1" applyFont="1" applyBorder="1" applyAlignment="1">
      <alignment horizontal="right"/>
    </xf>
    <xf numFmtId="40" fontId="30" fillId="0" borderId="28" xfId="1" applyNumberFormat="1" applyFont="1" applyBorder="1" applyAlignment="1"/>
    <xf numFmtId="38" fontId="29" fillId="0" borderId="25" xfId="1" applyFont="1" applyBorder="1" applyAlignment="1">
      <alignment horizontal="right"/>
    </xf>
    <xf numFmtId="38" fontId="30" fillId="0" borderId="10" xfId="1" applyFont="1" applyBorder="1" applyAlignment="1">
      <alignment horizontal="right"/>
    </xf>
    <xf numFmtId="38" fontId="30" fillId="0" borderId="29" xfId="1" applyFont="1" applyBorder="1" applyAlignment="1">
      <alignment horizontal="right"/>
    </xf>
    <xf numFmtId="38" fontId="30" fillId="0" borderId="32" xfId="1" applyFont="1" applyBorder="1" applyAlignment="1">
      <alignment horizontal="right"/>
    </xf>
    <xf numFmtId="38" fontId="30" fillId="0" borderId="28" xfId="1" applyFont="1" applyBorder="1" applyAlignment="1">
      <alignment horizontal="right"/>
    </xf>
    <xf numFmtId="38" fontId="30" fillId="0" borderId="25" xfId="1" applyFont="1" applyBorder="1" applyAlignment="1">
      <alignment horizontal="right"/>
    </xf>
    <xf numFmtId="38" fontId="30" fillId="0" borderId="10" xfId="1" applyFont="1" applyFill="1" applyBorder="1" applyAlignment="1">
      <alignment horizontal="right"/>
    </xf>
    <xf numFmtId="38" fontId="30" fillId="0" borderId="54" xfId="1" applyFont="1" applyBorder="1" applyAlignment="1">
      <alignment horizontal="right"/>
    </xf>
    <xf numFmtId="176" fontId="30" fillId="0" borderId="54" xfId="2" applyNumberFormat="1" applyFont="1" applyBorder="1" applyAlignment="1">
      <alignment horizontal="right"/>
    </xf>
    <xf numFmtId="38" fontId="30" fillId="0" borderId="55" xfId="1" applyFont="1" applyBorder="1" applyAlignment="1">
      <alignment horizontal="right"/>
    </xf>
    <xf numFmtId="38" fontId="30" fillId="0" borderId="56" xfId="1" applyFont="1" applyBorder="1" applyAlignment="1">
      <alignment horizontal="right"/>
    </xf>
    <xf numFmtId="38" fontId="30" fillId="0" borderId="57" xfId="1" applyFont="1" applyBorder="1" applyAlignment="1">
      <alignment horizontal="right"/>
    </xf>
    <xf numFmtId="176" fontId="30" fillId="0" borderId="57" xfId="2" applyNumberFormat="1" applyFont="1" applyBorder="1" applyAlignment="1">
      <alignment horizontal="right"/>
    </xf>
    <xf numFmtId="38" fontId="30" fillId="0" borderId="58" xfId="1" applyFont="1" applyBorder="1" applyAlignment="1">
      <alignment horizontal="right"/>
    </xf>
    <xf numFmtId="40" fontId="30" fillId="0" borderId="58" xfId="1" applyNumberFormat="1" applyFont="1" applyBorder="1" applyAlignment="1"/>
    <xf numFmtId="38" fontId="30" fillId="0" borderId="59" xfId="1" applyFont="1" applyBorder="1" applyAlignment="1">
      <alignment horizontal="right"/>
    </xf>
    <xf numFmtId="38" fontId="29" fillId="0" borderId="56" xfId="1" applyFont="1" applyBorder="1" applyAlignment="1">
      <alignment horizontal="right"/>
    </xf>
    <xf numFmtId="38" fontId="30" fillId="0" borderId="14" xfId="1" applyFont="1" applyBorder="1" applyAlignment="1">
      <alignment horizontal="right"/>
    </xf>
    <xf numFmtId="176" fontId="30" fillId="0" borderId="14" xfId="2" applyNumberFormat="1" applyFont="1" applyBorder="1" applyAlignment="1">
      <alignment horizontal="right"/>
    </xf>
    <xf numFmtId="38" fontId="30" fillId="0" borderId="23" xfId="1" applyFont="1" applyBorder="1" applyAlignment="1">
      <alignment horizontal="right"/>
    </xf>
    <xf numFmtId="38" fontId="30" fillId="0" borderId="39" xfId="1" applyFont="1" applyBorder="1" applyAlignment="1">
      <alignment horizontal="right"/>
    </xf>
    <xf numFmtId="38" fontId="30" fillId="0" borderId="24" xfId="1" applyFont="1" applyBorder="1" applyAlignment="1">
      <alignment horizontal="right"/>
    </xf>
    <xf numFmtId="176" fontId="30" fillId="0" borderId="24" xfId="2" applyNumberFormat="1" applyFont="1" applyBorder="1" applyAlignment="1">
      <alignment horizontal="right"/>
    </xf>
    <xf numFmtId="38" fontId="30" fillId="0" borderId="22" xfId="1" applyFont="1" applyBorder="1" applyAlignment="1">
      <alignment horizontal="right"/>
    </xf>
    <xf numFmtId="40" fontId="30" fillId="0" borderId="22" xfId="1" applyNumberFormat="1" applyFont="1" applyBorder="1" applyAlignment="1"/>
    <xf numFmtId="38" fontId="30" fillId="0" borderId="35" xfId="1" applyFont="1" applyBorder="1" applyAlignment="1">
      <alignment horizontal="right"/>
    </xf>
    <xf numFmtId="38" fontId="29" fillId="0" borderId="39" xfId="1" applyFont="1" applyBorder="1" applyAlignment="1">
      <alignment horizontal="right"/>
    </xf>
    <xf numFmtId="0" fontId="26" fillId="0" borderId="10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4" fillId="0" borderId="34" xfId="0" applyFont="1" applyFill="1" applyBorder="1">
      <alignment vertical="center"/>
    </xf>
    <xf numFmtId="0" fontId="26" fillId="0" borderId="11" xfId="0" applyFont="1" applyFill="1" applyBorder="1">
      <alignment vertical="center"/>
    </xf>
    <xf numFmtId="0" fontId="27" fillId="0" borderId="11" xfId="3" applyFont="1" applyFill="1" applyBorder="1" applyAlignment="1">
      <alignment horizontal="center" vertical="center" textRotation="255" wrapText="1"/>
    </xf>
    <xf numFmtId="0" fontId="27" fillId="0" borderId="11" xfId="3" applyFont="1" applyFill="1" applyBorder="1" applyAlignment="1">
      <alignment horizontal="center" vertical="center" textRotation="255"/>
    </xf>
    <xf numFmtId="0" fontId="24" fillId="0" borderId="0" xfId="0" applyFont="1" applyFill="1">
      <alignment vertical="center"/>
    </xf>
    <xf numFmtId="0" fontId="26" fillId="0" borderId="36" xfId="0" applyFont="1" applyFill="1" applyBorder="1">
      <alignment vertical="center"/>
    </xf>
    <xf numFmtId="0" fontId="27" fillId="0" borderId="11" xfId="3" applyFont="1" applyFill="1" applyBorder="1" applyAlignment="1">
      <alignment horizontal="center" vertical="center"/>
    </xf>
    <xf numFmtId="0" fontId="27" fillId="0" borderId="40" xfId="3" applyFont="1" applyFill="1" applyBorder="1" applyAlignment="1">
      <alignment horizontal="center" vertical="center"/>
    </xf>
    <xf numFmtId="0" fontId="27" fillId="0" borderId="41" xfId="3" applyFont="1" applyFill="1" applyBorder="1" applyAlignment="1">
      <alignment horizontal="center" vertical="center"/>
    </xf>
    <xf numFmtId="0" fontId="27" fillId="0" borderId="50" xfId="3" applyFont="1" applyFill="1" applyBorder="1" applyAlignment="1">
      <alignment horizontal="center" vertical="center"/>
    </xf>
    <xf numFmtId="0" fontId="27" fillId="0" borderId="16" xfId="3" applyFont="1" applyFill="1" applyBorder="1" applyAlignment="1">
      <alignment horizontal="center" vertical="center" textRotation="255" wrapText="1"/>
    </xf>
    <xf numFmtId="0" fontId="27" fillId="0" borderId="17" xfId="3" applyFont="1" applyFill="1" applyBorder="1" applyAlignment="1">
      <alignment horizontal="center" vertical="center" textRotation="255" wrapText="1"/>
    </xf>
    <xf numFmtId="0" fontId="27" fillId="0" borderId="17" xfId="3" applyFont="1" applyFill="1" applyBorder="1" applyAlignment="1">
      <alignment horizontal="center" vertical="center" textRotation="255"/>
    </xf>
    <xf numFmtId="0" fontId="27" fillId="0" borderId="36" xfId="3" applyFont="1" applyFill="1" applyBorder="1" applyAlignment="1">
      <alignment horizontal="center" vertical="center" textRotation="255"/>
    </xf>
    <xf numFmtId="0" fontId="26" fillId="0" borderId="19" xfId="0" applyFont="1" applyFill="1" applyBorder="1">
      <alignment vertical="center"/>
    </xf>
    <xf numFmtId="0" fontId="26" fillId="0" borderId="0" xfId="0" applyFont="1" applyFill="1" applyBorder="1">
      <alignment vertical="center"/>
    </xf>
    <xf numFmtId="0" fontId="27" fillId="0" borderId="42" xfId="3" applyFont="1" applyFill="1" applyBorder="1" applyAlignment="1">
      <alignment horizontal="center"/>
    </xf>
    <xf numFmtId="0" fontId="27" fillId="0" borderId="43" xfId="3" applyFont="1" applyFill="1" applyBorder="1" applyAlignment="1">
      <alignment horizontal="center"/>
    </xf>
    <xf numFmtId="0" fontId="27" fillId="0" borderId="45" xfId="3" applyFont="1" applyFill="1" applyBorder="1" applyAlignment="1">
      <alignment horizontal="center"/>
    </xf>
    <xf numFmtId="0" fontId="27" fillId="0" borderId="48" xfId="3" applyFont="1" applyFill="1" applyBorder="1" applyAlignment="1">
      <alignment horizontal="center" vertical="center" textRotation="255"/>
    </xf>
    <xf numFmtId="0" fontId="27" fillId="0" borderId="18" xfId="3" applyFont="1" applyFill="1" applyBorder="1" applyAlignment="1">
      <alignment horizontal="center" vertical="center" textRotation="255" wrapText="1"/>
    </xf>
    <xf numFmtId="0" fontId="27" fillId="0" borderId="44" xfId="3" applyFont="1" applyFill="1" applyBorder="1" applyAlignment="1">
      <alignment horizontal="center" vertical="center" textRotation="255" wrapText="1"/>
    </xf>
    <xf numFmtId="0" fontId="27" fillId="0" borderId="37" xfId="3" applyFont="1" applyFill="1" applyBorder="1" applyAlignment="1">
      <alignment horizontal="center" vertical="center" textRotation="255" wrapText="1"/>
    </xf>
    <xf numFmtId="0" fontId="27" fillId="0" borderId="37" xfId="3" applyFont="1" applyFill="1" applyBorder="1" applyAlignment="1">
      <alignment horizontal="center" vertical="center" textRotation="255"/>
    </xf>
    <xf numFmtId="0" fontId="27" fillId="0" borderId="20" xfId="3" applyFont="1" applyFill="1" applyBorder="1" applyAlignment="1">
      <alignment horizontal="center" vertical="center" textRotation="255" wrapText="1"/>
    </xf>
    <xf numFmtId="0" fontId="27" fillId="0" borderId="19" xfId="3" applyFont="1" applyFill="1" applyBorder="1" applyAlignment="1">
      <alignment vertical="center"/>
    </xf>
    <xf numFmtId="0" fontId="26" fillId="0" borderId="46" xfId="0" applyFont="1" applyFill="1" applyBorder="1">
      <alignment vertical="center"/>
    </xf>
    <xf numFmtId="0" fontId="26" fillId="0" borderId="48" xfId="0" applyFont="1" applyFill="1" applyBorder="1">
      <alignment vertical="center"/>
    </xf>
    <xf numFmtId="0" fontId="27" fillId="0" borderId="38" xfId="3" applyFont="1" applyFill="1" applyBorder="1" applyAlignment="1">
      <alignment horizontal="center" vertical="center"/>
    </xf>
    <xf numFmtId="0" fontId="27" fillId="0" borderId="43" xfId="3" applyFont="1" applyFill="1" applyBorder="1" applyAlignment="1">
      <alignment horizontal="center" vertical="center"/>
    </xf>
    <xf numFmtId="0" fontId="27" fillId="0" borderId="45" xfId="3" applyFont="1" applyFill="1" applyBorder="1" applyAlignment="1">
      <alignment horizontal="center" vertical="center"/>
    </xf>
    <xf numFmtId="0" fontId="26" fillId="0" borderId="61" xfId="0" applyFont="1" applyFill="1" applyBorder="1">
      <alignment vertical="center"/>
    </xf>
    <xf numFmtId="0" fontId="24" fillId="0" borderId="34" xfId="0" applyFont="1" applyFill="1" applyBorder="1" applyAlignment="1">
      <alignment horizontal="center" vertical="center" textRotation="255"/>
    </xf>
    <xf numFmtId="0" fontId="26" fillId="0" borderId="19" xfId="0" applyFont="1" applyFill="1" applyBorder="1" applyAlignment="1">
      <alignment horizontal="center" vertical="center" textRotation="255"/>
    </xf>
    <xf numFmtId="0" fontId="27" fillId="0" borderId="14" xfId="3" applyFont="1" applyFill="1" applyBorder="1" applyAlignment="1">
      <alignment horizontal="center" vertical="center" textRotation="255"/>
    </xf>
    <xf numFmtId="0" fontId="27" fillId="0" borderId="23" xfId="3" applyFont="1" applyFill="1" applyBorder="1" applyAlignment="1">
      <alignment horizontal="center" vertical="center" textRotation="255"/>
    </xf>
    <xf numFmtId="0" fontId="27" fillId="0" borderId="37" xfId="3" applyFont="1" applyFill="1" applyBorder="1" applyAlignment="1">
      <alignment horizontal="center" vertical="center" textRotation="255"/>
    </xf>
    <xf numFmtId="0" fontId="27" fillId="0" borderId="21" xfId="3" applyFont="1" applyFill="1" applyBorder="1" applyAlignment="1">
      <alignment horizontal="center" vertical="center" textRotation="255"/>
    </xf>
    <xf numFmtId="0" fontId="27" fillId="0" borderId="24" xfId="3" applyFont="1" applyFill="1" applyBorder="1" applyAlignment="1">
      <alignment horizontal="center" vertical="center" textRotation="255"/>
    </xf>
    <xf numFmtId="0" fontId="27" fillId="0" borderId="23" xfId="3" applyFont="1" applyFill="1" applyBorder="1" applyAlignment="1">
      <alignment horizontal="center" vertical="center" textRotation="255" wrapText="1"/>
    </xf>
    <xf numFmtId="0" fontId="27" fillId="0" borderId="24" xfId="3" applyFont="1" applyFill="1" applyBorder="1" applyAlignment="1">
      <alignment horizontal="center" vertical="center" textRotation="255" wrapText="1"/>
    </xf>
    <xf numFmtId="0" fontId="27" fillId="0" borderId="14" xfId="3" applyFont="1" applyFill="1" applyBorder="1" applyAlignment="1">
      <alignment horizontal="center" vertical="center" textRotation="255"/>
    </xf>
    <xf numFmtId="0" fontId="27" fillId="0" borderId="29" xfId="3" applyFont="1" applyFill="1" applyBorder="1" applyAlignment="1">
      <alignment horizontal="center" vertical="center" textRotation="255"/>
    </xf>
    <xf numFmtId="0" fontId="27" fillId="0" borderId="27" xfId="3" applyFont="1" applyFill="1" applyBorder="1" applyAlignment="1">
      <alignment horizontal="center" vertical="center" textRotation="255"/>
    </xf>
    <xf numFmtId="0" fontId="27" fillId="0" borderId="28" xfId="3" applyFont="1" applyFill="1" applyBorder="1" applyAlignment="1">
      <alignment horizontal="center" vertical="center" textRotation="255"/>
    </xf>
    <xf numFmtId="0" fontId="27" fillId="0" borderId="26" xfId="3" applyFont="1" applyFill="1" applyBorder="1" applyAlignment="1">
      <alignment horizontal="center" vertical="center" textRotation="255"/>
    </xf>
    <xf numFmtId="0" fontId="24" fillId="0" borderId="0" xfId="0" applyFont="1" applyFill="1" applyAlignment="1">
      <alignment horizontal="center" vertical="center" textRotation="255"/>
    </xf>
    <xf numFmtId="0" fontId="30" fillId="0" borderId="10" xfId="0" applyFont="1" applyBorder="1">
      <alignment vertical="center"/>
    </xf>
    <xf numFmtId="176" fontId="30" fillId="0" borderId="10" xfId="0" applyNumberFormat="1" applyFont="1" applyBorder="1" applyAlignment="1">
      <alignment horizontal="right"/>
    </xf>
    <xf numFmtId="38" fontId="29" fillId="0" borderId="10" xfId="1" applyFont="1" applyBorder="1" applyAlignment="1"/>
    <xf numFmtId="38" fontId="29" fillId="0" borderId="26" xfId="1" applyFont="1" applyBorder="1" applyAlignment="1">
      <alignment horizontal="right"/>
    </xf>
    <xf numFmtId="176" fontId="29" fillId="0" borderId="27" xfId="3" applyNumberFormat="1" applyFont="1" applyBorder="1" applyAlignment="1">
      <alignment horizontal="right"/>
    </xf>
    <xf numFmtId="38" fontId="30" fillId="0" borderId="10" xfId="1" applyFont="1" applyBorder="1" applyAlignment="1"/>
    <xf numFmtId="38" fontId="30" fillId="0" borderId="26" xfId="1" applyFont="1" applyBorder="1" applyAlignment="1">
      <alignment horizontal="right"/>
    </xf>
    <xf numFmtId="0" fontId="30" fillId="0" borderId="54" xfId="0" applyFont="1" applyBorder="1">
      <alignment vertical="center"/>
    </xf>
    <xf numFmtId="176" fontId="30" fillId="0" borderId="54" xfId="0" applyNumberFormat="1" applyFont="1" applyBorder="1" applyAlignment="1">
      <alignment horizontal="right"/>
    </xf>
    <xf numFmtId="38" fontId="30" fillId="0" borderId="54" xfId="1" applyFont="1" applyBorder="1" applyAlignment="1"/>
    <xf numFmtId="38" fontId="30" fillId="0" borderId="62" xfId="1" applyFont="1" applyBorder="1" applyAlignment="1">
      <alignment horizontal="right"/>
    </xf>
    <xf numFmtId="38" fontId="29" fillId="0" borderId="57" xfId="1" applyFont="1" applyBorder="1" applyAlignment="1">
      <alignment horizontal="right"/>
    </xf>
    <xf numFmtId="176" fontId="29" fillId="0" borderId="57" xfId="3" applyNumberFormat="1" applyFont="1" applyBorder="1" applyAlignment="1">
      <alignment horizontal="right"/>
    </xf>
    <xf numFmtId="38" fontId="29" fillId="0" borderId="58" xfId="1" applyFont="1" applyBorder="1" applyAlignment="1">
      <alignment horizontal="right"/>
    </xf>
    <xf numFmtId="0" fontId="24" fillId="0" borderId="0" xfId="0" applyFont="1" applyAlignment="1">
      <alignment vertical="center" shrinkToFit="1"/>
    </xf>
    <xf numFmtId="0" fontId="26" fillId="0" borderId="10" xfId="0" applyFont="1" applyBorder="1" applyAlignment="1">
      <alignment horizontal="right" vertical="center" shrinkToFit="1"/>
    </xf>
    <xf numFmtId="38" fontId="30" fillId="0" borderId="10" xfId="1" applyFont="1" applyBorder="1" applyAlignment="1">
      <alignment horizontal="right" shrinkToFit="1"/>
    </xf>
    <xf numFmtId="176" fontId="30" fillId="0" borderId="10" xfId="0" applyNumberFormat="1" applyFont="1" applyBorder="1" applyAlignment="1">
      <alignment horizontal="right" shrinkToFit="1"/>
    </xf>
    <xf numFmtId="38" fontId="30" fillId="0" borderId="10" xfId="1" applyFont="1" applyBorder="1" applyAlignment="1">
      <alignment shrinkToFit="1"/>
    </xf>
    <xf numFmtId="38" fontId="30" fillId="0" borderId="26" xfId="1" applyFont="1" applyBorder="1" applyAlignment="1">
      <alignment horizontal="right" shrinkToFit="1"/>
    </xf>
    <xf numFmtId="38" fontId="30" fillId="0" borderId="27" xfId="1" applyFont="1" applyBorder="1" applyAlignment="1">
      <alignment horizontal="right" shrinkToFit="1"/>
    </xf>
    <xf numFmtId="176" fontId="29" fillId="0" borderId="27" xfId="3" applyNumberFormat="1" applyFont="1" applyBorder="1" applyAlignment="1">
      <alignment horizontal="right" shrinkToFit="1"/>
    </xf>
    <xf numFmtId="40" fontId="30" fillId="0" borderId="28" xfId="1" applyNumberFormat="1" applyFont="1" applyBorder="1" applyAlignment="1">
      <alignment shrinkToFit="1"/>
    </xf>
    <xf numFmtId="38" fontId="30" fillId="0" borderId="25" xfId="1" applyFont="1" applyBorder="1" applyAlignment="1">
      <alignment horizontal="right" shrinkToFit="1"/>
    </xf>
    <xf numFmtId="38" fontId="30" fillId="0" borderId="29" xfId="1" applyFont="1" applyBorder="1" applyAlignment="1">
      <alignment horizontal="right" shrinkToFit="1"/>
    </xf>
    <xf numFmtId="38" fontId="30" fillId="0" borderId="28" xfId="1" applyFont="1" applyBorder="1" applyAlignment="1">
      <alignment horizontal="right" shrinkToFit="1"/>
    </xf>
    <xf numFmtId="0" fontId="24" fillId="0" borderId="0" xfId="0" applyFont="1" applyBorder="1">
      <alignment vertical="center"/>
    </xf>
    <xf numFmtId="0" fontId="25" fillId="0" borderId="34" xfId="0" applyFont="1" applyFill="1" applyBorder="1">
      <alignment vertical="center"/>
    </xf>
    <xf numFmtId="0" fontId="26" fillId="0" borderId="10" xfId="0" applyFont="1" applyFill="1" applyBorder="1" applyAlignment="1">
      <alignment vertical="center" shrinkToFit="1"/>
    </xf>
    <xf numFmtId="38" fontId="30" fillId="0" borderId="10" xfId="0" applyNumberFormat="1" applyFont="1" applyBorder="1" applyAlignment="1">
      <alignment vertical="center" shrinkToFit="1"/>
    </xf>
    <xf numFmtId="38" fontId="30" fillId="0" borderId="29" xfId="0" applyNumberFormat="1" applyFont="1" applyBorder="1" applyAlignment="1">
      <alignment vertical="center" shrinkToFit="1"/>
    </xf>
    <xf numFmtId="38" fontId="30" fillId="0" borderId="27" xfId="0" applyNumberFormat="1" applyFont="1" applyBorder="1" applyAlignment="1">
      <alignment vertical="center" shrinkToFit="1"/>
    </xf>
    <xf numFmtId="38" fontId="30" fillId="0" borderId="25" xfId="0" applyNumberFormat="1" applyFont="1" applyBorder="1" applyAlignment="1">
      <alignment vertical="center" shrinkToFit="1"/>
    </xf>
    <xf numFmtId="40" fontId="30" fillId="0" borderId="25" xfId="1" applyNumberFormat="1" applyFont="1" applyBorder="1" applyAlignment="1">
      <alignment shrinkToFit="1"/>
    </xf>
    <xf numFmtId="0" fontId="26" fillId="0" borderId="54" xfId="0" applyFont="1" applyFill="1" applyBorder="1" applyAlignment="1">
      <alignment vertical="center" shrinkToFit="1"/>
    </xf>
    <xf numFmtId="40" fontId="30" fillId="0" borderId="59" xfId="1" applyNumberFormat="1" applyFont="1" applyBorder="1" applyAlignment="1"/>
    <xf numFmtId="38" fontId="29" fillId="0" borderId="59" xfId="1" applyFont="1" applyBorder="1" applyAlignment="1">
      <alignment horizontal="right"/>
    </xf>
    <xf numFmtId="0" fontId="26" fillId="0" borderId="14" xfId="0" applyFont="1" applyBorder="1" applyAlignment="1">
      <alignment horizontal="right" vertical="center" shrinkToFit="1"/>
    </xf>
    <xf numFmtId="38" fontId="30" fillId="0" borderId="14" xfId="1" applyFont="1" applyBorder="1" applyAlignment="1">
      <alignment horizontal="right" shrinkToFit="1"/>
    </xf>
    <xf numFmtId="176" fontId="30" fillId="0" borderId="14" xfId="0" applyNumberFormat="1" applyFont="1" applyBorder="1" applyAlignment="1">
      <alignment horizontal="right" shrinkToFit="1"/>
    </xf>
    <xf numFmtId="38" fontId="30" fillId="0" borderId="23" xfId="1" applyFont="1" applyBorder="1" applyAlignment="1">
      <alignment horizontal="right" shrinkToFit="1"/>
    </xf>
    <xf numFmtId="38" fontId="30" fillId="0" borderId="24" xfId="1" applyFont="1" applyBorder="1" applyAlignment="1">
      <alignment horizontal="right" shrinkToFit="1"/>
    </xf>
    <xf numFmtId="176" fontId="29" fillId="0" borderId="24" xfId="3" applyNumberFormat="1" applyFont="1" applyBorder="1" applyAlignment="1">
      <alignment horizontal="right" shrinkToFit="1"/>
    </xf>
    <xf numFmtId="38" fontId="30" fillId="0" borderId="35" xfId="1" applyFont="1" applyBorder="1" applyAlignment="1">
      <alignment horizontal="right" shrinkToFit="1"/>
    </xf>
    <xf numFmtId="40" fontId="30" fillId="0" borderId="35" xfId="1" applyNumberFormat="1" applyFont="1" applyBorder="1" applyAlignment="1">
      <alignment shrinkToFit="1"/>
    </xf>
  </cellXfs>
  <cellStyles count="47">
    <cellStyle name="20% - アクセント 1 2" xfId="4" xr:uid="{00000000-0005-0000-0000-000000000000}"/>
    <cellStyle name="20% - アクセント 2 2" xfId="5" xr:uid="{00000000-0005-0000-0000-000001000000}"/>
    <cellStyle name="20% - アクセント 3 2" xfId="6" xr:uid="{00000000-0005-0000-0000-000002000000}"/>
    <cellStyle name="20% - アクセント 4 2" xfId="7" xr:uid="{00000000-0005-0000-0000-000003000000}"/>
    <cellStyle name="20% - アクセント 5 2" xfId="8" xr:uid="{00000000-0005-0000-0000-000004000000}"/>
    <cellStyle name="20% - アクセント 6 2" xfId="9" xr:uid="{00000000-0005-0000-0000-000005000000}"/>
    <cellStyle name="40% - アクセント 1 2" xfId="10" xr:uid="{00000000-0005-0000-0000-000006000000}"/>
    <cellStyle name="40% - アクセント 2 2" xfId="11" xr:uid="{00000000-0005-0000-0000-000007000000}"/>
    <cellStyle name="40% - アクセント 3 2" xfId="12" xr:uid="{00000000-0005-0000-0000-000008000000}"/>
    <cellStyle name="40% - アクセント 4 2" xfId="13" xr:uid="{00000000-0005-0000-0000-000009000000}"/>
    <cellStyle name="40% - アクセント 5 2" xfId="14" xr:uid="{00000000-0005-0000-0000-00000A000000}"/>
    <cellStyle name="40% - アクセント 6 2" xfId="15" xr:uid="{00000000-0005-0000-0000-00000B000000}"/>
    <cellStyle name="60% - アクセント 1 2" xfId="16" xr:uid="{00000000-0005-0000-0000-00000C000000}"/>
    <cellStyle name="60% - アクセント 2 2" xfId="17" xr:uid="{00000000-0005-0000-0000-00000D000000}"/>
    <cellStyle name="60% - アクセント 3 2" xfId="18" xr:uid="{00000000-0005-0000-0000-00000E000000}"/>
    <cellStyle name="60% - アクセント 4 2" xfId="19" xr:uid="{00000000-0005-0000-0000-00000F000000}"/>
    <cellStyle name="60% - アクセント 5 2" xfId="20" xr:uid="{00000000-0005-0000-0000-000010000000}"/>
    <cellStyle name="60% - アクセント 6 2" xfId="21" xr:uid="{00000000-0005-0000-0000-000011000000}"/>
    <cellStyle name="アクセント 1 2" xfId="22" xr:uid="{00000000-0005-0000-0000-000012000000}"/>
    <cellStyle name="アクセント 2 2" xfId="23" xr:uid="{00000000-0005-0000-0000-000013000000}"/>
    <cellStyle name="アクセント 3 2" xfId="24" xr:uid="{00000000-0005-0000-0000-000014000000}"/>
    <cellStyle name="アクセント 4 2" xfId="25" xr:uid="{00000000-0005-0000-0000-000015000000}"/>
    <cellStyle name="アクセント 5 2" xfId="26" xr:uid="{00000000-0005-0000-0000-000016000000}"/>
    <cellStyle name="アクセント 6 2" xfId="27" xr:uid="{00000000-0005-0000-0000-000017000000}"/>
    <cellStyle name="タイトル 2" xfId="28" xr:uid="{00000000-0005-0000-0000-000018000000}"/>
    <cellStyle name="チェック セル 2" xfId="29" xr:uid="{00000000-0005-0000-0000-000019000000}"/>
    <cellStyle name="どちらでもない 2" xfId="30" xr:uid="{00000000-0005-0000-0000-00001A000000}"/>
    <cellStyle name="パーセント" xfId="2" builtinId="5"/>
    <cellStyle name="メモ 2" xfId="31" xr:uid="{00000000-0005-0000-0000-00001C000000}"/>
    <cellStyle name="リンク セル 2" xfId="32" xr:uid="{00000000-0005-0000-0000-00001D000000}"/>
    <cellStyle name="悪い 2" xfId="33" xr:uid="{00000000-0005-0000-0000-00001E000000}"/>
    <cellStyle name="計算 2" xfId="34" xr:uid="{00000000-0005-0000-0000-00001F000000}"/>
    <cellStyle name="警告文 2" xfId="35" xr:uid="{00000000-0005-0000-0000-000020000000}"/>
    <cellStyle name="桁区切り" xfId="1" builtinId="6"/>
    <cellStyle name="桁区切り 2" xfId="46" xr:uid="{00000000-0005-0000-0000-000022000000}"/>
    <cellStyle name="見出し 1 2" xfId="36" xr:uid="{00000000-0005-0000-0000-000023000000}"/>
    <cellStyle name="見出し 2 2" xfId="37" xr:uid="{00000000-0005-0000-0000-000024000000}"/>
    <cellStyle name="見出し 3 2" xfId="38" xr:uid="{00000000-0005-0000-0000-000025000000}"/>
    <cellStyle name="見出し 4 2" xfId="39" xr:uid="{00000000-0005-0000-0000-000026000000}"/>
    <cellStyle name="集計 2" xfId="40" xr:uid="{00000000-0005-0000-0000-000027000000}"/>
    <cellStyle name="出力 2" xfId="41" xr:uid="{00000000-0005-0000-0000-000028000000}"/>
    <cellStyle name="説明文 2" xfId="42" xr:uid="{00000000-0005-0000-0000-000029000000}"/>
    <cellStyle name="入力 2" xfId="43" xr:uid="{00000000-0005-0000-0000-00002A000000}"/>
    <cellStyle name="標準" xfId="0" builtinId="0"/>
    <cellStyle name="標準 2" xfId="3" xr:uid="{00000000-0005-0000-0000-00002C000000}"/>
    <cellStyle name="標準 3" xfId="45" xr:uid="{00000000-0005-0000-0000-00002D000000}"/>
    <cellStyle name="良い 2" xfId="44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5"/>
  <sheetViews>
    <sheetView showGridLines="0" view="pageBreakPreview" zoomScale="120" zoomScaleNormal="85" zoomScaleSheetLayoutView="120" workbookViewId="0">
      <selection activeCell="J15" sqref="J15"/>
    </sheetView>
  </sheetViews>
  <sheetFormatPr defaultColWidth="9" defaultRowHeight="13"/>
  <cols>
    <col min="1" max="1" width="3.26953125" style="1" customWidth="1"/>
    <col min="2" max="2" width="9" style="1" customWidth="1"/>
    <col min="3" max="6" width="5.26953125" style="1" customWidth="1"/>
    <col min="7" max="7" width="5.36328125" style="1" customWidth="1"/>
    <col min="8" max="8" width="4.7265625" style="1" customWidth="1"/>
    <col min="9" max="14" width="3.26953125" style="1" customWidth="1"/>
    <col min="15" max="15" width="4.54296875" style="1" customWidth="1"/>
    <col min="16" max="16" width="3.90625" style="1" customWidth="1"/>
    <col min="17" max="19" width="3.26953125" style="1" customWidth="1"/>
    <col min="20" max="20" width="4" style="1" customWidth="1"/>
    <col min="21" max="21" width="4.7265625" style="1" customWidth="1"/>
    <col min="22" max="27" width="3.26953125" style="1" customWidth="1"/>
    <col min="28" max="28" width="4.7265625" style="1" bestFit="1" customWidth="1"/>
    <col min="29" max="30" width="3.26953125" style="1" customWidth="1"/>
    <col min="31" max="31" width="5.6328125" style="1" customWidth="1"/>
    <col min="32" max="35" width="3.26953125" style="1" customWidth="1"/>
    <col min="36" max="16384" width="9" style="1"/>
  </cols>
  <sheetData>
    <row r="1" spans="1:35" ht="14">
      <c r="B1" s="2" t="s">
        <v>54</v>
      </c>
    </row>
    <row r="2" spans="1:35" s="13" customFormat="1">
      <c r="A2" s="3"/>
      <c r="B2" s="4"/>
      <c r="C2" s="5"/>
      <c r="D2" s="5"/>
      <c r="E2" s="5"/>
      <c r="F2" s="5"/>
      <c r="G2" s="6" t="s">
        <v>4</v>
      </c>
      <c r="H2" s="7"/>
      <c r="I2" s="7"/>
      <c r="J2" s="7"/>
      <c r="K2" s="7"/>
      <c r="L2" s="7"/>
      <c r="M2" s="7"/>
      <c r="N2" s="7"/>
      <c r="O2" s="7"/>
      <c r="P2" s="8"/>
      <c r="Q2" s="9" t="s">
        <v>5</v>
      </c>
      <c r="R2" s="10"/>
      <c r="S2" s="10"/>
      <c r="T2" s="11"/>
      <c r="U2" s="5"/>
      <c r="V2" s="9" t="s">
        <v>22</v>
      </c>
      <c r="W2" s="10"/>
      <c r="X2" s="10"/>
      <c r="Y2" s="10"/>
      <c r="Z2" s="10"/>
      <c r="AA2" s="10"/>
      <c r="AB2" s="11"/>
      <c r="AC2" s="10" t="s">
        <v>23</v>
      </c>
      <c r="AD2" s="10"/>
      <c r="AE2" s="10"/>
      <c r="AF2" s="9" t="s">
        <v>24</v>
      </c>
      <c r="AG2" s="10"/>
      <c r="AH2" s="11"/>
      <c r="AI2" s="12"/>
    </row>
    <row r="3" spans="1:35" s="13" customFormat="1">
      <c r="A3" s="3"/>
      <c r="B3" s="14"/>
      <c r="C3" s="15"/>
      <c r="D3" s="15"/>
      <c r="E3" s="15"/>
      <c r="F3" s="16" t="s">
        <v>3</v>
      </c>
      <c r="G3" s="6" t="s">
        <v>7</v>
      </c>
      <c r="H3" s="7"/>
      <c r="I3" s="8"/>
      <c r="J3" s="6" t="s">
        <v>8</v>
      </c>
      <c r="K3" s="7"/>
      <c r="L3" s="7"/>
      <c r="M3" s="7"/>
      <c r="N3" s="7"/>
      <c r="O3" s="7"/>
      <c r="P3" s="8"/>
      <c r="Q3" s="17"/>
      <c r="R3" s="18"/>
      <c r="S3" s="18"/>
      <c r="T3" s="19"/>
      <c r="U3" s="15"/>
      <c r="V3" s="20"/>
      <c r="W3" s="21"/>
      <c r="X3" s="21"/>
      <c r="Y3" s="21"/>
      <c r="Z3" s="21"/>
      <c r="AA3" s="21"/>
      <c r="AB3" s="22"/>
      <c r="AC3" s="21"/>
      <c r="AD3" s="21"/>
      <c r="AE3" s="21"/>
      <c r="AF3" s="20"/>
      <c r="AG3" s="21"/>
      <c r="AH3" s="22"/>
      <c r="AI3" s="23"/>
    </row>
    <row r="4" spans="1:35" s="13" customFormat="1">
      <c r="A4" s="3"/>
      <c r="B4" s="24"/>
      <c r="C4" s="15"/>
      <c r="D4" s="15"/>
      <c r="E4" s="15"/>
      <c r="F4" s="16"/>
      <c r="G4" s="25" t="s">
        <v>12</v>
      </c>
      <c r="H4" s="26"/>
      <c r="I4" s="27"/>
      <c r="J4" s="25" t="s">
        <v>13</v>
      </c>
      <c r="K4" s="26"/>
      <c r="L4" s="26"/>
      <c r="M4" s="26"/>
      <c r="N4" s="28"/>
      <c r="O4" s="29"/>
      <c r="P4" s="30" t="s">
        <v>46</v>
      </c>
      <c r="Q4" s="31"/>
      <c r="R4" s="32"/>
      <c r="S4" s="33"/>
      <c r="T4" s="30" t="s">
        <v>50</v>
      </c>
      <c r="U4" s="15"/>
      <c r="V4" s="17"/>
      <c r="W4" s="18"/>
      <c r="X4" s="18"/>
      <c r="Y4" s="18"/>
      <c r="Z4" s="18"/>
      <c r="AA4" s="18"/>
      <c r="AB4" s="19"/>
      <c r="AC4" s="18"/>
      <c r="AD4" s="18"/>
      <c r="AE4" s="18"/>
      <c r="AF4" s="17"/>
      <c r="AG4" s="18"/>
      <c r="AH4" s="19"/>
      <c r="AI4" s="23"/>
    </row>
    <row r="5" spans="1:35" s="50" customFormat="1" ht="75.75" customHeight="1">
      <c r="A5" s="34"/>
      <c r="B5" s="35" t="s">
        <v>36</v>
      </c>
      <c r="C5" s="36" t="s">
        <v>0</v>
      </c>
      <c r="D5" s="36" t="s">
        <v>1</v>
      </c>
      <c r="E5" s="36" t="s">
        <v>2</v>
      </c>
      <c r="F5" s="37"/>
      <c r="G5" s="38" t="s">
        <v>74</v>
      </c>
      <c r="H5" s="39" t="s">
        <v>75</v>
      </c>
      <c r="I5" s="40" t="s">
        <v>15</v>
      </c>
      <c r="J5" s="38" t="s">
        <v>16</v>
      </c>
      <c r="K5" s="39" t="s">
        <v>17</v>
      </c>
      <c r="L5" s="39" t="s">
        <v>18</v>
      </c>
      <c r="M5" s="39" t="s">
        <v>19</v>
      </c>
      <c r="N5" s="39" t="s">
        <v>20</v>
      </c>
      <c r="O5" s="41" t="s">
        <v>14</v>
      </c>
      <c r="P5" s="42"/>
      <c r="Q5" s="43" t="s">
        <v>9</v>
      </c>
      <c r="R5" s="44" t="s">
        <v>10</v>
      </c>
      <c r="S5" s="44" t="s">
        <v>11</v>
      </c>
      <c r="T5" s="42"/>
      <c r="U5" s="45" t="s">
        <v>6</v>
      </c>
      <c r="V5" s="46" t="s">
        <v>25</v>
      </c>
      <c r="W5" s="47" t="s">
        <v>26</v>
      </c>
      <c r="X5" s="47" t="s">
        <v>27</v>
      </c>
      <c r="Y5" s="47" t="s">
        <v>28</v>
      </c>
      <c r="Z5" s="47" t="s">
        <v>29</v>
      </c>
      <c r="AA5" s="47" t="s">
        <v>30</v>
      </c>
      <c r="AB5" s="48" t="s">
        <v>20</v>
      </c>
      <c r="AC5" s="46" t="s">
        <v>31</v>
      </c>
      <c r="AD5" s="47" t="s">
        <v>32</v>
      </c>
      <c r="AE5" s="49" t="s">
        <v>33</v>
      </c>
      <c r="AF5" s="46" t="s">
        <v>34</v>
      </c>
      <c r="AG5" s="47" t="s">
        <v>35</v>
      </c>
      <c r="AH5" s="48" t="s">
        <v>30</v>
      </c>
      <c r="AI5" s="45" t="s">
        <v>40</v>
      </c>
    </row>
    <row r="6" spans="1:35" ht="16.5" customHeight="1">
      <c r="A6" s="1">
        <v>1</v>
      </c>
      <c r="B6" s="87" t="s">
        <v>55</v>
      </c>
      <c r="C6" s="51">
        <v>3066</v>
      </c>
      <c r="D6" s="51">
        <v>2736</v>
      </c>
      <c r="E6" s="52">
        <f t="shared" ref="E6:E25" si="0">D6/C6</f>
        <v>0.89236790606653615</v>
      </c>
      <c r="F6" s="51">
        <v>2584</v>
      </c>
      <c r="G6" s="53">
        <v>2350</v>
      </c>
      <c r="H6" s="54">
        <v>349</v>
      </c>
      <c r="I6" s="54">
        <v>0</v>
      </c>
      <c r="J6" s="53">
        <v>34</v>
      </c>
      <c r="K6" s="55">
        <v>2</v>
      </c>
      <c r="L6" s="55">
        <v>1</v>
      </c>
      <c r="M6" s="55">
        <v>0</v>
      </c>
      <c r="N6" s="56">
        <f t="shared" ref="N6:N24" si="1">SUM(J6:L6)</f>
        <v>37</v>
      </c>
      <c r="O6" s="57">
        <f t="shared" ref="O6:O25" si="2">N6/D6</f>
        <v>1.3523391812865496E-2</v>
      </c>
      <c r="P6" s="58">
        <v>37</v>
      </c>
      <c r="Q6" s="53">
        <v>93</v>
      </c>
      <c r="R6" s="55">
        <v>37</v>
      </c>
      <c r="S6" s="56">
        <f t="shared" ref="S6:S25" si="3">SUM(Q6:R6)</f>
        <v>130</v>
      </c>
      <c r="T6" s="59">
        <f t="shared" ref="T6:T25" si="4">S6/D6</f>
        <v>4.7514619883040933E-2</v>
      </c>
      <c r="U6" s="60">
        <v>242</v>
      </c>
      <c r="V6" s="53">
        <v>146</v>
      </c>
      <c r="W6" s="55">
        <v>192</v>
      </c>
      <c r="X6" s="55">
        <v>140</v>
      </c>
      <c r="Y6" s="55">
        <v>61</v>
      </c>
      <c r="Z6" s="55">
        <v>0</v>
      </c>
      <c r="AA6" s="55">
        <v>54</v>
      </c>
      <c r="AB6" s="54">
        <v>593</v>
      </c>
      <c r="AC6" s="53">
        <v>0</v>
      </c>
      <c r="AD6" s="55">
        <v>0</v>
      </c>
      <c r="AE6" s="58">
        <v>2736</v>
      </c>
      <c r="AF6" s="53">
        <v>0</v>
      </c>
      <c r="AG6" s="55">
        <v>0</v>
      </c>
      <c r="AH6" s="54">
        <v>0</v>
      </c>
      <c r="AI6" s="51">
        <v>0</v>
      </c>
    </row>
    <row r="7" spans="1:35" ht="16.5" customHeight="1">
      <c r="A7" s="1">
        <v>2</v>
      </c>
      <c r="B7" s="87" t="s">
        <v>59</v>
      </c>
      <c r="C7" s="61">
        <v>1186</v>
      </c>
      <c r="D7" s="61">
        <v>1157</v>
      </c>
      <c r="E7" s="52">
        <f t="shared" si="0"/>
        <v>0.97554806070826305</v>
      </c>
      <c r="F7" s="61">
        <v>1108</v>
      </c>
      <c r="G7" s="62">
        <v>1102</v>
      </c>
      <c r="H7" s="63">
        <v>52</v>
      </c>
      <c r="I7" s="63">
        <v>0</v>
      </c>
      <c r="J7" s="62">
        <v>3</v>
      </c>
      <c r="K7" s="56">
        <v>0</v>
      </c>
      <c r="L7" s="56">
        <v>0</v>
      </c>
      <c r="M7" s="56">
        <v>0</v>
      </c>
      <c r="N7" s="56">
        <f t="shared" si="1"/>
        <v>3</v>
      </c>
      <c r="O7" s="57">
        <f t="shared" si="2"/>
        <v>2.5929127052722557E-3</v>
      </c>
      <c r="P7" s="64">
        <v>3</v>
      </c>
      <c r="Q7" s="62">
        <v>10</v>
      </c>
      <c r="R7" s="56">
        <v>0</v>
      </c>
      <c r="S7" s="56">
        <f t="shared" si="3"/>
        <v>10</v>
      </c>
      <c r="T7" s="59">
        <f t="shared" si="4"/>
        <v>8.6430423509075201E-3</v>
      </c>
      <c r="U7" s="65">
        <v>23</v>
      </c>
      <c r="V7" s="62">
        <v>34</v>
      </c>
      <c r="W7" s="56">
        <v>13</v>
      </c>
      <c r="X7" s="56">
        <v>0</v>
      </c>
      <c r="Y7" s="56">
        <v>21</v>
      </c>
      <c r="Z7" s="56">
        <v>0</v>
      </c>
      <c r="AA7" s="56">
        <v>6</v>
      </c>
      <c r="AB7" s="54">
        <v>74</v>
      </c>
      <c r="AC7" s="62">
        <v>35</v>
      </c>
      <c r="AD7" s="56">
        <v>0</v>
      </c>
      <c r="AE7" s="64">
        <v>1122</v>
      </c>
      <c r="AF7" s="62">
        <v>17</v>
      </c>
      <c r="AG7" s="56">
        <v>136</v>
      </c>
      <c r="AH7" s="63">
        <v>48</v>
      </c>
      <c r="AI7" s="61">
        <v>0</v>
      </c>
    </row>
    <row r="8" spans="1:35" ht="16.5" customHeight="1">
      <c r="A8" s="1">
        <v>3</v>
      </c>
      <c r="B8" s="87" t="s">
        <v>57</v>
      </c>
      <c r="C8" s="61">
        <v>895</v>
      </c>
      <c r="D8" s="61">
        <v>865</v>
      </c>
      <c r="E8" s="52">
        <f t="shared" si="0"/>
        <v>0.96648044692737434</v>
      </c>
      <c r="F8" s="61">
        <v>812</v>
      </c>
      <c r="G8" s="62">
        <v>790</v>
      </c>
      <c r="H8" s="63">
        <v>69</v>
      </c>
      <c r="I8" s="63">
        <v>0</v>
      </c>
      <c r="J8" s="62">
        <v>4</v>
      </c>
      <c r="K8" s="56">
        <v>2</v>
      </c>
      <c r="L8" s="56">
        <v>0</v>
      </c>
      <c r="M8" s="56">
        <v>0</v>
      </c>
      <c r="N8" s="56">
        <f t="shared" si="1"/>
        <v>6</v>
      </c>
      <c r="O8" s="57">
        <f t="shared" si="2"/>
        <v>6.9364161849710983E-3</v>
      </c>
      <c r="P8" s="64">
        <v>6</v>
      </c>
      <c r="Q8" s="62">
        <v>21</v>
      </c>
      <c r="R8" s="56">
        <v>0</v>
      </c>
      <c r="S8" s="56">
        <f t="shared" si="3"/>
        <v>21</v>
      </c>
      <c r="T8" s="59">
        <f t="shared" si="4"/>
        <v>2.4277456647398842E-2</v>
      </c>
      <c r="U8" s="65">
        <v>30</v>
      </c>
      <c r="V8" s="62">
        <v>34</v>
      </c>
      <c r="W8" s="56">
        <v>12</v>
      </c>
      <c r="X8" s="56">
        <v>10</v>
      </c>
      <c r="Y8" s="56">
        <v>37</v>
      </c>
      <c r="Z8" s="56">
        <v>2</v>
      </c>
      <c r="AA8" s="56">
        <v>9</v>
      </c>
      <c r="AB8" s="54">
        <v>104</v>
      </c>
      <c r="AC8" s="62">
        <v>41</v>
      </c>
      <c r="AD8" s="56">
        <v>0</v>
      </c>
      <c r="AE8" s="64">
        <v>824</v>
      </c>
      <c r="AF8" s="62">
        <v>14</v>
      </c>
      <c r="AG8" s="56">
        <v>0</v>
      </c>
      <c r="AH8" s="63">
        <v>1</v>
      </c>
      <c r="AI8" s="61">
        <v>63</v>
      </c>
    </row>
    <row r="9" spans="1:35" ht="16.5" customHeight="1">
      <c r="A9" s="1">
        <v>3</v>
      </c>
      <c r="B9" s="87" t="s">
        <v>60</v>
      </c>
      <c r="C9" s="61">
        <v>753</v>
      </c>
      <c r="D9" s="61">
        <v>777</v>
      </c>
      <c r="E9" s="52">
        <f t="shared" si="0"/>
        <v>1.0318725099601593</v>
      </c>
      <c r="F9" s="61">
        <v>737</v>
      </c>
      <c r="G9" s="62">
        <v>767</v>
      </c>
      <c r="H9" s="63">
        <v>7</v>
      </c>
      <c r="I9" s="63">
        <v>0</v>
      </c>
      <c r="J9" s="62">
        <v>2</v>
      </c>
      <c r="K9" s="56">
        <v>1</v>
      </c>
      <c r="L9" s="56">
        <v>0</v>
      </c>
      <c r="M9" s="56">
        <v>0</v>
      </c>
      <c r="N9" s="56">
        <f t="shared" si="1"/>
        <v>3</v>
      </c>
      <c r="O9" s="57">
        <f t="shared" si="2"/>
        <v>3.8610038610038611E-3</v>
      </c>
      <c r="P9" s="64">
        <v>3</v>
      </c>
      <c r="Q9" s="62">
        <v>14</v>
      </c>
      <c r="R9" s="56">
        <v>0</v>
      </c>
      <c r="S9" s="56">
        <f t="shared" si="3"/>
        <v>14</v>
      </c>
      <c r="T9" s="59">
        <f t="shared" si="4"/>
        <v>1.8018018018018018E-2</v>
      </c>
      <c r="U9" s="65">
        <v>11</v>
      </c>
      <c r="V9" s="62">
        <v>28</v>
      </c>
      <c r="W9" s="56">
        <v>1</v>
      </c>
      <c r="X9" s="56">
        <v>7</v>
      </c>
      <c r="Y9" s="56">
        <v>16</v>
      </c>
      <c r="Z9" s="56">
        <v>0</v>
      </c>
      <c r="AA9" s="56">
        <v>6</v>
      </c>
      <c r="AB9" s="54">
        <v>58</v>
      </c>
      <c r="AC9" s="62">
        <v>1</v>
      </c>
      <c r="AD9" s="56">
        <v>0</v>
      </c>
      <c r="AE9" s="64">
        <v>776</v>
      </c>
      <c r="AF9" s="62">
        <v>19</v>
      </c>
      <c r="AG9" s="56">
        <v>0</v>
      </c>
      <c r="AH9" s="63">
        <v>12</v>
      </c>
      <c r="AI9" s="61">
        <v>0</v>
      </c>
    </row>
    <row r="10" spans="1:35" ht="16.5" customHeight="1">
      <c r="A10" s="1">
        <v>4</v>
      </c>
      <c r="B10" s="87" t="s">
        <v>61</v>
      </c>
      <c r="C10" s="61">
        <v>788</v>
      </c>
      <c r="D10" s="61">
        <v>768</v>
      </c>
      <c r="E10" s="52">
        <f t="shared" si="0"/>
        <v>0.97461928934010156</v>
      </c>
      <c r="F10" s="61">
        <v>716</v>
      </c>
      <c r="G10" s="62">
        <v>754</v>
      </c>
      <c r="H10" s="63">
        <v>12</v>
      </c>
      <c r="I10" s="63">
        <v>0</v>
      </c>
      <c r="J10" s="62">
        <v>1</v>
      </c>
      <c r="K10" s="56">
        <v>0</v>
      </c>
      <c r="L10" s="56">
        <v>1</v>
      </c>
      <c r="M10" s="56">
        <v>0</v>
      </c>
      <c r="N10" s="56">
        <f t="shared" si="1"/>
        <v>2</v>
      </c>
      <c r="O10" s="57">
        <f t="shared" si="2"/>
        <v>2.6041666666666665E-3</v>
      </c>
      <c r="P10" s="64">
        <v>2</v>
      </c>
      <c r="Q10" s="62">
        <v>10</v>
      </c>
      <c r="R10" s="56">
        <v>1</v>
      </c>
      <c r="S10" s="56">
        <f t="shared" si="3"/>
        <v>11</v>
      </c>
      <c r="T10" s="59">
        <f t="shared" si="4"/>
        <v>1.4322916666666666E-2</v>
      </c>
      <c r="U10" s="65">
        <v>24</v>
      </c>
      <c r="V10" s="62">
        <v>29</v>
      </c>
      <c r="W10" s="56">
        <v>2</v>
      </c>
      <c r="X10" s="56">
        <v>2</v>
      </c>
      <c r="Y10" s="56">
        <v>7</v>
      </c>
      <c r="Z10" s="56">
        <v>0</v>
      </c>
      <c r="AA10" s="56">
        <v>3</v>
      </c>
      <c r="AB10" s="54">
        <v>43</v>
      </c>
      <c r="AC10" s="62">
        <v>31</v>
      </c>
      <c r="AD10" s="56">
        <v>1</v>
      </c>
      <c r="AE10" s="64">
        <v>736</v>
      </c>
      <c r="AF10" s="62">
        <v>0</v>
      </c>
      <c r="AG10" s="56">
        <v>0</v>
      </c>
      <c r="AH10" s="63">
        <v>0</v>
      </c>
      <c r="AI10" s="61">
        <v>75</v>
      </c>
    </row>
    <row r="11" spans="1:35" ht="16.5" customHeight="1">
      <c r="A11" s="1">
        <v>5</v>
      </c>
      <c r="B11" s="87" t="s">
        <v>63</v>
      </c>
      <c r="C11" s="61">
        <v>405</v>
      </c>
      <c r="D11" s="61">
        <v>400</v>
      </c>
      <c r="E11" s="52">
        <f t="shared" si="0"/>
        <v>0.98765432098765427</v>
      </c>
      <c r="F11" s="61">
        <v>0</v>
      </c>
      <c r="G11" s="62">
        <v>225</v>
      </c>
      <c r="H11" s="63">
        <v>175</v>
      </c>
      <c r="I11" s="63">
        <v>0</v>
      </c>
      <c r="J11" s="62">
        <v>0</v>
      </c>
      <c r="K11" s="56">
        <v>0</v>
      </c>
      <c r="L11" s="56">
        <v>0</v>
      </c>
      <c r="M11" s="56">
        <v>0</v>
      </c>
      <c r="N11" s="56">
        <f t="shared" si="1"/>
        <v>0</v>
      </c>
      <c r="O11" s="57">
        <f t="shared" si="2"/>
        <v>0</v>
      </c>
      <c r="P11" s="64">
        <v>0</v>
      </c>
      <c r="Q11" s="62">
        <v>0</v>
      </c>
      <c r="R11" s="56">
        <v>0</v>
      </c>
      <c r="S11" s="56">
        <f t="shared" si="3"/>
        <v>0</v>
      </c>
      <c r="T11" s="59">
        <f t="shared" si="4"/>
        <v>0</v>
      </c>
      <c r="U11" s="65">
        <v>17</v>
      </c>
      <c r="V11" s="62">
        <v>28</v>
      </c>
      <c r="W11" s="56">
        <v>9</v>
      </c>
      <c r="X11" s="56">
        <v>1</v>
      </c>
      <c r="Y11" s="56">
        <v>4</v>
      </c>
      <c r="Z11" s="56">
        <v>0</v>
      </c>
      <c r="AA11" s="56">
        <v>5</v>
      </c>
      <c r="AB11" s="54">
        <v>47</v>
      </c>
      <c r="AC11" s="62">
        <v>8</v>
      </c>
      <c r="AD11" s="56">
        <v>0</v>
      </c>
      <c r="AE11" s="64">
        <v>392</v>
      </c>
      <c r="AF11" s="62">
        <v>23</v>
      </c>
      <c r="AG11" s="56">
        <v>18</v>
      </c>
      <c r="AH11" s="63">
        <v>19</v>
      </c>
      <c r="AI11" s="61">
        <v>0</v>
      </c>
    </row>
    <row r="12" spans="1:35" ht="16.5" customHeight="1">
      <c r="A12" s="1">
        <v>6</v>
      </c>
      <c r="B12" s="87" t="s">
        <v>62</v>
      </c>
      <c r="C12" s="61">
        <v>592</v>
      </c>
      <c r="D12" s="61">
        <v>565</v>
      </c>
      <c r="E12" s="52">
        <f t="shared" si="0"/>
        <v>0.95439189189189189</v>
      </c>
      <c r="F12" s="61">
        <v>0</v>
      </c>
      <c r="G12" s="62">
        <v>561</v>
      </c>
      <c r="H12" s="63">
        <v>0</v>
      </c>
      <c r="I12" s="63">
        <v>0</v>
      </c>
      <c r="J12" s="62">
        <v>4</v>
      </c>
      <c r="K12" s="56">
        <v>0</v>
      </c>
      <c r="L12" s="56">
        <v>0</v>
      </c>
      <c r="M12" s="56">
        <v>0</v>
      </c>
      <c r="N12" s="56">
        <f t="shared" si="1"/>
        <v>4</v>
      </c>
      <c r="O12" s="57">
        <f t="shared" si="2"/>
        <v>7.0796460176991149E-3</v>
      </c>
      <c r="P12" s="64">
        <v>4</v>
      </c>
      <c r="Q12" s="62">
        <v>7</v>
      </c>
      <c r="R12" s="56">
        <v>0</v>
      </c>
      <c r="S12" s="56">
        <f t="shared" si="3"/>
        <v>7</v>
      </c>
      <c r="T12" s="59">
        <f t="shared" si="4"/>
        <v>1.2389380530973451E-2</v>
      </c>
      <c r="U12" s="65">
        <v>10</v>
      </c>
      <c r="V12" s="62">
        <v>13</v>
      </c>
      <c r="W12" s="56">
        <v>4</v>
      </c>
      <c r="X12" s="56">
        <v>6</v>
      </c>
      <c r="Y12" s="56">
        <v>11</v>
      </c>
      <c r="Z12" s="56">
        <v>0</v>
      </c>
      <c r="AA12" s="56">
        <v>6</v>
      </c>
      <c r="AB12" s="54">
        <v>40</v>
      </c>
      <c r="AC12" s="62">
        <v>2</v>
      </c>
      <c r="AD12" s="56">
        <v>0</v>
      </c>
      <c r="AE12" s="64">
        <v>563</v>
      </c>
      <c r="AF12" s="62">
        <v>26</v>
      </c>
      <c r="AG12" s="56">
        <v>2</v>
      </c>
      <c r="AH12" s="63">
        <v>42</v>
      </c>
      <c r="AI12" s="61">
        <v>0</v>
      </c>
    </row>
    <row r="13" spans="1:35" ht="16.5" customHeight="1">
      <c r="A13" s="1">
        <v>7</v>
      </c>
      <c r="B13" s="87" t="s">
        <v>64</v>
      </c>
      <c r="C13" s="61">
        <v>395</v>
      </c>
      <c r="D13" s="61">
        <v>380</v>
      </c>
      <c r="E13" s="52">
        <f t="shared" si="0"/>
        <v>0.96202531645569622</v>
      </c>
      <c r="F13" s="61">
        <v>0</v>
      </c>
      <c r="G13" s="62">
        <v>338</v>
      </c>
      <c r="H13" s="63">
        <v>6</v>
      </c>
      <c r="I13" s="63">
        <v>35</v>
      </c>
      <c r="J13" s="62">
        <v>0</v>
      </c>
      <c r="K13" s="56">
        <v>1</v>
      </c>
      <c r="L13" s="56">
        <v>0</v>
      </c>
      <c r="M13" s="56">
        <v>0</v>
      </c>
      <c r="N13" s="56">
        <f t="shared" si="1"/>
        <v>1</v>
      </c>
      <c r="O13" s="57">
        <f t="shared" si="2"/>
        <v>2.631578947368421E-3</v>
      </c>
      <c r="P13" s="64">
        <v>0</v>
      </c>
      <c r="Q13" s="62">
        <v>0</v>
      </c>
      <c r="R13" s="56">
        <v>0</v>
      </c>
      <c r="S13" s="56">
        <f t="shared" si="3"/>
        <v>0</v>
      </c>
      <c r="T13" s="59">
        <f t="shared" si="4"/>
        <v>0</v>
      </c>
      <c r="U13" s="65">
        <v>8</v>
      </c>
      <c r="V13" s="62">
        <v>14</v>
      </c>
      <c r="W13" s="56">
        <v>4</v>
      </c>
      <c r="X13" s="56">
        <v>0</v>
      </c>
      <c r="Y13" s="56">
        <v>10</v>
      </c>
      <c r="Z13" s="56">
        <v>1</v>
      </c>
      <c r="AA13" s="56">
        <v>4</v>
      </c>
      <c r="AB13" s="54">
        <v>33</v>
      </c>
      <c r="AC13" s="62">
        <v>8</v>
      </c>
      <c r="AD13" s="56">
        <v>1</v>
      </c>
      <c r="AE13" s="64">
        <v>371</v>
      </c>
      <c r="AF13" s="62">
        <v>0</v>
      </c>
      <c r="AG13" s="56">
        <v>1</v>
      </c>
      <c r="AH13" s="63">
        <v>0</v>
      </c>
      <c r="AI13" s="61">
        <v>0</v>
      </c>
    </row>
    <row r="14" spans="1:35" ht="16.5" customHeight="1">
      <c r="A14" s="1">
        <v>8</v>
      </c>
      <c r="B14" s="87" t="s">
        <v>58</v>
      </c>
      <c r="C14" s="61">
        <v>639</v>
      </c>
      <c r="D14" s="61">
        <v>623</v>
      </c>
      <c r="E14" s="52">
        <f t="shared" si="0"/>
        <v>0.97496087636932705</v>
      </c>
      <c r="F14" s="61">
        <v>599</v>
      </c>
      <c r="G14" s="62">
        <v>608</v>
      </c>
      <c r="H14" s="63">
        <v>14</v>
      </c>
      <c r="I14" s="63">
        <v>0</v>
      </c>
      <c r="J14" s="62">
        <v>0</v>
      </c>
      <c r="K14" s="56">
        <v>0</v>
      </c>
      <c r="L14" s="56">
        <v>1</v>
      </c>
      <c r="M14" s="56">
        <v>0</v>
      </c>
      <c r="N14" s="56">
        <f t="shared" si="1"/>
        <v>1</v>
      </c>
      <c r="O14" s="57">
        <f t="shared" si="2"/>
        <v>1.6051364365971107E-3</v>
      </c>
      <c r="P14" s="64">
        <v>1</v>
      </c>
      <c r="Q14" s="62">
        <v>16</v>
      </c>
      <c r="R14" s="56">
        <v>0</v>
      </c>
      <c r="S14" s="56">
        <f t="shared" si="3"/>
        <v>16</v>
      </c>
      <c r="T14" s="59">
        <f t="shared" si="4"/>
        <v>2.5682182985553772E-2</v>
      </c>
      <c r="U14" s="65">
        <v>27</v>
      </c>
      <c r="V14" s="62">
        <v>27</v>
      </c>
      <c r="W14" s="56">
        <v>4</v>
      </c>
      <c r="X14" s="56">
        <v>3</v>
      </c>
      <c r="Y14" s="56">
        <v>8</v>
      </c>
      <c r="Z14" s="56">
        <v>1</v>
      </c>
      <c r="AA14" s="56">
        <v>5</v>
      </c>
      <c r="AB14" s="54">
        <v>48</v>
      </c>
      <c r="AC14" s="62">
        <v>5</v>
      </c>
      <c r="AD14" s="56">
        <v>1</v>
      </c>
      <c r="AE14" s="64">
        <v>617</v>
      </c>
      <c r="AF14" s="62">
        <v>28</v>
      </c>
      <c r="AG14" s="56">
        <v>9</v>
      </c>
      <c r="AH14" s="63">
        <v>14</v>
      </c>
      <c r="AI14" s="61">
        <v>46</v>
      </c>
    </row>
    <row r="15" spans="1:35" ht="16.5" customHeight="1">
      <c r="A15" s="1">
        <v>9</v>
      </c>
      <c r="B15" s="87" t="s">
        <v>66</v>
      </c>
      <c r="C15" s="61">
        <v>853</v>
      </c>
      <c r="D15" s="61">
        <v>832</v>
      </c>
      <c r="E15" s="52">
        <f t="shared" si="0"/>
        <v>0.97538100820633056</v>
      </c>
      <c r="F15" s="61">
        <v>778</v>
      </c>
      <c r="G15" s="62">
        <v>745</v>
      </c>
      <c r="H15" s="63">
        <v>83</v>
      </c>
      <c r="I15" s="63">
        <v>0</v>
      </c>
      <c r="J15" s="62">
        <v>3</v>
      </c>
      <c r="K15" s="56">
        <v>1</v>
      </c>
      <c r="L15" s="56">
        <v>0</v>
      </c>
      <c r="M15" s="56">
        <v>0</v>
      </c>
      <c r="N15" s="56">
        <f t="shared" si="1"/>
        <v>4</v>
      </c>
      <c r="O15" s="57">
        <f t="shared" si="2"/>
        <v>4.807692307692308E-3</v>
      </c>
      <c r="P15" s="64">
        <v>4</v>
      </c>
      <c r="Q15" s="62">
        <v>14</v>
      </c>
      <c r="R15" s="56">
        <v>0</v>
      </c>
      <c r="S15" s="56">
        <f t="shared" si="3"/>
        <v>14</v>
      </c>
      <c r="T15" s="59">
        <f t="shared" si="4"/>
        <v>1.6826923076923076E-2</v>
      </c>
      <c r="U15" s="65">
        <v>27</v>
      </c>
      <c r="V15" s="62">
        <v>38</v>
      </c>
      <c r="W15" s="56">
        <v>27</v>
      </c>
      <c r="X15" s="56">
        <v>4</v>
      </c>
      <c r="Y15" s="56">
        <v>31</v>
      </c>
      <c r="Z15" s="56">
        <v>2</v>
      </c>
      <c r="AA15" s="56">
        <v>12</v>
      </c>
      <c r="AB15" s="54">
        <v>114</v>
      </c>
      <c r="AC15" s="62">
        <v>0</v>
      </c>
      <c r="AD15" s="56">
        <v>22</v>
      </c>
      <c r="AE15" s="64">
        <v>810</v>
      </c>
      <c r="AF15" s="62">
        <v>65</v>
      </c>
      <c r="AG15" s="56">
        <v>32</v>
      </c>
      <c r="AH15" s="63">
        <v>12</v>
      </c>
      <c r="AI15" s="61">
        <v>87</v>
      </c>
    </row>
    <row r="16" spans="1:35" ht="16.5" customHeight="1">
      <c r="A16" s="1">
        <v>10</v>
      </c>
      <c r="B16" s="87" t="s">
        <v>68</v>
      </c>
      <c r="C16" s="61">
        <v>152</v>
      </c>
      <c r="D16" s="61">
        <v>143</v>
      </c>
      <c r="E16" s="52">
        <f t="shared" si="0"/>
        <v>0.94078947368421051</v>
      </c>
      <c r="F16" s="61">
        <v>140</v>
      </c>
      <c r="G16" s="62">
        <v>140</v>
      </c>
      <c r="H16" s="63">
        <v>2</v>
      </c>
      <c r="I16" s="63">
        <v>0</v>
      </c>
      <c r="J16" s="62">
        <v>1</v>
      </c>
      <c r="K16" s="56">
        <v>0</v>
      </c>
      <c r="L16" s="56">
        <v>0</v>
      </c>
      <c r="M16" s="56">
        <v>0</v>
      </c>
      <c r="N16" s="56">
        <f t="shared" si="1"/>
        <v>1</v>
      </c>
      <c r="O16" s="57">
        <f t="shared" si="2"/>
        <v>6.993006993006993E-3</v>
      </c>
      <c r="P16" s="64">
        <v>1</v>
      </c>
      <c r="Q16" s="62">
        <v>5</v>
      </c>
      <c r="R16" s="56">
        <v>0</v>
      </c>
      <c r="S16" s="56">
        <f t="shared" si="3"/>
        <v>5</v>
      </c>
      <c r="T16" s="59">
        <f t="shared" si="4"/>
        <v>3.4965034965034968E-2</v>
      </c>
      <c r="U16" s="65">
        <v>27</v>
      </c>
      <c r="V16" s="62">
        <v>3</v>
      </c>
      <c r="W16" s="56">
        <v>0</v>
      </c>
      <c r="X16" s="56">
        <v>0</v>
      </c>
      <c r="Y16" s="56">
        <v>1</v>
      </c>
      <c r="Z16" s="56">
        <v>0</v>
      </c>
      <c r="AA16" s="56">
        <v>2</v>
      </c>
      <c r="AB16" s="54">
        <v>6</v>
      </c>
      <c r="AC16" s="62">
        <v>0</v>
      </c>
      <c r="AD16" s="56">
        <v>0</v>
      </c>
      <c r="AE16" s="64">
        <v>143</v>
      </c>
      <c r="AF16" s="62">
        <v>22</v>
      </c>
      <c r="AG16" s="56">
        <v>2</v>
      </c>
      <c r="AH16" s="63">
        <v>0</v>
      </c>
      <c r="AI16" s="61">
        <v>5</v>
      </c>
    </row>
    <row r="17" spans="1:35" ht="16.5" customHeight="1">
      <c r="A17" s="1">
        <v>11</v>
      </c>
      <c r="B17" s="87" t="s">
        <v>69</v>
      </c>
      <c r="C17" s="61">
        <v>59</v>
      </c>
      <c r="D17" s="61">
        <v>63</v>
      </c>
      <c r="E17" s="52">
        <f t="shared" si="0"/>
        <v>1.0677966101694916</v>
      </c>
      <c r="F17" s="61">
        <v>63</v>
      </c>
      <c r="G17" s="62">
        <v>62</v>
      </c>
      <c r="H17" s="63">
        <v>0</v>
      </c>
      <c r="I17" s="63">
        <v>0</v>
      </c>
      <c r="J17" s="62">
        <v>1</v>
      </c>
      <c r="K17" s="56">
        <v>0</v>
      </c>
      <c r="L17" s="56">
        <v>0</v>
      </c>
      <c r="M17" s="56">
        <v>0</v>
      </c>
      <c r="N17" s="56">
        <f t="shared" si="1"/>
        <v>1</v>
      </c>
      <c r="O17" s="57">
        <f t="shared" si="2"/>
        <v>1.5873015873015872E-2</v>
      </c>
      <c r="P17" s="64">
        <v>1</v>
      </c>
      <c r="Q17" s="62">
        <v>2</v>
      </c>
      <c r="R17" s="56">
        <v>0</v>
      </c>
      <c r="S17" s="56">
        <f t="shared" si="3"/>
        <v>2</v>
      </c>
      <c r="T17" s="59">
        <f t="shared" si="4"/>
        <v>3.1746031746031744E-2</v>
      </c>
      <c r="U17" s="65">
        <v>3</v>
      </c>
      <c r="V17" s="62">
        <v>9</v>
      </c>
      <c r="W17" s="56">
        <v>1</v>
      </c>
      <c r="X17" s="56">
        <v>0</v>
      </c>
      <c r="Y17" s="56">
        <v>1</v>
      </c>
      <c r="Z17" s="56">
        <v>0</v>
      </c>
      <c r="AA17" s="56">
        <v>4</v>
      </c>
      <c r="AB17" s="54">
        <v>15</v>
      </c>
      <c r="AC17" s="62">
        <v>0</v>
      </c>
      <c r="AD17" s="56">
        <v>0</v>
      </c>
      <c r="AE17" s="64">
        <v>63</v>
      </c>
      <c r="AF17" s="62">
        <v>0</v>
      </c>
      <c r="AG17" s="56">
        <v>0</v>
      </c>
      <c r="AH17" s="63">
        <v>0</v>
      </c>
      <c r="AI17" s="61">
        <v>0</v>
      </c>
    </row>
    <row r="18" spans="1:35" ht="16.5" customHeight="1">
      <c r="A18" s="1">
        <v>13</v>
      </c>
      <c r="B18" s="87" t="s">
        <v>70</v>
      </c>
      <c r="C18" s="61">
        <v>162</v>
      </c>
      <c r="D18" s="61">
        <v>155</v>
      </c>
      <c r="E18" s="52">
        <f t="shared" si="0"/>
        <v>0.95679012345679015</v>
      </c>
      <c r="F18" s="61">
        <v>146</v>
      </c>
      <c r="G18" s="62">
        <v>153</v>
      </c>
      <c r="H18" s="63">
        <v>2</v>
      </c>
      <c r="I18" s="63">
        <v>0</v>
      </c>
      <c r="J18" s="62">
        <v>0</v>
      </c>
      <c r="K18" s="56">
        <v>0</v>
      </c>
      <c r="L18" s="56">
        <v>0</v>
      </c>
      <c r="M18" s="56">
        <v>0</v>
      </c>
      <c r="N18" s="56">
        <f t="shared" si="1"/>
        <v>0</v>
      </c>
      <c r="O18" s="57">
        <f t="shared" si="2"/>
        <v>0</v>
      </c>
      <c r="P18" s="64">
        <v>0</v>
      </c>
      <c r="Q18" s="62">
        <v>0</v>
      </c>
      <c r="R18" s="56">
        <v>0</v>
      </c>
      <c r="S18" s="56">
        <f t="shared" si="3"/>
        <v>0</v>
      </c>
      <c r="T18" s="59">
        <f t="shared" si="4"/>
        <v>0</v>
      </c>
      <c r="U18" s="65">
        <v>2</v>
      </c>
      <c r="V18" s="62">
        <v>9</v>
      </c>
      <c r="W18" s="56">
        <v>24</v>
      </c>
      <c r="X18" s="56">
        <v>2</v>
      </c>
      <c r="Y18" s="56">
        <v>6</v>
      </c>
      <c r="Z18" s="56">
        <v>1</v>
      </c>
      <c r="AA18" s="56">
        <v>0</v>
      </c>
      <c r="AB18" s="54">
        <v>42</v>
      </c>
      <c r="AC18" s="62">
        <v>1</v>
      </c>
      <c r="AD18" s="56">
        <v>0</v>
      </c>
      <c r="AE18" s="64">
        <v>154</v>
      </c>
      <c r="AF18" s="62">
        <v>43</v>
      </c>
      <c r="AG18" s="56">
        <v>2</v>
      </c>
      <c r="AH18" s="63">
        <v>49</v>
      </c>
      <c r="AI18" s="61">
        <v>10</v>
      </c>
    </row>
    <row r="19" spans="1:35" ht="16.5" customHeight="1">
      <c r="A19" s="1">
        <v>14</v>
      </c>
      <c r="B19" s="87" t="s">
        <v>71</v>
      </c>
      <c r="C19" s="61">
        <v>45</v>
      </c>
      <c r="D19" s="61">
        <v>43</v>
      </c>
      <c r="E19" s="52">
        <f t="shared" si="0"/>
        <v>0.9555555555555556</v>
      </c>
      <c r="F19" s="61">
        <v>41</v>
      </c>
      <c r="G19" s="62">
        <v>41</v>
      </c>
      <c r="H19" s="63">
        <v>2</v>
      </c>
      <c r="I19" s="63">
        <v>0</v>
      </c>
      <c r="J19" s="62">
        <v>0</v>
      </c>
      <c r="K19" s="56">
        <v>0</v>
      </c>
      <c r="L19" s="56">
        <v>0</v>
      </c>
      <c r="M19" s="56">
        <v>0</v>
      </c>
      <c r="N19" s="56">
        <f t="shared" si="1"/>
        <v>0</v>
      </c>
      <c r="O19" s="57">
        <f t="shared" si="2"/>
        <v>0</v>
      </c>
      <c r="P19" s="64">
        <v>0</v>
      </c>
      <c r="Q19" s="62">
        <v>0</v>
      </c>
      <c r="R19" s="56">
        <v>0</v>
      </c>
      <c r="S19" s="56">
        <f t="shared" si="3"/>
        <v>0</v>
      </c>
      <c r="T19" s="59">
        <f t="shared" si="4"/>
        <v>0</v>
      </c>
      <c r="U19" s="65">
        <v>3</v>
      </c>
      <c r="V19" s="62">
        <v>1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4">
        <v>1</v>
      </c>
      <c r="AC19" s="62">
        <v>1</v>
      </c>
      <c r="AD19" s="56">
        <v>0</v>
      </c>
      <c r="AE19" s="64">
        <v>42</v>
      </c>
      <c r="AF19" s="62">
        <v>0</v>
      </c>
      <c r="AG19" s="56">
        <v>0</v>
      </c>
      <c r="AH19" s="63">
        <v>0</v>
      </c>
      <c r="AI19" s="61">
        <v>0</v>
      </c>
    </row>
    <row r="20" spans="1:35" ht="16.5" customHeight="1">
      <c r="A20" s="1">
        <v>15</v>
      </c>
      <c r="B20" s="87" t="s">
        <v>72</v>
      </c>
      <c r="C20" s="61">
        <v>31</v>
      </c>
      <c r="D20" s="61">
        <v>31</v>
      </c>
      <c r="E20" s="52">
        <f t="shared" si="0"/>
        <v>1</v>
      </c>
      <c r="F20" s="61">
        <v>30</v>
      </c>
      <c r="G20" s="62">
        <v>30</v>
      </c>
      <c r="H20" s="63">
        <v>1</v>
      </c>
      <c r="I20" s="63">
        <v>0</v>
      </c>
      <c r="J20" s="62">
        <v>0</v>
      </c>
      <c r="K20" s="56">
        <v>0</v>
      </c>
      <c r="L20" s="56">
        <v>0</v>
      </c>
      <c r="M20" s="56">
        <v>0</v>
      </c>
      <c r="N20" s="56">
        <f t="shared" si="1"/>
        <v>0</v>
      </c>
      <c r="O20" s="57">
        <f t="shared" si="2"/>
        <v>0</v>
      </c>
      <c r="P20" s="64">
        <v>0</v>
      </c>
      <c r="Q20" s="62">
        <v>0</v>
      </c>
      <c r="R20" s="56">
        <v>0</v>
      </c>
      <c r="S20" s="56">
        <f t="shared" si="3"/>
        <v>0</v>
      </c>
      <c r="T20" s="59">
        <f t="shared" si="4"/>
        <v>0</v>
      </c>
      <c r="U20" s="65">
        <v>2</v>
      </c>
      <c r="V20" s="62">
        <v>1</v>
      </c>
      <c r="W20" s="56">
        <v>0</v>
      </c>
      <c r="X20" s="56">
        <v>0</v>
      </c>
      <c r="Y20" s="56">
        <v>0</v>
      </c>
      <c r="Z20" s="56">
        <v>0</v>
      </c>
      <c r="AA20" s="56">
        <v>0</v>
      </c>
      <c r="AB20" s="54">
        <v>1</v>
      </c>
      <c r="AC20" s="62">
        <v>0</v>
      </c>
      <c r="AD20" s="56">
        <v>0</v>
      </c>
      <c r="AE20" s="64">
        <v>31</v>
      </c>
      <c r="AF20" s="62">
        <v>0</v>
      </c>
      <c r="AG20" s="56">
        <v>0</v>
      </c>
      <c r="AH20" s="63">
        <v>0</v>
      </c>
      <c r="AI20" s="61">
        <v>31</v>
      </c>
    </row>
    <row r="21" spans="1:35" ht="16.5" customHeight="1">
      <c r="A21" s="1">
        <v>16</v>
      </c>
      <c r="B21" s="87" t="s">
        <v>73</v>
      </c>
      <c r="C21" s="61">
        <v>80</v>
      </c>
      <c r="D21" s="61">
        <v>81</v>
      </c>
      <c r="E21" s="52">
        <f t="shared" si="0"/>
        <v>1.0125</v>
      </c>
      <c r="F21" s="61">
        <v>76</v>
      </c>
      <c r="G21" s="62">
        <v>81</v>
      </c>
      <c r="H21" s="63">
        <v>0</v>
      </c>
      <c r="I21" s="63">
        <v>0</v>
      </c>
      <c r="J21" s="62">
        <v>0</v>
      </c>
      <c r="K21" s="56">
        <v>0</v>
      </c>
      <c r="L21" s="56">
        <v>0</v>
      </c>
      <c r="M21" s="56">
        <v>0</v>
      </c>
      <c r="N21" s="56">
        <f t="shared" si="1"/>
        <v>0</v>
      </c>
      <c r="O21" s="57">
        <f t="shared" si="2"/>
        <v>0</v>
      </c>
      <c r="P21" s="64">
        <v>0</v>
      </c>
      <c r="Q21" s="62">
        <v>0</v>
      </c>
      <c r="R21" s="56">
        <v>0</v>
      </c>
      <c r="S21" s="56">
        <f t="shared" si="3"/>
        <v>0</v>
      </c>
      <c r="T21" s="59">
        <f t="shared" si="4"/>
        <v>0</v>
      </c>
      <c r="U21" s="65">
        <v>0</v>
      </c>
      <c r="V21" s="62">
        <v>1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4">
        <v>1</v>
      </c>
      <c r="AC21" s="62">
        <v>1</v>
      </c>
      <c r="AD21" s="56">
        <v>0</v>
      </c>
      <c r="AE21" s="64">
        <v>80</v>
      </c>
      <c r="AF21" s="62">
        <v>0</v>
      </c>
      <c r="AG21" s="56">
        <v>0</v>
      </c>
      <c r="AH21" s="63">
        <v>0</v>
      </c>
      <c r="AI21" s="61">
        <v>0</v>
      </c>
    </row>
    <row r="22" spans="1:35" ht="16.5" customHeight="1">
      <c r="A22" s="1">
        <v>17</v>
      </c>
      <c r="B22" s="87" t="s">
        <v>56</v>
      </c>
      <c r="C22" s="61">
        <v>788</v>
      </c>
      <c r="D22" s="61">
        <v>754</v>
      </c>
      <c r="E22" s="52">
        <f t="shared" si="0"/>
        <v>0.95685279187817263</v>
      </c>
      <c r="F22" s="61">
        <v>716</v>
      </c>
      <c r="G22" s="62">
        <v>733</v>
      </c>
      <c r="H22" s="63">
        <v>11</v>
      </c>
      <c r="I22" s="63">
        <v>7</v>
      </c>
      <c r="J22" s="62">
        <v>3</v>
      </c>
      <c r="K22" s="56">
        <v>0</v>
      </c>
      <c r="L22" s="56">
        <v>0</v>
      </c>
      <c r="M22" s="56">
        <v>0</v>
      </c>
      <c r="N22" s="56">
        <f t="shared" si="1"/>
        <v>3</v>
      </c>
      <c r="O22" s="57">
        <f t="shared" si="2"/>
        <v>3.9787798408488064E-3</v>
      </c>
      <c r="P22" s="64">
        <v>3</v>
      </c>
      <c r="Q22" s="62">
        <v>6</v>
      </c>
      <c r="R22" s="56">
        <v>0</v>
      </c>
      <c r="S22" s="56">
        <f t="shared" si="3"/>
        <v>6</v>
      </c>
      <c r="T22" s="59">
        <f t="shared" si="4"/>
        <v>7.9575596816976128E-3</v>
      </c>
      <c r="U22" s="65">
        <v>13</v>
      </c>
      <c r="V22" s="62">
        <v>21</v>
      </c>
      <c r="W22" s="56">
        <v>2</v>
      </c>
      <c r="X22" s="56">
        <v>3</v>
      </c>
      <c r="Y22" s="56">
        <v>11</v>
      </c>
      <c r="Z22" s="56">
        <v>0</v>
      </c>
      <c r="AA22" s="56">
        <v>5</v>
      </c>
      <c r="AB22" s="54">
        <v>42</v>
      </c>
      <c r="AC22" s="62">
        <v>4</v>
      </c>
      <c r="AD22" s="56">
        <v>0</v>
      </c>
      <c r="AE22" s="64">
        <v>750</v>
      </c>
      <c r="AF22" s="62">
        <v>200</v>
      </c>
      <c r="AG22" s="56">
        <v>24</v>
      </c>
      <c r="AH22" s="63">
        <v>33</v>
      </c>
      <c r="AI22" s="61">
        <v>0</v>
      </c>
    </row>
    <row r="23" spans="1:35" ht="16.5" customHeight="1">
      <c r="A23" s="1">
        <v>18</v>
      </c>
      <c r="B23" s="87" t="s">
        <v>67</v>
      </c>
      <c r="C23" s="61">
        <v>249</v>
      </c>
      <c r="D23" s="61">
        <v>250</v>
      </c>
      <c r="E23" s="52">
        <f t="shared" si="0"/>
        <v>1.0040160642570282</v>
      </c>
      <c r="F23" s="66">
        <v>240</v>
      </c>
      <c r="G23" s="62">
        <v>246</v>
      </c>
      <c r="H23" s="63">
        <v>1</v>
      </c>
      <c r="I23" s="63">
        <v>0</v>
      </c>
      <c r="J23" s="62">
        <v>3</v>
      </c>
      <c r="K23" s="56">
        <v>0</v>
      </c>
      <c r="L23" s="56">
        <v>0</v>
      </c>
      <c r="M23" s="56">
        <v>0</v>
      </c>
      <c r="N23" s="56">
        <f t="shared" si="1"/>
        <v>3</v>
      </c>
      <c r="O23" s="57">
        <f t="shared" si="2"/>
        <v>1.2E-2</v>
      </c>
      <c r="P23" s="64">
        <v>3</v>
      </c>
      <c r="Q23" s="62">
        <v>7</v>
      </c>
      <c r="R23" s="56">
        <v>0</v>
      </c>
      <c r="S23" s="56">
        <f t="shared" si="3"/>
        <v>7</v>
      </c>
      <c r="T23" s="59">
        <f t="shared" si="4"/>
        <v>2.8000000000000001E-2</v>
      </c>
      <c r="U23" s="65">
        <v>0</v>
      </c>
      <c r="V23" s="62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4">
        <v>0</v>
      </c>
      <c r="AC23" s="62">
        <v>2</v>
      </c>
      <c r="AD23" s="56">
        <v>0</v>
      </c>
      <c r="AE23" s="64">
        <v>248</v>
      </c>
      <c r="AF23" s="62">
        <v>0</v>
      </c>
      <c r="AG23" s="56">
        <v>0</v>
      </c>
      <c r="AH23" s="63">
        <v>0</v>
      </c>
      <c r="AI23" s="61">
        <v>0</v>
      </c>
    </row>
    <row r="24" spans="1:35" ht="16.5" customHeight="1" thickBot="1">
      <c r="A24" s="1">
        <v>19</v>
      </c>
      <c r="B24" s="88" t="s">
        <v>65</v>
      </c>
      <c r="C24" s="67">
        <v>271</v>
      </c>
      <c r="D24" s="67">
        <v>264</v>
      </c>
      <c r="E24" s="68">
        <f t="shared" si="0"/>
        <v>0.97416974169741699</v>
      </c>
      <c r="F24" s="67">
        <v>237</v>
      </c>
      <c r="G24" s="69">
        <v>251</v>
      </c>
      <c r="H24" s="70">
        <v>4</v>
      </c>
      <c r="I24" s="70">
        <v>9</v>
      </c>
      <c r="J24" s="69">
        <v>0</v>
      </c>
      <c r="K24" s="71">
        <v>0</v>
      </c>
      <c r="L24" s="71">
        <v>0</v>
      </c>
      <c r="M24" s="71">
        <v>0</v>
      </c>
      <c r="N24" s="71">
        <f t="shared" si="1"/>
        <v>0</v>
      </c>
      <c r="O24" s="72">
        <f t="shared" si="2"/>
        <v>0</v>
      </c>
      <c r="P24" s="73">
        <v>0</v>
      </c>
      <c r="Q24" s="69">
        <v>0</v>
      </c>
      <c r="R24" s="71">
        <v>0</v>
      </c>
      <c r="S24" s="71">
        <f t="shared" si="3"/>
        <v>0</v>
      </c>
      <c r="T24" s="74">
        <f t="shared" si="4"/>
        <v>0</v>
      </c>
      <c r="U24" s="75">
        <v>6</v>
      </c>
      <c r="V24" s="69">
        <v>7</v>
      </c>
      <c r="W24" s="71">
        <v>2</v>
      </c>
      <c r="X24" s="71">
        <v>1</v>
      </c>
      <c r="Y24" s="71">
        <v>1</v>
      </c>
      <c r="Z24" s="71">
        <v>0</v>
      </c>
      <c r="AA24" s="71">
        <v>0</v>
      </c>
      <c r="AB24" s="76">
        <v>11</v>
      </c>
      <c r="AC24" s="69">
        <v>7</v>
      </c>
      <c r="AD24" s="71">
        <v>0</v>
      </c>
      <c r="AE24" s="73">
        <v>257</v>
      </c>
      <c r="AF24" s="69">
        <v>1</v>
      </c>
      <c r="AG24" s="71">
        <v>1</v>
      </c>
      <c r="AH24" s="70">
        <v>0</v>
      </c>
      <c r="AI24" s="67">
        <v>0</v>
      </c>
    </row>
    <row r="25" spans="1:35" ht="16.5" customHeight="1" thickTop="1">
      <c r="A25" s="1">
        <v>20</v>
      </c>
      <c r="B25" s="89" t="s">
        <v>21</v>
      </c>
      <c r="C25" s="77">
        <f>SUM(C6:C24)</f>
        <v>11409</v>
      </c>
      <c r="D25" s="77">
        <f>SUM(D6:D24)</f>
        <v>10887</v>
      </c>
      <c r="E25" s="78">
        <f t="shared" si="0"/>
        <v>0.95424664738364451</v>
      </c>
      <c r="F25" s="77">
        <f t="shared" ref="F25:M25" si="5">SUM(F6:F24)</f>
        <v>9023</v>
      </c>
      <c r="G25" s="79">
        <f t="shared" si="5"/>
        <v>9977</v>
      </c>
      <c r="H25" s="80">
        <f t="shared" si="5"/>
        <v>790</v>
      </c>
      <c r="I25" s="80">
        <f t="shared" si="5"/>
        <v>51</v>
      </c>
      <c r="J25" s="79">
        <f t="shared" si="5"/>
        <v>59</v>
      </c>
      <c r="K25" s="81">
        <f t="shared" si="5"/>
        <v>7</v>
      </c>
      <c r="L25" s="81">
        <f t="shared" si="5"/>
        <v>3</v>
      </c>
      <c r="M25" s="81">
        <f t="shared" si="5"/>
        <v>0</v>
      </c>
      <c r="N25" s="81">
        <f>SUM(J25:M25)</f>
        <v>69</v>
      </c>
      <c r="O25" s="82">
        <f t="shared" si="2"/>
        <v>6.3378341140810143E-3</v>
      </c>
      <c r="P25" s="83">
        <f>SUM(P6:P24)</f>
        <v>68</v>
      </c>
      <c r="Q25" s="79">
        <f>SUM(Q6:Q24)</f>
        <v>205</v>
      </c>
      <c r="R25" s="81">
        <f>SUM(R6:R24)</f>
        <v>38</v>
      </c>
      <c r="S25" s="81">
        <f t="shared" si="3"/>
        <v>243</v>
      </c>
      <c r="T25" s="84">
        <f t="shared" si="4"/>
        <v>2.232019840176357E-2</v>
      </c>
      <c r="U25" s="85">
        <f t="shared" ref="U25:AA25" si="6">SUM(U6:U24)</f>
        <v>475</v>
      </c>
      <c r="V25" s="79">
        <f t="shared" si="6"/>
        <v>443</v>
      </c>
      <c r="W25" s="81">
        <f t="shared" si="6"/>
        <v>297</v>
      </c>
      <c r="X25" s="81">
        <f t="shared" si="6"/>
        <v>179</v>
      </c>
      <c r="Y25" s="81">
        <f t="shared" si="6"/>
        <v>226</v>
      </c>
      <c r="Z25" s="81">
        <f t="shared" si="6"/>
        <v>7</v>
      </c>
      <c r="AA25" s="81">
        <f t="shared" si="6"/>
        <v>121</v>
      </c>
      <c r="AB25" s="86">
        <f>SUM(V25:AA25)</f>
        <v>1273</v>
      </c>
      <c r="AC25" s="79">
        <f t="shared" ref="AC25:AI25" si="7">SUM(AC6:AC24)</f>
        <v>147</v>
      </c>
      <c r="AD25" s="81">
        <f t="shared" si="7"/>
        <v>25</v>
      </c>
      <c r="AE25" s="83">
        <f t="shared" si="7"/>
        <v>10715</v>
      </c>
      <c r="AF25" s="79">
        <f t="shared" si="7"/>
        <v>458</v>
      </c>
      <c r="AG25" s="81">
        <f t="shared" si="7"/>
        <v>227</v>
      </c>
      <c r="AH25" s="80">
        <f t="shared" si="7"/>
        <v>230</v>
      </c>
      <c r="AI25" s="77">
        <f t="shared" si="7"/>
        <v>317</v>
      </c>
    </row>
  </sheetData>
  <mergeCells count="12">
    <mergeCell ref="AF2:AH4"/>
    <mergeCell ref="Q2:T3"/>
    <mergeCell ref="V2:AB4"/>
    <mergeCell ref="AC2:AE4"/>
    <mergeCell ref="J4:N4"/>
    <mergeCell ref="T4:T5"/>
    <mergeCell ref="P4:P5"/>
    <mergeCell ref="F3:F5"/>
    <mergeCell ref="G3:I3"/>
    <mergeCell ref="J3:P3"/>
    <mergeCell ref="G4:I4"/>
    <mergeCell ref="G2:P2"/>
  </mergeCells>
  <phoneticPr fontId="21"/>
  <printOptions horizontalCentered="1"/>
  <pageMargins left="0.51181102362204722" right="0.51181102362204722" top="1.1811023622047245" bottom="0.74803149606299213" header="0.31496062992125984" footer="0.31496062992125984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5"/>
  <sheetViews>
    <sheetView showGridLines="0" tabSelected="1" view="pageBreakPreview" zoomScale="115" zoomScaleNormal="55" zoomScaleSheetLayoutView="115" zoomScalePageLayoutView="55" workbookViewId="0">
      <selection activeCell="AH6" sqref="AH6"/>
    </sheetView>
  </sheetViews>
  <sheetFormatPr defaultColWidth="9" defaultRowHeight="13"/>
  <cols>
    <col min="1" max="1" width="3.26953125" style="1" customWidth="1"/>
    <col min="2" max="2" width="8" style="1" customWidth="1"/>
    <col min="3" max="4" width="4.26953125" style="1" customWidth="1"/>
    <col min="5" max="5" width="6.453125" style="1" bestFit="1" customWidth="1"/>
    <col min="6" max="28" width="4.26953125" style="1" customWidth="1"/>
    <col min="29" max="30" width="3.7265625" style="1" customWidth="1"/>
    <col min="31" max="32" width="4.26953125" style="1" customWidth="1"/>
    <col min="33" max="33" width="7.7265625" style="1" customWidth="1"/>
    <col min="34" max="16384" width="9" style="1"/>
  </cols>
  <sheetData>
    <row r="1" spans="1:32" s="1" customFormat="1" ht="14">
      <c r="B1" s="2" t="s">
        <v>53</v>
      </c>
    </row>
    <row r="2" spans="1:32" s="94" customFormat="1">
      <c r="A2" s="90"/>
      <c r="B2" s="91"/>
      <c r="C2" s="92" t="s">
        <v>0</v>
      </c>
      <c r="D2" s="92" t="s">
        <v>1</v>
      </c>
      <c r="E2" s="92" t="s">
        <v>2</v>
      </c>
      <c r="F2" s="92" t="s">
        <v>3</v>
      </c>
      <c r="G2" s="6" t="s">
        <v>4</v>
      </c>
      <c r="H2" s="7"/>
      <c r="I2" s="7"/>
      <c r="J2" s="7"/>
      <c r="K2" s="7"/>
      <c r="L2" s="7"/>
      <c r="M2" s="7"/>
      <c r="N2" s="7"/>
      <c r="O2" s="7"/>
      <c r="P2" s="8"/>
      <c r="Q2" s="6" t="s">
        <v>5</v>
      </c>
      <c r="R2" s="7"/>
      <c r="S2" s="7"/>
      <c r="T2" s="8"/>
      <c r="U2" s="93" t="s">
        <v>6</v>
      </c>
      <c r="V2" s="9" t="s">
        <v>22</v>
      </c>
      <c r="W2" s="10"/>
      <c r="X2" s="10"/>
      <c r="Y2" s="10"/>
      <c r="Z2" s="10"/>
      <c r="AA2" s="10"/>
      <c r="AB2" s="11"/>
      <c r="AC2" s="9" t="s">
        <v>23</v>
      </c>
      <c r="AD2" s="10"/>
      <c r="AE2" s="11"/>
      <c r="AF2" s="92" t="s">
        <v>40</v>
      </c>
    </row>
    <row r="3" spans="1:32" s="94" customFormat="1">
      <c r="A3" s="90"/>
      <c r="B3" s="95"/>
      <c r="C3" s="16"/>
      <c r="D3" s="16"/>
      <c r="E3" s="16"/>
      <c r="F3" s="16"/>
      <c r="G3" s="96"/>
      <c r="H3" s="97" t="s">
        <v>8</v>
      </c>
      <c r="I3" s="98"/>
      <c r="J3" s="98"/>
      <c r="K3" s="98"/>
      <c r="L3" s="98"/>
      <c r="M3" s="98"/>
      <c r="N3" s="98"/>
      <c r="O3" s="98"/>
      <c r="P3" s="99"/>
      <c r="Q3" s="100" t="s">
        <v>9</v>
      </c>
      <c r="R3" s="101" t="s">
        <v>37</v>
      </c>
      <c r="S3" s="102" t="s">
        <v>38</v>
      </c>
      <c r="T3" s="30" t="s">
        <v>51</v>
      </c>
      <c r="U3" s="103"/>
      <c r="V3" s="20"/>
      <c r="W3" s="21"/>
      <c r="X3" s="21"/>
      <c r="Y3" s="21"/>
      <c r="Z3" s="21"/>
      <c r="AA3" s="21"/>
      <c r="AB3" s="22"/>
      <c r="AC3" s="20"/>
      <c r="AD3" s="21"/>
      <c r="AE3" s="22"/>
      <c r="AF3" s="16"/>
    </row>
    <row r="4" spans="1:32" s="94" customFormat="1">
      <c r="A4" s="90"/>
      <c r="B4" s="104"/>
      <c r="C4" s="16"/>
      <c r="D4" s="16"/>
      <c r="E4" s="16"/>
      <c r="F4" s="16"/>
      <c r="G4" s="105"/>
      <c r="H4" s="106" t="s">
        <v>13</v>
      </c>
      <c r="I4" s="107"/>
      <c r="J4" s="107"/>
      <c r="K4" s="107"/>
      <c r="L4" s="107"/>
      <c r="M4" s="107"/>
      <c r="N4" s="108"/>
      <c r="O4" s="109" t="s">
        <v>14</v>
      </c>
      <c r="P4" s="110" t="s">
        <v>52</v>
      </c>
      <c r="Q4" s="111"/>
      <c r="R4" s="112"/>
      <c r="S4" s="113"/>
      <c r="T4" s="114"/>
      <c r="U4" s="103"/>
      <c r="V4" s="20"/>
      <c r="W4" s="21"/>
      <c r="X4" s="21"/>
      <c r="Y4" s="21"/>
      <c r="Z4" s="21"/>
      <c r="AA4" s="21"/>
      <c r="AB4" s="22"/>
      <c r="AC4" s="20"/>
      <c r="AD4" s="21"/>
      <c r="AE4" s="22"/>
      <c r="AF4" s="16"/>
    </row>
    <row r="5" spans="1:32" s="94" customFormat="1">
      <c r="A5" s="90"/>
      <c r="B5" s="104"/>
      <c r="C5" s="16"/>
      <c r="D5" s="16"/>
      <c r="E5" s="16"/>
      <c r="F5" s="16"/>
      <c r="G5" s="115"/>
      <c r="H5" s="116"/>
      <c r="I5" s="117"/>
      <c r="J5" s="118" t="s">
        <v>18</v>
      </c>
      <c r="K5" s="119"/>
      <c r="L5" s="120"/>
      <c r="M5" s="117"/>
      <c r="N5" s="121"/>
      <c r="O5" s="113"/>
      <c r="P5" s="114"/>
      <c r="Q5" s="111"/>
      <c r="R5" s="112"/>
      <c r="S5" s="113"/>
      <c r="T5" s="114"/>
      <c r="U5" s="103"/>
      <c r="V5" s="17"/>
      <c r="W5" s="18"/>
      <c r="X5" s="18"/>
      <c r="Y5" s="18"/>
      <c r="Z5" s="18"/>
      <c r="AA5" s="18"/>
      <c r="AB5" s="19"/>
      <c r="AC5" s="17"/>
      <c r="AD5" s="18"/>
      <c r="AE5" s="19"/>
      <c r="AF5" s="16"/>
    </row>
    <row r="6" spans="1:32" s="136" customFormat="1" ht="54.75" customHeight="1">
      <c r="A6" s="122"/>
      <c r="B6" s="123" t="s">
        <v>36</v>
      </c>
      <c r="C6" s="37"/>
      <c r="D6" s="37"/>
      <c r="E6" s="37"/>
      <c r="F6" s="37"/>
      <c r="G6" s="124" t="s">
        <v>12</v>
      </c>
      <c r="H6" s="125" t="s">
        <v>16</v>
      </c>
      <c r="I6" s="126" t="s">
        <v>17</v>
      </c>
      <c r="J6" s="127" t="s">
        <v>76</v>
      </c>
      <c r="K6" s="127" t="s">
        <v>77</v>
      </c>
      <c r="L6" s="127" t="s">
        <v>39</v>
      </c>
      <c r="M6" s="126" t="s">
        <v>19</v>
      </c>
      <c r="N6" s="126" t="s">
        <v>20</v>
      </c>
      <c r="O6" s="128"/>
      <c r="P6" s="42"/>
      <c r="Q6" s="129"/>
      <c r="R6" s="130"/>
      <c r="S6" s="128"/>
      <c r="T6" s="42"/>
      <c r="U6" s="131"/>
      <c r="V6" s="132" t="s">
        <v>25</v>
      </c>
      <c r="W6" s="133" t="s">
        <v>26</v>
      </c>
      <c r="X6" s="133" t="s">
        <v>27</v>
      </c>
      <c r="Y6" s="133" t="s">
        <v>28</v>
      </c>
      <c r="Z6" s="133" t="s">
        <v>29</v>
      </c>
      <c r="AA6" s="133" t="s">
        <v>30</v>
      </c>
      <c r="AB6" s="134" t="s">
        <v>20</v>
      </c>
      <c r="AC6" s="132" t="s">
        <v>31</v>
      </c>
      <c r="AD6" s="135" t="s">
        <v>32</v>
      </c>
      <c r="AE6" s="135" t="s">
        <v>33</v>
      </c>
      <c r="AF6" s="37"/>
    </row>
    <row r="7" spans="1:32" s="1" customFormat="1">
      <c r="A7" s="1">
        <v>1</v>
      </c>
      <c r="B7" s="137" t="s">
        <v>55</v>
      </c>
      <c r="C7" s="51">
        <v>2920</v>
      </c>
      <c r="D7" s="51">
        <v>2577</v>
      </c>
      <c r="E7" s="138">
        <f t="shared" ref="E7:E26" si="0">D7/C7</f>
        <v>0.88253424657534252</v>
      </c>
      <c r="F7" s="51">
        <v>2370</v>
      </c>
      <c r="G7" s="139">
        <v>2257</v>
      </c>
      <c r="H7" s="140">
        <v>218</v>
      </c>
      <c r="I7" s="55">
        <v>79</v>
      </c>
      <c r="J7" s="55">
        <v>1</v>
      </c>
      <c r="K7" s="55">
        <v>22</v>
      </c>
      <c r="L7" s="55">
        <v>0</v>
      </c>
      <c r="M7" s="55">
        <v>0</v>
      </c>
      <c r="N7" s="55">
        <f t="shared" ref="N7:N26" si="1">SUM(H7:M7)</f>
        <v>320</v>
      </c>
      <c r="O7" s="141">
        <f t="shared" ref="O7" si="2">N7/D7</f>
        <v>0.12417539774932092</v>
      </c>
      <c r="P7" s="58">
        <v>272</v>
      </c>
      <c r="Q7" s="53">
        <v>910</v>
      </c>
      <c r="R7" s="55">
        <v>236</v>
      </c>
      <c r="S7" s="56">
        <f t="shared" ref="S7:S26" si="3">SUM(Q7:R7)</f>
        <v>1146</v>
      </c>
      <c r="T7" s="59">
        <f t="shared" ref="T7" si="4">S7/D7</f>
        <v>0.44470314318975551</v>
      </c>
      <c r="U7" s="60">
        <v>657</v>
      </c>
      <c r="V7" s="53">
        <v>134</v>
      </c>
      <c r="W7" s="55">
        <v>196</v>
      </c>
      <c r="X7" s="55">
        <v>145</v>
      </c>
      <c r="Y7" s="55">
        <v>33</v>
      </c>
      <c r="Z7" s="55">
        <v>4</v>
      </c>
      <c r="AA7" s="55">
        <v>92</v>
      </c>
      <c r="AB7" s="58">
        <v>604</v>
      </c>
      <c r="AC7" s="53">
        <v>0</v>
      </c>
      <c r="AD7" s="55">
        <v>0</v>
      </c>
      <c r="AE7" s="58">
        <v>2577</v>
      </c>
      <c r="AF7" s="51">
        <v>0</v>
      </c>
    </row>
    <row r="8" spans="1:32" s="1" customFormat="1">
      <c r="A8" s="1">
        <v>2</v>
      </c>
      <c r="B8" s="137" t="s">
        <v>59</v>
      </c>
      <c r="C8" s="61">
        <v>1308</v>
      </c>
      <c r="D8" s="61">
        <v>1220</v>
      </c>
      <c r="E8" s="138">
        <f t="shared" si="0"/>
        <v>0.93272171253822633</v>
      </c>
      <c r="F8" s="61">
        <v>1075</v>
      </c>
      <c r="G8" s="142">
        <v>1133</v>
      </c>
      <c r="H8" s="143">
        <v>64</v>
      </c>
      <c r="I8" s="56">
        <v>19</v>
      </c>
      <c r="J8" s="56">
        <v>0</v>
      </c>
      <c r="K8" s="56">
        <v>4</v>
      </c>
      <c r="L8" s="56">
        <v>0</v>
      </c>
      <c r="M8" s="56">
        <v>0</v>
      </c>
      <c r="N8" s="55">
        <f t="shared" si="1"/>
        <v>87</v>
      </c>
      <c r="O8" s="141">
        <f t="shared" ref="O8:O26" si="5">N8/D8</f>
        <v>7.1311475409836067E-2</v>
      </c>
      <c r="P8" s="64">
        <v>70</v>
      </c>
      <c r="Q8" s="62">
        <v>241</v>
      </c>
      <c r="R8" s="56">
        <v>40</v>
      </c>
      <c r="S8" s="56">
        <f t="shared" si="3"/>
        <v>281</v>
      </c>
      <c r="T8" s="59">
        <f t="shared" ref="T8:T26" si="6">S8/D8</f>
        <v>0.23032786885245901</v>
      </c>
      <c r="U8" s="65">
        <v>151</v>
      </c>
      <c r="V8" s="62">
        <v>68</v>
      </c>
      <c r="W8" s="56">
        <v>47</v>
      </c>
      <c r="X8" s="56">
        <v>19</v>
      </c>
      <c r="Y8" s="56">
        <v>33</v>
      </c>
      <c r="Z8" s="56">
        <v>0</v>
      </c>
      <c r="AA8" s="56">
        <v>24</v>
      </c>
      <c r="AB8" s="58">
        <v>191</v>
      </c>
      <c r="AC8" s="62">
        <v>32</v>
      </c>
      <c r="AD8" s="56">
        <v>0</v>
      </c>
      <c r="AE8" s="64">
        <v>1188</v>
      </c>
      <c r="AF8" s="61">
        <v>0</v>
      </c>
    </row>
    <row r="9" spans="1:32" s="1" customFormat="1">
      <c r="A9" s="1">
        <v>3</v>
      </c>
      <c r="B9" s="137" t="s">
        <v>60</v>
      </c>
      <c r="C9" s="61">
        <v>823</v>
      </c>
      <c r="D9" s="61">
        <v>793</v>
      </c>
      <c r="E9" s="138">
        <f t="shared" si="0"/>
        <v>0.96354799513973266</v>
      </c>
      <c r="F9" s="61">
        <v>721</v>
      </c>
      <c r="G9" s="142">
        <v>722</v>
      </c>
      <c r="H9" s="143">
        <v>55</v>
      </c>
      <c r="I9" s="56">
        <v>12</v>
      </c>
      <c r="J9" s="56">
        <v>1</v>
      </c>
      <c r="K9" s="56">
        <v>1</v>
      </c>
      <c r="L9" s="56">
        <v>0</v>
      </c>
      <c r="M9" s="56">
        <v>2</v>
      </c>
      <c r="N9" s="55">
        <f t="shared" si="1"/>
        <v>71</v>
      </c>
      <c r="O9" s="141">
        <f t="shared" si="5"/>
        <v>8.953341740226986E-2</v>
      </c>
      <c r="P9" s="64">
        <v>69</v>
      </c>
      <c r="Q9" s="62">
        <v>166</v>
      </c>
      <c r="R9" s="56">
        <v>49</v>
      </c>
      <c r="S9" s="56">
        <f t="shared" si="3"/>
        <v>215</v>
      </c>
      <c r="T9" s="59">
        <f t="shared" si="6"/>
        <v>0.27112232030264816</v>
      </c>
      <c r="U9" s="65">
        <v>61</v>
      </c>
      <c r="V9" s="62">
        <v>46</v>
      </c>
      <c r="W9" s="56">
        <v>13</v>
      </c>
      <c r="X9" s="56">
        <v>30</v>
      </c>
      <c r="Y9" s="56">
        <v>16</v>
      </c>
      <c r="Z9" s="56">
        <v>2</v>
      </c>
      <c r="AA9" s="56">
        <v>41</v>
      </c>
      <c r="AB9" s="58">
        <v>148</v>
      </c>
      <c r="AC9" s="62">
        <v>1</v>
      </c>
      <c r="AD9" s="56">
        <v>0</v>
      </c>
      <c r="AE9" s="64">
        <v>790</v>
      </c>
      <c r="AF9" s="61">
        <v>0</v>
      </c>
    </row>
    <row r="10" spans="1:32" s="1" customFormat="1">
      <c r="A10" s="1">
        <v>4</v>
      </c>
      <c r="B10" s="137" t="s">
        <v>61</v>
      </c>
      <c r="C10" s="61">
        <v>698</v>
      </c>
      <c r="D10" s="61">
        <v>686</v>
      </c>
      <c r="E10" s="138">
        <f t="shared" si="0"/>
        <v>0.98280802292263614</v>
      </c>
      <c r="F10" s="61">
        <v>0</v>
      </c>
      <c r="G10" s="142">
        <v>610</v>
      </c>
      <c r="H10" s="143">
        <v>52</v>
      </c>
      <c r="I10" s="56">
        <v>21</v>
      </c>
      <c r="J10" s="56">
        <v>0</v>
      </c>
      <c r="K10" s="56">
        <v>3</v>
      </c>
      <c r="L10" s="56">
        <v>0</v>
      </c>
      <c r="M10" s="56">
        <v>0</v>
      </c>
      <c r="N10" s="55">
        <f t="shared" si="1"/>
        <v>76</v>
      </c>
      <c r="O10" s="141">
        <f t="shared" si="5"/>
        <v>0.11078717201166181</v>
      </c>
      <c r="P10" s="64">
        <v>74</v>
      </c>
      <c r="Q10" s="62">
        <v>247</v>
      </c>
      <c r="R10" s="56">
        <v>13</v>
      </c>
      <c r="S10" s="56">
        <f t="shared" si="3"/>
        <v>260</v>
      </c>
      <c r="T10" s="59">
        <f t="shared" si="6"/>
        <v>0.37900874635568516</v>
      </c>
      <c r="U10" s="65">
        <v>102</v>
      </c>
      <c r="V10" s="62">
        <v>28</v>
      </c>
      <c r="W10" s="56">
        <v>12</v>
      </c>
      <c r="X10" s="56">
        <v>13</v>
      </c>
      <c r="Y10" s="56">
        <v>13</v>
      </c>
      <c r="Z10" s="56">
        <v>0</v>
      </c>
      <c r="AA10" s="56">
        <v>4</v>
      </c>
      <c r="AB10" s="58">
        <v>70</v>
      </c>
      <c r="AC10" s="62">
        <v>2</v>
      </c>
      <c r="AD10" s="56">
        <v>1</v>
      </c>
      <c r="AE10" s="64">
        <v>683</v>
      </c>
      <c r="AF10" s="61">
        <v>161</v>
      </c>
    </row>
    <row r="11" spans="1:32" s="1" customFormat="1">
      <c r="A11" s="1">
        <v>5</v>
      </c>
      <c r="B11" s="137" t="s">
        <v>63</v>
      </c>
      <c r="C11" s="61">
        <v>435</v>
      </c>
      <c r="D11" s="61">
        <v>426</v>
      </c>
      <c r="E11" s="138">
        <f t="shared" si="0"/>
        <v>0.97931034482758617</v>
      </c>
      <c r="F11" s="61">
        <v>0</v>
      </c>
      <c r="G11" s="142">
        <v>388</v>
      </c>
      <c r="H11" s="143">
        <v>29</v>
      </c>
      <c r="I11" s="56">
        <v>7</v>
      </c>
      <c r="J11" s="56">
        <v>0</v>
      </c>
      <c r="K11" s="56">
        <v>2</v>
      </c>
      <c r="L11" s="56">
        <v>0</v>
      </c>
      <c r="M11" s="56">
        <v>0</v>
      </c>
      <c r="N11" s="55">
        <f t="shared" si="1"/>
        <v>38</v>
      </c>
      <c r="O11" s="141">
        <f t="shared" si="5"/>
        <v>8.9201877934272297E-2</v>
      </c>
      <c r="P11" s="64">
        <v>31</v>
      </c>
      <c r="Q11" s="62">
        <v>96</v>
      </c>
      <c r="R11" s="56">
        <v>21</v>
      </c>
      <c r="S11" s="56">
        <f t="shared" si="3"/>
        <v>117</v>
      </c>
      <c r="T11" s="59">
        <f t="shared" si="6"/>
        <v>0.27464788732394368</v>
      </c>
      <c r="U11" s="65">
        <v>81</v>
      </c>
      <c r="V11" s="62">
        <v>25</v>
      </c>
      <c r="W11" s="56">
        <v>14</v>
      </c>
      <c r="X11" s="56">
        <v>10</v>
      </c>
      <c r="Y11" s="56">
        <v>5</v>
      </c>
      <c r="Z11" s="56">
        <v>0</v>
      </c>
      <c r="AA11" s="56">
        <v>5</v>
      </c>
      <c r="AB11" s="58">
        <v>59</v>
      </c>
      <c r="AC11" s="62">
        <v>2</v>
      </c>
      <c r="AD11" s="56">
        <v>0</v>
      </c>
      <c r="AE11" s="64">
        <v>424</v>
      </c>
      <c r="AF11" s="61">
        <v>0</v>
      </c>
    </row>
    <row r="12" spans="1:32" s="1" customFormat="1">
      <c r="A12" s="1">
        <v>6</v>
      </c>
      <c r="B12" s="137" t="s">
        <v>62</v>
      </c>
      <c r="C12" s="61">
        <v>672</v>
      </c>
      <c r="D12" s="61">
        <v>620</v>
      </c>
      <c r="E12" s="138">
        <f t="shared" si="0"/>
        <v>0.92261904761904767</v>
      </c>
      <c r="F12" s="61">
        <v>0</v>
      </c>
      <c r="G12" s="142">
        <v>558</v>
      </c>
      <c r="H12" s="143">
        <v>43</v>
      </c>
      <c r="I12" s="56">
        <v>15</v>
      </c>
      <c r="J12" s="56">
        <v>1</v>
      </c>
      <c r="K12" s="56">
        <v>3</v>
      </c>
      <c r="L12" s="56">
        <v>0</v>
      </c>
      <c r="M12" s="56">
        <v>0</v>
      </c>
      <c r="N12" s="55">
        <f t="shared" si="1"/>
        <v>62</v>
      </c>
      <c r="O12" s="141">
        <f t="shared" si="5"/>
        <v>0.1</v>
      </c>
      <c r="P12" s="64">
        <v>47</v>
      </c>
      <c r="Q12" s="62">
        <v>136</v>
      </c>
      <c r="R12" s="56">
        <v>45</v>
      </c>
      <c r="S12" s="56">
        <f t="shared" si="3"/>
        <v>181</v>
      </c>
      <c r="T12" s="59">
        <f t="shared" si="6"/>
        <v>0.29193548387096774</v>
      </c>
      <c r="U12" s="65">
        <v>81</v>
      </c>
      <c r="V12" s="62">
        <v>29</v>
      </c>
      <c r="W12" s="56">
        <v>7</v>
      </c>
      <c r="X12" s="56">
        <v>4</v>
      </c>
      <c r="Y12" s="56">
        <v>8</v>
      </c>
      <c r="Z12" s="56">
        <v>0</v>
      </c>
      <c r="AA12" s="56">
        <v>13</v>
      </c>
      <c r="AB12" s="58">
        <v>61</v>
      </c>
      <c r="AC12" s="62">
        <v>1</v>
      </c>
      <c r="AD12" s="56">
        <v>0</v>
      </c>
      <c r="AE12" s="64">
        <v>619</v>
      </c>
      <c r="AF12" s="61">
        <v>0</v>
      </c>
    </row>
    <row r="13" spans="1:32" s="1" customFormat="1">
      <c r="A13" s="1">
        <v>7</v>
      </c>
      <c r="B13" s="137" t="s">
        <v>64</v>
      </c>
      <c r="C13" s="61">
        <v>426</v>
      </c>
      <c r="D13" s="61">
        <v>408</v>
      </c>
      <c r="E13" s="138">
        <f t="shared" si="0"/>
        <v>0.95774647887323938</v>
      </c>
      <c r="F13" s="61">
        <v>0</v>
      </c>
      <c r="G13" s="142">
        <v>364</v>
      </c>
      <c r="H13" s="143">
        <v>34</v>
      </c>
      <c r="I13" s="56">
        <v>7</v>
      </c>
      <c r="J13" s="56">
        <v>1</v>
      </c>
      <c r="K13" s="56">
        <v>1</v>
      </c>
      <c r="L13" s="56">
        <v>0</v>
      </c>
      <c r="M13" s="56">
        <v>1</v>
      </c>
      <c r="N13" s="55">
        <f t="shared" si="1"/>
        <v>44</v>
      </c>
      <c r="O13" s="141">
        <f t="shared" si="5"/>
        <v>0.10784313725490197</v>
      </c>
      <c r="P13" s="64">
        <v>41</v>
      </c>
      <c r="Q13" s="62">
        <v>159</v>
      </c>
      <c r="R13" s="56">
        <v>11</v>
      </c>
      <c r="S13" s="56">
        <f t="shared" si="3"/>
        <v>170</v>
      </c>
      <c r="T13" s="59">
        <f t="shared" si="6"/>
        <v>0.41666666666666669</v>
      </c>
      <c r="U13" s="65">
        <v>53</v>
      </c>
      <c r="V13" s="62">
        <v>18</v>
      </c>
      <c r="W13" s="56">
        <v>32</v>
      </c>
      <c r="X13" s="56">
        <v>6</v>
      </c>
      <c r="Y13" s="56">
        <v>1</v>
      </c>
      <c r="Z13" s="56">
        <v>0</v>
      </c>
      <c r="AA13" s="56">
        <v>9</v>
      </c>
      <c r="AB13" s="58">
        <v>66</v>
      </c>
      <c r="AC13" s="62">
        <v>5</v>
      </c>
      <c r="AD13" s="56">
        <v>0</v>
      </c>
      <c r="AE13" s="64">
        <v>403</v>
      </c>
      <c r="AF13" s="61">
        <v>0</v>
      </c>
    </row>
    <row r="14" spans="1:32" s="1" customFormat="1">
      <c r="A14" s="1">
        <v>8</v>
      </c>
      <c r="B14" s="137" t="s">
        <v>58</v>
      </c>
      <c r="C14" s="61">
        <v>718</v>
      </c>
      <c r="D14" s="61">
        <v>695</v>
      </c>
      <c r="E14" s="138">
        <f t="shared" si="0"/>
        <v>0.96796657381615603</v>
      </c>
      <c r="F14" s="61">
        <v>627</v>
      </c>
      <c r="G14" s="142">
        <v>650</v>
      </c>
      <c r="H14" s="143">
        <v>32</v>
      </c>
      <c r="I14" s="56">
        <v>12</v>
      </c>
      <c r="J14" s="56">
        <v>0</v>
      </c>
      <c r="K14" s="56">
        <v>1</v>
      </c>
      <c r="L14" s="56">
        <v>0</v>
      </c>
      <c r="M14" s="56">
        <v>0</v>
      </c>
      <c r="N14" s="55">
        <f t="shared" si="1"/>
        <v>45</v>
      </c>
      <c r="O14" s="141">
        <f t="shared" si="5"/>
        <v>6.4748201438848921E-2</v>
      </c>
      <c r="P14" s="64">
        <v>38</v>
      </c>
      <c r="Q14" s="62">
        <v>109</v>
      </c>
      <c r="R14" s="56">
        <v>27</v>
      </c>
      <c r="S14" s="56">
        <f t="shared" si="3"/>
        <v>136</v>
      </c>
      <c r="T14" s="59">
        <f t="shared" si="6"/>
        <v>0.19568345323741007</v>
      </c>
      <c r="U14" s="65">
        <v>77</v>
      </c>
      <c r="V14" s="62">
        <v>31</v>
      </c>
      <c r="W14" s="56">
        <v>0</v>
      </c>
      <c r="X14" s="56">
        <v>11</v>
      </c>
      <c r="Y14" s="56">
        <v>3</v>
      </c>
      <c r="Z14" s="56">
        <v>0</v>
      </c>
      <c r="AA14" s="56">
        <v>19</v>
      </c>
      <c r="AB14" s="58">
        <v>64</v>
      </c>
      <c r="AC14" s="62">
        <v>0</v>
      </c>
      <c r="AD14" s="56">
        <v>0</v>
      </c>
      <c r="AE14" s="64">
        <v>695</v>
      </c>
      <c r="AF14" s="61">
        <v>43</v>
      </c>
    </row>
    <row r="15" spans="1:32" s="1" customFormat="1">
      <c r="A15" s="1">
        <v>9</v>
      </c>
      <c r="B15" s="137" t="s">
        <v>66</v>
      </c>
      <c r="C15" s="61">
        <v>900</v>
      </c>
      <c r="D15" s="61">
        <v>884</v>
      </c>
      <c r="E15" s="138">
        <f t="shared" si="0"/>
        <v>0.98222222222222222</v>
      </c>
      <c r="F15" s="61">
        <v>762</v>
      </c>
      <c r="G15" s="142">
        <v>800</v>
      </c>
      <c r="H15" s="143">
        <v>56</v>
      </c>
      <c r="I15" s="56">
        <v>26</v>
      </c>
      <c r="J15" s="56">
        <v>0</v>
      </c>
      <c r="K15" s="56">
        <v>0</v>
      </c>
      <c r="L15" s="56">
        <v>2</v>
      </c>
      <c r="M15" s="56">
        <v>0</v>
      </c>
      <c r="N15" s="55">
        <f t="shared" si="1"/>
        <v>84</v>
      </c>
      <c r="O15" s="141">
        <f t="shared" si="5"/>
        <v>9.5022624434389136E-2</v>
      </c>
      <c r="P15" s="64">
        <v>68</v>
      </c>
      <c r="Q15" s="62">
        <v>199</v>
      </c>
      <c r="R15" s="56">
        <v>53</v>
      </c>
      <c r="S15" s="56">
        <f t="shared" si="3"/>
        <v>252</v>
      </c>
      <c r="T15" s="59">
        <f t="shared" si="6"/>
        <v>0.28506787330316741</v>
      </c>
      <c r="U15" s="65">
        <v>104</v>
      </c>
      <c r="V15" s="62">
        <v>48</v>
      </c>
      <c r="W15" s="56">
        <v>40</v>
      </c>
      <c r="X15" s="56">
        <v>24</v>
      </c>
      <c r="Y15" s="56">
        <v>34</v>
      </c>
      <c r="Z15" s="56">
        <v>2</v>
      </c>
      <c r="AA15" s="56">
        <v>4</v>
      </c>
      <c r="AB15" s="58">
        <v>152</v>
      </c>
      <c r="AC15" s="62">
        <v>0</v>
      </c>
      <c r="AD15" s="56">
        <v>0</v>
      </c>
      <c r="AE15" s="64">
        <v>884</v>
      </c>
      <c r="AF15" s="61">
        <v>129</v>
      </c>
    </row>
    <row r="16" spans="1:32" s="1" customFormat="1">
      <c r="A16" s="1">
        <v>10</v>
      </c>
      <c r="B16" s="137" t="s">
        <v>68</v>
      </c>
      <c r="C16" s="61">
        <v>166</v>
      </c>
      <c r="D16" s="61">
        <v>160</v>
      </c>
      <c r="E16" s="138">
        <f t="shared" si="0"/>
        <v>0.96385542168674698</v>
      </c>
      <c r="F16" s="61">
        <v>155</v>
      </c>
      <c r="G16" s="142">
        <v>153</v>
      </c>
      <c r="H16" s="143">
        <v>4</v>
      </c>
      <c r="I16" s="56">
        <v>2</v>
      </c>
      <c r="J16" s="56">
        <v>0</v>
      </c>
      <c r="K16" s="56">
        <v>1</v>
      </c>
      <c r="L16" s="56">
        <v>0</v>
      </c>
      <c r="M16" s="56">
        <v>0</v>
      </c>
      <c r="N16" s="55">
        <f t="shared" si="1"/>
        <v>7</v>
      </c>
      <c r="O16" s="141">
        <f t="shared" si="5"/>
        <v>4.3749999999999997E-2</v>
      </c>
      <c r="P16" s="64">
        <v>7</v>
      </c>
      <c r="Q16" s="62">
        <v>21</v>
      </c>
      <c r="R16" s="56">
        <v>2</v>
      </c>
      <c r="S16" s="56">
        <f t="shared" si="3"/>
        <v>23</v>
      </c>
      <c r="T16" s="59">
        <f t="shared" si="6"/>
        <v>0.14374999999999999</v>
      </c>
      <c r="U16" s="65">
        <v>19</v>
      </c>
      <c r="V16" s="62">
        <v>4</v>
      </c>
      <c r="W16" s="56">
        <v>2</v>
      </c>
      <c r="X16" s="56">
        <v>1</v>
      </c>
      <c r="Y16" s="56">
        <v>0</v>
      </c>
      <c r="Z16" s="56">
        <v>0</v>
      </c>
      <c r="AA16" s="56">
        <v>2</v>
      </c>
      <c r="AB16" s="58">
        <v>9</v>
      </c>
      <c r="AC16" s="62">
        <v>0</v>
      </c>
      <c r="AD16" s="56">
        <v>0</v>
      </c>
      <c r="AE16" s="64">
        <v>160</v>
      </c>
      <c r="AF16" s="61">
        <v>6</v>
      </c>
    </row>
    <row r="17" spans="1:32" s="1" customFormat="1">
      <c r="A17" s="1">
        <v>11</v>
      </c>
      <c r="B17" s="137" t="s">
        <v>69</v>
      </c>
      <c r="C17" s="61">
        <v>78</v>
      </c>
      <c r="D17" s="61">
        <v>76</v>
      </c>
      <c r="E17" s="138">
        <f t="shared" si="0"/>
        <v>0.97435897435897434</v>
      </c>
      <c r="F17" s="61">
        <v>72</v>
      </c>
      <c r="G17" s="142">
        <v>68</v>
      </c>
      <c r="H17" s="143">
        <v>5</v>
      </c>
      <c r="I17" s="56">
        <v>3</v>
      </c>
      <c r="J17" s="56">
        <v>0</v>
      </c>
      <c r="K17" s="56">
        <v>0</v>
      </c>
      <c r="L17" s="56">
        <v>0</v>
      </c>
      <c r="M17" s="56">
        <v>0</v>
      </c>
      <c r="N17" s="55">
        <f t="shared" si="1"/>
        <v>8</v>
      </c>
      <c r="O17" s="141">
        <f t="shared" si="5"/>
        <v>0.10526315789473684</v>
      </c>
      <c r="P17" s="64">
        <v>7</v>
      </c>
      <c r="Q17" s="62">
        <v>27</v>
      </c>
      <c r="R17" s="56">
        <v>2</v>
      </c>
      <c r="S17" s="56">
        <f t="shared" si="3"/>
        <v>29</v>
      </c>
      <c r="T17" s="59">
        <f t="shared" si="6"/>
        <v>0.38157894736842107</v>
      </c>
      <c r="U17" s="65">
        <v>15</v>
      </c>
      <c r="V17" s="62">
        <v>4</v>
      </c>
      <c r="W17" s="56">
        <v>4</v>
      </c>
      <c r="X17" s="56">
        <v>2</v>
      </c>
      <c r="Y17" s="56">
        <v>0</v>
      </c>
      <c r="Z17" s="56">
        <v>0</v>
      </c>
      <c r="AA17" s="56">
        <v>0</v>
      </c>
      <c r="AB17" s="58">
        <v>10</v>
      </c>
      <c r="AC17" s="62">
        <v>0</v>
      </c>
      <c r="AD17" s="56">
        <v>0</v>
      </c>
      <c r="AE17" s="64">
        <v>76</v>
      </c>
      <c r="AF17" s="61">
        <v>0</v>
      </c>
    </row>
    <row r="18" spans="1:32" s="1" customFormat="1">
      <c r="A18" s="1">
        <v>12</v>
      </c>
      <c r="B18" s="137" t="s">
        <v>56</v>
      </c>
      <c r="C18" s="61">
        <v>880</v>
      </c>
      <c r="D18" s="61">
        <v>816</v>
      </c>
      <c r="E18" s="138">
        <f t="shared" si="0"/>
        <v>0.92727272727272725</v>
      </c>
      <c r="F18" s="61">
        <v>714</v>
      </c>
      <c r="G18" s="142">
        <v>745</v>
      </c>
      <c r="H18" s="143">
        <v>49</v>
      </c>
      <c r="I18" s="56">
        <v>18</v>
      </c>
      <c r="J18" s="56">
        <v>1</v>
      </c>
      <c r="K18" s="56">
        <v>3</v>
      </c>
      <c r="L18" s="56">
        <v>0</v>
      </c>
      <c r="M18" s="56">
        <v>0</v>
      </c>
      <c r="N18" s="55">
        <f t="shared" si="1"/>
        <v>71</v>
      </c>
      <c r="O18" s="141">
        <f t="shared" si="5"/>
        <v>8.7009803921568624E-2</v>
      </c>
      <c r="P18" s="64">
        <v>71</v>
      </c>
      <c r="Q18" s="62">
        <v>213</v>
      </c>
      <c r="R18" s="56">
        <v>32</v>
      </c>
      <c r="S18" s="56">
        <f t="shared" si="3"/>
        <v>245</v>
      </c>
      <c r="T18" s="59">
        <f t="shared" si="6"/>
        <v>0.30024509803921567</v>
      </c>
      <c r="U18" s="65">
        <v>76</v>
      </c>
      <c r="V18" s="62">
        <v>35</v>
      </c>
      <c r="W18" s="56">
        <v>9</v>
      </c>
      <c r="X18" s="56">
        <v>14</v>
      </c>
      <c r="Y18" s="56">
        <v>11</v>
      </c>
      <c r="Z18" s="56">
        <v>1</v>
      </c>
      <c r="AA18" s="56">
        <v>8</v>
      </c>
      <c r="AB18" s="58">
        <v>78</v>
      </c>
      <c r="AC18" s="62">
        <v>1</v>
      </c>
      <c r="AD18" s="56">
        <v>0</v>
      </c>
      <c r="AE18" s="64">
        <v>815</v>
      </c>
      <c r="AF18" s="61">
        <v>0</v>
      </c>
    </row>
    <row r="19" spans="1:32" s="1" customFormat="1">
      <c r="A19" s="1">
        <v>13</v>
      </c>
      <c r="B19" s="137" t="s">
        <v>70</v>
      </c>
      <c r="C19" s="61">
        <v>206</v>
      </c>
      <c r="D19" s="61">
        <v>201</v>
      </c>
      <c r="E19" s="138">
        <f t="shared" si="0"/>
        <v>0.97572815533980584</v>
      </c>
      <c r="F19" s="61">
        <v>173</v>
      </c>
      <c r="G19" s="142">
        <v>180</v>
      </c>
      <c r="H19" s="143">
        <v>14</v>
      </c>
      <c r="I19" s="56">
        <v>2</v>
      </c>
      <c r="J19" s="56">
        <v>3</v>
      </c>
      <c r="K19" s="56">
        <v>2</v>
      </c>
      <c r="L19" s="56">
        <v>0</v>
      </c>
      <c r="M19" s="56">
        <v>0</v>
      </c>
      <c r="N19" s="55">
        <f t="shared" si="1"/>
        <v>21</v>
      </c>
      <c r="O19" s="141">
        <f t="shared" si="5"/>
        <v>0.1044776119402985</v>
      </c>
      <c r="P19" s="64">
        <v>21</v>
      </c>
      <c r="Q19" s="62">
        <v>57</v>
      </c>
      <c r="R19" s="56">
        <v>4</v>
      </c>
      <c r="S19" s="56">
        <f t="shared" si="3"/>
        <v>61</v>
      </c>
      <c r="T19" s="59">
        <f t="shared" si="6"/>
        <v>0.30348258706467662</v>
      </c>
      <c r="U19" s="65">
        <v>33</v>
      </c>
      <c r="V19" s="62">
        <v>10</v>
      </c>
      <c r="W19" s="56">
        <v>20</v>
      </c>
      <c r="X19" s="56">
        <v>5</v>
      </c>
      <c r="Y19" s="56">
        <v>7</v>
      </c>
      <c r="Z19" s="56">
        <v>1</v>
      </c>
      <c r="AA19" s="56">
        <v>0</v>
      </c>
      <c r="AB19" s="58">
        <v>43</v>
      </c>
      <c r="AC19" s="62">
        <v>0</v>
      </c>
      <c r="AD19" s="56">
        <v>0</v>
      </c>
      <c r="AE19" s="64">
        <v>201</v>
      </c>
      <c r="AF19" s="61">
        <v>0</v>
      </c>
    </row>
    <row r="20" spans="1:32" s="1" customFormat="1">
      <c r="A20" s="1">
        <v>14</v>
      </c>
      <c r="B20" s="137" t="s">
        <v>71</v>
      </c>
      <c r="C20" s="61">
        <v>67</v>
      </c>
      <c r="D20" s="61">
        <v>65</v>
      </c>
      <c r="E20" s="138">
        <f t="shared" si="0"/>
        <v>0.97014925373134331</v>
      </c>
      <c r="F20" s="61">
        <v>60</v>
      </c>
      <c r="G20" s="142">
        <v>52</v>
      </c>
      <c r="H20" s="143">
        <v>8</v>
      </c>
      <c r="I20" s="56">
        <v>4</v>
      </c>
      <c r="J20" s="56">
        <v>0</v>
      </c>
      <c r="K20" s="56">
        <v>1</v>
      </c>
      <c r="L20" s="56">
        <v>0</v>
      </c>
      <c r="M20" s="56">
        <v>0</v>
      </c>
      <c r="N20" s="55">
        <f t="shared" si="1"/>
        <v>13</v>
      </c>
      <c r="O20" s="141">
        <f t="shared" si="5"/>
        <v>0.2</v>
      </c>
      <c r="P20" s="64">
        <v>13</v>
      </c>
      <c r="Q20" s="62">
        <v>60</v>
      </c>
      <c r="R20" s="56">
        <v>0</v>
      </c>
      <c r="S20" s="56">
        <f t="shared" si="3"/>
        <v>60</v>
      </c>
      <c r="T20" s="59">
        <f t="shared" si="6"/>
        <v>0.92307692307692313</v>
      </c>
      <c r="U20" s="65">
        <v>26</v>
      </c>
      <c r="V20" s="62">
        <v>0</v>
      </c>
      <c r="W20" s="56">
        <v>0</v>
      </c>
      <c r="X20" s="56">
        <v>0</v>
      </c>
      <c r="Y20" s="56">
        <v>0</v>
      </c>
      <c r="Z20" s="56">
        <v>0</v>
      </c>
      <c r="AA20" s="56">
        <v>0</v>
      </c>
      <c r="AB20" s="58">
        <v>0</v>
      </c>
      <c r="AC20" s="62">
        <v>0</v>
      </c>
      <c r="AD20" s="56">
        <v>0</v>
      </c>
      <c r="AE20" s="64">
        <v>65</v>
      </c>
      <c r="AF20" s="61">
        <v>0</v>
      </c>
    </row>
    <row r="21" spans="1:32" s="1" customFormat="1">
      <c r="A21" s="1">
        <v>15</v>
      </c>
      <c r="B21" s="137" t="s">
        <v>72</v>
      </c>
      <c r="C21" s="61">
        <v>45</v>
      </c>
      <c r="D21" s="61">
        <v>44</v>
      </c>
      <c r="E21" s="138">
        <f t="shared" si="0"/>
        <v>0.97777777777777775</v>
      </c>
      <c r="F21" s="61">
        <v>40</v>
      </c>
      <c r="G21" s="142">
        <v>41</v>
      </c>
      <c r="H21" s="143">
        <v>1</v>
      </c>
      <c r="I21" s="56">
        <v>1</v>
      </c>
      <c r="J21" s="56">
        <v>0</v>
      </c>
      <c r="K21" s="56">
        <v>1</v>
      </c>
      <c r="L21" s="56">
        <v>0</v>
      </c>
      <c r="M21" s="56">
        <v>0</v>
      </c>
      <c r="N21" s="55">
        <f t="shared" si="1"/>
        <v>3</v>
      </c>
      <c r="O21" s="141">
        <f t="shared" si="5"/>
        <v>6.8181818181818177E-2</v>
      </c>
      <c r="P21" s="64">
        <v>3</v>
      </c>
      <c r="Q21" s="62">
        <v>17</v>
      </c>
      <c r="R21" s="56">
        <v>0</v>
      </c>
      <c r="S21" s="56">
        <f t="shared" si="3"/>
        <v>17</v>
      </c>
      <c r="T21" s="59">
        <f t="shared" si="6"/>
        <v>0.38636363636363635</v>
      </c>
      <c r="U21" s="65">
        <v>7</v>
      </c>
      <c r="V21" s="62">
        <v>0</v>
      </c>
      <c r="W21" s="56">
        <v>0</v>
      </c>
      <c r="X21" s="56">
        <v>1</v>
      </c>
      <c r="Y21" s="56">
        <v>0</v>
      </c>
      <c r="Z21" s="56">
        <v>0</v>
      </c>
      <c r="AA21" s="56">
        <v>1</v>
      </c>
      <c r="AB21" s="58">
        <v>2</v>
      </c>
      <c r="AC21" s="62">
        <v>0</v>
      </c>
      <c r="AD21" s="56">
        <v>0</v>
      </c>
      <c r="AE21" s="64">
        <v>44</v>
      </c>
      <c r="AF21" s="61">
        <v>0</v>
      </c>
    </row>
    <row r="22" spans="1:32" s="1" customFormat="1">
      <c r="A22" s="1">
        <v>16</v>
      </c>
      <c r="B22" s="137" t="s">
        <v>73</v>
      </c>
      <c r="C22" s="61">
        <v>89</v>
      </c>
      <c r="D22" s="61">
        <v>88</v>
      </c>
      <c r="E22" s="138">
        <f t="shared" si="0"/>
        <v>0.9887640449438202</v>
      </c>
      <c r="F22" s="61">
        <v>86</v>
      </c>
      <c r="G22" s="142">
        <v>84</v>
      </c>
      <c r="H22" s="143">
        <v>4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5">
        <f t="shared" si="1"/>
        <v>4</v>
      </c>
      <c r="O22" s="141">
        <f t="shared" si="5"/>
        <v>4.5454545454545456E-2</v>
      </c>
      <c r="P22" s="64">
        <v>3</v>
      </c>
      <c r="Q22" s="62">
        <v>5</v>
      </c>
      <c r="R22" s="56">
        <v>5</v>
      </c>
      <c r="S22" s="56">
        <f t="shared" si="3"/>
        <v>10</v>
      </c>
      <c r="T22" s="59">
        <f t="shared" si="6"/>
        <v>0.11363636363636363</v>
      </c>
      <c r="U22" s="65">
        <v>11</v>
      </c>
      <c r="V22" s="62">
        <v>1</v>
      </c>
      <c r="W22" s="56">
        <v>0</v>
      </c>
      <c r="X22" s="56">
        <v>0</v>
      </c>
      <c r="Y22" s="56">
        <v>1</v>
      </c>
      <c r="Z22" s="56">
        <v>0</v>
      </c>
      <c r="AA22" s="56">
        <v>0</v>
      </c>
      <c r="AB22" s="58">
        <v>2</v>
      </c>
      <c r="AC22" s="62">
        <v>0</v>
      </c>
      <c r="AD22" s="56">
        <v>0</v>
      </c>
      <c r="AE22" s="64">
        <v>88</v>
      </c>
      <c r="AF22" s="61">
        <v>0</v>
      </c>
    </row>
    <row r="23" spans="1:32" s="1" customFormat="1">
      <c r="A23" s="1">
        <v>17</v>
      </c>
      <c r="B23" s="137" t="s">
        <v>57</v>
      </c>
      <c r="C23" s="61">
        <v>944</v>
      </c>
      <c r="D23" s="61">
        <v>914</v>
      </c>
      <c r="E23" s="138">
        <f t="shared" si="0"/>
        <v>0.96822033898305082</v>
      </c>
      <c r="F23" s="61">
        <v>835</v>
      </c>
      <c r="G23" s="142">
        <v>781</v>
      </c>
      <c r="H23" s="143">
        <v>102</v>
      </c>
      <c r="I23" s="56">
        <v>27</v>
      </c>
      <c r="J23" s="56">
        <v>0</v>
      </c>
      <c r="K23" s="56">
        <v>4</v>
      </c>
      <c r="L23" s="56">
        <v>0</v>
      </c>
      <c r="M23" s="56">
        <v>0</v>
      </c>
      <c r="N23" s="55">
        <f t="shared" si="1"/>
        <v>133</v>
      </c>
      <c r="O23" s="141">
        <f t="shared" si="5"/>
        <v>0.14551422319474835</v>
      </c>
      <c r="P23" s="64">
        <v>116</v>
      </c>
      <c r="Q23" s="62">
        <v>390</v>
      </c>
      <c r="R23" s="56">
        <v>87</v>
      </c>
      <c r="S23" s="56">
        <f t="shared" si="3"/>
        <v>477</v>
      </c>
      <c r="T23" s="59">
        <f t="shared" si="6"/>
        <v>0.52188183807439825</v>
      </c>
      <c r="U23" s="65">
        <v>144</v>
      </c>
      <c r="V23" s="62">
        <v>49</v>
      </c>
      <c r="W23" s="56">
        <v>62</v>
      </c>
      <c r="X23" s="56">
        <v>16</v>
      </c>
      <c r="Y23" s="56">
        <v>27</v>
      </c>
      <c r="Z23" s="56">
        <v>1</v>
      </c>
      <c r="AA23" s="56">
        <v>13</v>
      </c>
      <c r="AB23" s="58">
        <v>168</v>
      </c>
      <c r="AC23" s="62">
        <v>18</v>
      </c>
      <c r="AD23" s="56">
        <v>0</v>
      </c>
      <c r="AE23" s="64">
        <v>896</v>
      </c>
      <c r="AF23" s="61">
        <v>12</v>
      </c>
    </row>
    <row r="24" spans="1:32" s="1" customFormat="1">
      <c r="A24" s="1">
        <v>18</v>
      </c>
      <c r="B24" s="137" t="s">
        <v>67</v>
      </c>
      <c r="C24" s="61">
        <v>319</v>
      </c>
      <c r="D24" s="61">
        <v>319</v>
      </c>
      <c r="E24" s="138">
        <f t="shared" si="0"/>
        <v>1</v>
      </c>
      <c r="F24" s="61">
        <v>266</v>
      </c>
      <c r="G24" s="142">
        <v>274</v>
      </c>
      <c r="H24" s="143">
        <v>29</v>
      </c>
      <c r="I24" s="56">
        <v>10</v>
      </c>
      <c r="J24" s="56">
        <v>0</v>
      </c>
      <c r="K24" s="56">
        <v>6</v>
      </c>
      <c r="L24" s="56">
        <v>0</v>
      </c>
      <c r="M24" s="56">
        <v>0</v>
      </c>
      <c r="N24" s="55">
        <f t="shared" si="1"/>
        <v>45</v>
      </c>
      <c r="O24" s="141">
        <f t="shared" si="5"/>
        <v>0.14106583072100312</v>
      </c>
      <c r="P24" s="64">
        <v>40</v>
      </c>
      <c r="Q24" s="62">
        <v>134</v>
      </c>
      <c r="R24" s="56">
        <v>19</v>
      </c>
      <c r="S24" s="56">
        <f t="shared" si="3"/>
        <v>153</v>
      </c>
      <c r="T24" s="59">
        <f t="shared" si="6"/>
        <v>0.47962382445141066</v>
      </c>
      <c r="U24" s="65">
        <v>28</v>
      </c>
      <c r="V24" s="62">
        <v>15</v>
      </c>
      <c r="W24" s="56">
        <v>16</v>
      </c>
      <c r="X24" s="56">
        <v>8</v>
      </c>
      <c r="Y24" s="56">
        <v>2</v>
      </c>
      <c r="Z24" s="56">
        <v>0</v>
      </c>
      <c r="AA24" s="56">
        <v>11</v>
      </c>
      <c r="AB24" s="58">
        <v>52</v>
      </c>
      <c r="AC24" s="62">
        <v>8</v>
      </c>
      <c r="AD24" s="56">
        <v>0</v>
      </c>
      <c r="AE24" s="64">
        <v>309</v>
      </c>
      <c r="AF24" s="61">
        <v>2</v>
      </c>
    </row>
    <row r="25" spans="1:32" s="1" customFormat="1" ht="13.5" thickBot="1">
      <c r="A25" s="1">
        <v>19</v>
      </c>
      <c r="B25" s="144" t="s">
        <v>65</v>
      </c>
      <c r="C25" s="67">
        <v>267</v>
      </c>
      <c r="D25" s="67">
        <v>252</v>
      </c>
      <c r="E25" s="145">
        <f t="shared" si="0"/>
        <v>0.9438202247191011</v>
      </c>
      <c r="F25" s="67">
        <v>180</v>
      </c>
      <c r="G25" s="146">
        <v>214</v>
      </c>
      <c r="H25" s="147">
        <v>26</v>
      </c>
      <c r="I25" s="71">
        <v>9</v>
      </c>
      <c r="J25" s="71">
        <v>1</v>
      </c>
      <c r="K25" s="71">
        <v>2</v>
      </c>
      <c r="L25" s="71">
        <v>0</v>
      </c>
      <c r="M25" s="71">
        <v>0</v>
      </c>
      <c r="N25" s="148">
        <f t="shared" si="1"/>
        <v>38</v>
      </c>
      <c r="O25" s="149">
        <f t="shared" si="5"/>
        <v>0.15079365079365079</v>
      </c>
      <c r="P25" s="73">
        <v>34</v>
      </c>
      <c r="Q25" s="69">
        <v>121</v>
      </c>
      <c r="R25" s="71">
        <v>23</v>
      </c>
      <c r="S25" s="71">
        <f t="shared" si="3"/>
        <v>144</v>
      </c>
      <c r="T25" s="74">
        <f t="shared" si="6"/>
        <v>0.5714285714285714</v>
      </c>
      <c r="U25" s="75">
        <v>37</v>
      </c>
      <c r="V25" s="69">
        <v>13</v>
      </c>
      <c r="W25" s="71">
        <v>4</v>
      </c>
      <c r="X25" s="71">
        <v>0</v>
      </c>
      <c r="Y25" s="71">
        <v>1</v>
      </c>
      <c r="Z25" s="71">
        <v>0</v>
      </c>
      <c r="AA25" s="71">
        <v>3</v>
      </c>
      <c r="AB25" s="150">
        <v>21</v>
      </c>
      <c r="AC25" s="69">
        <v>1</v>
      </c>
      <c r="AD25" s="71">
        <v>0</v>
      </c>
      <c r="AE25" s="73">
        <v>251</v>
      </c>
      <c r="AF25" s="67">
        <v>4</v>
      </c>
    </row>
    <row r="26" spans="1:32" s="151" customFormat="1" ht="13.5" thickTop="1">
      <c r="A26" s="151">
        <v>20</v>
      </c>
      <c r="B26" s="152" t="s">
        <v>21</v>
      </c>
      <c r="C26" s="153">
        <f>SUM(C7:C25)</f>
        <v>11961</v>
      </c>
      <c r="D26" s="153">
        <f>SUM(D7:D25)</f>
        <v>11244</v>
      </c>
      <c r="E26" s="154">
        <f t="shared" si="0"/>
        <v>0.94005517933283167</v>
      </c>
      <c r="F26" s="153">
        <f t="shared" ref="F26:M26" si="7">SUM(F7:F25)</f>
        <v>8136</v>
      </c>
      <c r="G26" s="155">
        <f t="shared" si="7"/>
        <v>10074</v>
      </c>
      <c r="H26" s="156">
        <f t="shared" si="7"/>
        <v>825</v>
      </c>
      <c r="I26" s="157">
        <f t="shared" si="7"/>
        <v>274</v>
      </c>
      <c r="J26" s="157">
        <f t="shared" si="7"/>
        <v>9</v>
      </c>
      <c r="K26" s="157">
        <f t="shared" si="7"/>
        <v>57</v>
      </c>
      <c r="L26" s="157">
        <f t="shared" si="7"/>
        <v>2</v>
      </c>
      <c r="M26" s="157">
        <f t="shared" si="7"/>
        <v>3</v>
      </c>
      <c r="N26" s="157">
        <f t="shared" si="1"/>
        <v>1170</v>
      </c>
      <c r="O26" s="158">
        <f t="shared" si="5"/>
        <v>0.10405549626467449</v>
      </c>
      <c r="P26" s="157">
        <f>SUM(P7:P25)</f>
        <v>1025</v>
      </c>
      <c r="Q26" s="157">
        <f>SUM(Q7:Q25)</f>
        <v>3308</v>
      </c>
      <c r="R26" s="157">
        <f>SUM(R7:R25)</f>
        <v>669</v>
      </c>
      <c r="S26" s="157">
        <f t="shared" si="3"/>
        <v>3977</v>
      </c>
      <c r="T26" s="159">
        <f t="shared" si="6"/>
        <v>0.35369975097829953</v>
      </c>
      <c r="U26" s="160">
        <f t="shared" ref="U26:AF26" si="8">SUM(U7:U25)</f>
        <v>1763</v>
      </c>
      <c r="V26" s="161">
        <f t="shared" si="8"/>
        <v>558</v>
      </c>
      <c r="W26" s="157">
        <f t="shared" si="8"/>
        <v>478</v>
      </c>
      <c r="X26" s="157">
        <f t="shared" si="8"/>
        <v>309</v>
      </c>
      <c r="Y26" s="157">
        <f t="shared" si="8"/>
        <v>195</v>
      </c>
      <c r="Z26" s="157">
        <f t="shared" si="8"/>
        <v>11</v>
      </c>
      <c r="AA26" s="157">
        <f t="shared" si="8"/>
        <v>249</v>
      </c>
      <c r="AB26" s="157">
        <f t="shared" si="8"/>
        <v>1800</v>
      </c>
      <c r="AC26" s="161">
        <f t="shared" si="8"/>
        <v>71</v>
      </c>
      <c r="AD26" s="157">
        <f t="shared" si="8"/>
        <v>1</v>
      </c>
      <c r="AE26" s="162">
        <f t="shared" si="8"/>
        <v>11168</v>
      </c>
      <c r="AF26" s="153">
        <f t="shared" si="8"/>
        <v>357</v>
      </c>
    </row>
    <row r="27" spans="1:32" s="1" customFormat="1" ht="14">
      <c r="A27" s="163"/>
      <c r="B27" s="164" t="s">
        <v>47</v>
      </c>
    </row>
    <row r="28" spans="1:32" s="151" customFormat="1">
      <c r="B28" s="165" t="s">
        <v>41</v>
      </c>
      <c r="C28" s="51">
        <f>C7</f>
        <v>2920</v>
      </c>
      <c r="D28" s="51">
        <f>D7</f>
        <v>2577</v>
      </c>
      <c r="E28" s="138">
        <f>D28/C28</f>
        <v>0.88253424657534252</v>
      </c>
      <c r="F28" s="51">
        <f t="shared" ref="F28:N28" si="9">F7</f>
        <v>2370</v>
      </c>
      <c r="G28" s="139">
        <f t="shared" si="9"/>
        <v>2257</v>
      </c>
      <c r="H28" s="140">
        <f t="shared" si="9"/>
        <v>218</v>
      </c>
      <c r="I28" s="55">
        <f t="shared" si="9"/>
        <v>79</v>
      </c>
      <c r="J28" s="55">
        <f t="shared" si="9"/>
        <v>1</v>
      </c>
      <c r="K28" s="55">
        <f t="shared" si="9"/>
        <v>22</v>
      </c>
      <c r="L28" s="55">
        <f t="shared" si="9"/>
        <v>0</v>
      </c>
      <c r="M28" s="55">
        <f t="shared" si="9"/>
        <v>0</v>
      </c>
      <c r="N28" s="55">
        <f t="shared" si="9"/>
        <v>320</v>
      </c>
      <c r="O28" s="141">
        <f t="shared" ref="O28" si="10">N28/D28</f>
        <v>0.12417539774932092</v>
      </c>
      <c r="P28" s="58">
        <f>P7</f>
        <v>272</v>
      </c>
      <c r="Q28" s="53">
        <f>Q7</f>
        <v>910</v>
      </c>
      <c r="R28" s="55">
        <f>R7</f>
        <v>236</v>
      </c>
      <c r="S28" s="56">
        <f>S7</f>
        <v>1146</v>
      </c>
      <c r="T28" s="59">
        <f t="shared" ref="T28" si="11">S28/D28</f>
        <v>0.44470314318975551</v>
      </c>
      <c r="U28" s="60">
        <f t="shared" ref="U28:AF28" si="12">U7</f>
        <v>657</v>
      </c>
      <c r="V28" s="53">
        <f t="shared" si="12"/>
        <v>134</v>
      </c>
      <c r="W28" s="55">
        <f t="shared" si="12"/>
        <v>196</v>
      </c>
      <c r="X28" s="55">
        <f t="shared" si="12"/>
        <v>145</v>
      </c>
      <c r="Y28" s="55">
        <f t="shared" si="12"/>
        <v>33</v>
      </c>
      <c r="Z28" s="55">
        <f t="shared" si="12"/>
        <v>4</v>
      </c>
      <c r="AA28" s="55">
        <f t="shared" si="12"/>
        <v>92</v>
      </c>
      <c r="AB28" s="58">
        <f t="shared" si="12"/>
        <v>604</v>
      </c>
      <c r="AC28" s="53">
        <f t="shared" si="12"/>
        <v>0</v>
      </c>
      <c r="AD28" s="55">
        <f t="shared" si="12"/>
        <v>0</v>
      </c>
      <c r="AE28" s="58">
        <f t="shared" si="12"/>
        <v>2577</v>
      </c>
      <c r="AF28" s="51">
        <f t="shared" si="12"/>
        <v>0</v>
      </c>
    </row>
    <row r="29" spans="1:32" s="151" customFormat="1">
      <c r="B29" s="165" t="s">
        <v>48</v>
      </c>
      <c r="C29" s="166">
        <f>C8+C9+C10+C11</f>
        <v>3264</v>
      </c>
      <c r="D29" s="166">
        <f>D8+D9+D10+D11</f>
        <v>3125</v>
      </c>
      <c r="E29" s="154">
        <f t="shared" ref="E29:E33" si="13">D29/C29</f>
        <v>0.95741421568627449</v>
      </c>
      <c r="F29" s="166">
        <f t="shared" ref="F29:N29" si="14">F8+F9+F10+F11</f>
        <v>1796</v>
      </c>
      <c r="G29" s="166">
        <f t="shared" si="14"/>
        <v>2853</v>
      </c>
      <c r="H29" s="167">
        <f t="shared" si="14"/>
        <v>200</v>
      </c>
      <c r="I29" s="168">
        <f t="shared" si="14"/>
        <v>59</v>
      </c>
      <c r="J29" s="168">
        <f t="shared" si="14"/>
        <v>1</v>
      </c>
      <c r="K29" s="168">
        <f t="shared" si="14"/>
        <v>10</v>
      </c>
      <c r="L29" s="168">
        <f t="shared" si="14"/>
        <v>0</v>
      </c>
      <c r="M29" s="168">
        <f t="shared" si="14"/>
        <v>2</v>
      </c>
      <c r="N29" s="168">
        <f t="shared" si="14"/>
        <v>272</v>
      </c>
      <c r="O29" s="158">
        <f t="shared" ref="O29:O35" si="15">N29/D29</f>
        <v>8.7040000000000006E-2</v>
      </c>
      <c r="P29" s="169">
        <f>P8+P9+P10+P11</f>
        <v>244</v>
      </c>
      <c r="Q29" s="167">
        <f>Q8+Q9+Q10+Q11</f>
        <v>750</v>
      </c>
      <c r="R29" s="168">
        <f>R8+R9+R10+R11</f>
        <v>123</v>
      </c>
      <c r="S29" s="168">
        <f>S8+S9+S10+S11</f>
        <v>873</v>
      </c>
      <c r="T29" s="170">
        <f t="shared" ref="T29:T35" si="16">S29/D29</f>
        <v>0.27936</v>
      </c>
      <c r="U29" s="166">
        <f t="shared" ref="U29:AF29" si="17">U8+U9+U10+U11</f>
        <v>395</v>
      </c>
      <c r="V29" s="167">
        <f t="shared" si="17"/>
        <v>167</v>
      </c>
      <c r="W29" s="168">
        <f t="shared" si="17"/>
        <v>86</v>
      </c>
      <c r="X29" s="168">
        <f t="shared" si="17"/>
        <v>72</v>
      </c>
      <c r="Y29" s="168">
        <f t="shared" si="17"/>
        <v>67</v>
      </c>
      <c r="Z29" s="168">
        <f t="shared" si="17"/>
        <v>2</v>
      </c>
      <c r="AA29" s="168">
        <f t="shared" si="17"/>
        <v>74</v>
      </c>
      <c r="AB29" s="169">
        <f t="shared" si="17"/>
        <v>468</v>
      </c>
      <c r="AC29" s="167">
        <f t="shared" si="17"/>
        <v>37</v>
      </c>
      <c r="AD29" s="168">
        <f t="shared" si="17"/>
        <v>1</v>
      </c>
      <c r="AE29" s="169">
        <f t="shared" si="17"/>
        <v>3085</v>
      </c>
      <c r="AF29" s="166">
        <f t="shared" si="17"/>
        <v>161</v>
      </c>
    </row>
    <row r="30" spans="1:32" s="151" customFormat="1">
      <c r="B30" s="165" t="s">
        <v>42</v>
      </c>
      <c r="C30" s="166">
        <f>C12+C13</f>
        <v>1098</v>
      </c>
      <c r="D30" s="166">
        <f>D12+D13</f>
        <v>1028</v>
      </c>
      <c r="E30" s="154">
        <f t="shared" si="13"/>
        <v>0.936247723132969</v>
      </c>
      <c r="F30" s="166">
        <f t="shared" ref="F30:N30" si="18">F12+F13</f>
        <v>0</v>
      </c>
      <c r="G30" s="166">
        <f t="shared" si="18"/>
        <v>922</v>
      </c>
      <c r="H30" s="167">
        <f t="shared" si="18"/>
        <v>77</v>
      </c>
      <c r="I30" s="168">
        <f t="shared" si="18"/>
        <v>22</v>
      </c>
      <c r="J30" s="168">
        <f t="shared" si="18"/>
        <v>2</v>
      </c>
      <c r="K30" s="168">
        <f t="shared" si="18"/>
        <v>4</v>
      </c>
      <c r="L30" s="168">
        <f t="shared" si="18"/>
        <v>0</v>
      </c>
      <c r="M30" s="168">
        <f t="shared" si="18"/>
        <v>1</v>
      </c>
      <c r="N30" s="168">
        <f t="shared" si="18"/>
        <v>106</v>
      </c>
      <c r="O30" s="158">
        <f t="shared" si="15"/>
        <v>0.10311284046692606</v>
      </c>
      <c r="P30" s="169">
        <f>P12+P13</f>
        <v>88</v>
      </c>
      <c r="Q30" s="167">
        <f>Q12+Q13</f>
        <v>295</v>
      </c>
      <c r="R30" s="168">
        <f>R12+R13</f>
        <v>56</v>
      </c>
      <c r="S30" s="168">
        <f>S12+S13</f>
        <v>351</v>
      </c>
      <c r="T30" s="170">
        <f t="shared" si="16"/>
        <v>0.34143968871595332</v>
      </c>
      <c r="U30" s="166">
        <f t="shared" ref="U30:AF30" si="19">U12+U13</f>
        <v>134</v>
      </c>
      <c r="V30" s="167">
        <f t="shared" si="19"/>
        <v>47</v>
      </c>
      <c r="W30" s="168">
        <f t="shared" si="19"/>
        <v>39</v>
      </c>
      <c r="X30" s="168">
        <f t="shared" si="19"/>
        <v>10</v>
      </c>
      <c r="Y30" s="168">
        <f t="shared" si="19"/>
        <v>9</v>
      </c>
      <c r="Z30" s="168">
        <f t="shared" si="19"/>
        <v>0</v>
      </c>
      <c r="AA30" s="168">
        <f t="shared" si="19"/>
        <v>22</v>
      </c>
      <c r="AB30" s="169">
        <f t="shared" si="19"/>
        <v>127</v>
      </c>
      <c r="AC30" s="167">
        <f t="shared" si="19"/>
        <v>6</v>
      </c>
      <c r="AD30" s="168">
        <f t="shared" si="19"/>
        <v>0</v>
      </c>
      <c r="AE30" s="169">
        <f t="shared" si="19"/>
        <v>1022</v>
      </c>
      <c r="AF30" s="166">
        <f t="shared" si="19"/>
        <v>0</v>
      </c>
    </row>
    <row r="31" spans="1:32" s="151" customFormat="1">
      <c r="B31" s="165" t="s">
        <v>44</v>
      </c>
      <c r="C31" s="166">
        <f>C14+C15+C16+C17</f>
        <v>1862</v>
      </c>
      <c r="D31" s="166">
        <f>D14+D15+D16+D17</f>
        <v>1815</v>
      </c>
      <c r="E31" s="154">
        <f t="shared" si="13"/>
        <v>0.97475832438238452</v>
      </c>
      <c r="F31" s="166">
        <f t="shared" ref="F31:N31" si="20">F14+F15+F16+F17</f>
        <v>1616</v>
      </c>
      <c r="G31" s="166">
        <f t="shared" si="20"/>
        <v>1671</v>
      </c>
      <c r="H31" s="167">
        <f t="shared" si="20"/>
        <v>97</v>
      </c>
      <c r="I31" s="168">
        <f t="shared" si="20"/>
        <v>43</v>
      </c>
      <c r="J31" s="168">
        <f t="shared" si="20"/>
        <v>0</v>
      </c>
      <c r="K31" s="168">
        <f t="shared" si="20"/>
        <v>2</v>
      </c>
      <c r="L31" s="168">
        <f t="shared" si="20"/>
        <v>2</v>
      </c>
      <c r="M31" s="168">
        <f t="shared" si="20"/>
        <v>0</v>
      </c>
      <c r="N31" s="168">
        <f t="shared" si="20"/>
        <v>144</v>
      </c>
      <c r="O31" s="158">
        <f t="shared" si="15"/>
        <v>7.9338842975206617E-2</v>
      </c>
      <c r="P31" s="169">
        <f>P14+P15+P16+P17</f>
        <v>120</v>
      </c>
      <c r="Q31" s="167">
        <f>Q14+Q15+Q16+Q17</f>
        <v>356</v>
      </c>
      <c r="R31" s="168">
        <f>R14+R15+R16+R17</f>
        <v>84</v>
      </c>
      <c r="S31" s="168">
        <f>S14+S15+S16+S17</f>
        <v>440</v>
      </c>
      <c r="T31" s="170">
        <f t="shared" si="16"/>
        <v>0.24242424242424243</v>
      </c>
      <c r="U31" s="166">
        <f t="shared" ref="U31:AF31" si="21">U14+U15+U16+U17</f>
        <v>215</v>
      </c>
      <c r="V31" s="167">
        <f t="shared" si="21"/>
        <v>87</v>
      </c>
      <c r="W31" s="168">
        <f t="shared" si="21"/>
        <v>46</v>
      </c>
      <c r="X31" s="168">
        <f t="shared" si="21"/>
        <v>38</v>
      </c>
      <c r="Y31" s="168">
        <f t="shared" si="21"/>
        <v>37</v>
      </c>
      <c r="Z31" s="168">
        <f t="shared" si="21"/>
        <v>2</v>
      </c>
      <c r="AA31" s="168">
        <f t="shared" si="21"/>
        <v>25</v>
      </c>
      <c r="AB31" s="169">
        <f t="shared" si="21"/>
        <v>235</v>
      </c>
      <c r="AC31" s="167">
        <f t="shared" si="21"/>
        <v>0</v>
      </c>
      <c r="AD31" s="168">
        <f t="shared" si="21"/>
        <v>0</v>
      </c>
      <c r="AE31" s="169">
        <f t="shared" si="21"/>
        <v>1815</v>
      </c>
      <c r="AF31" s="166">
        <f t="shared" si="21"/>
        <v>178</v>
      </c>
    </row>
    <row r="32" spans="1:32" s="151" customFormat="1">
      <c r="B32" s="165" t="s">
        <v>43</v>
      </c>
      <c r="C32" s="166">
        <f>C18+C19+C20+C21+C22</f>
        <v>1287</v>
      </c>
      <c r="D32" s="166">
        <f>D18+D19+D20+D21+D22</f>
        <v>1214</v>
      </c>
      <c r="E32" s="154">
        <f t="shared" si="13"/>
        <v>0.94327894327894324</v>
      </c>
      <c r="F32" s="166">
        <f t="shared" ref="F32:N32" si="22">F18+F19+F20+F21+F22</f>
        <v>1073</v>
      </c>
      <c r="G32" s="166">
        <f t="shared" si="22"/>
        <v>1102</v>
      </c>
      <c r="H32" s="167">
        <f t="shared" si="22"/>
        <v>76</v>
      </c>
      <c r="I32" s="168">
        <f t="shared" si="22"/>
        <v>25</v>
      </c>
      <c r="J32" s="168">
        <f t="shared" si="22"/>
        <v>4</v>
      </c>
      <c r="K32" s="168">
        <f t="shared" si="22"/>
        <v>7</v>
      </c>
      <c r="L32" s="168">
        <f t="shared" si="22"/>
        <v>0</v>
      </c>
      <c r="M32" s="168">
        <f t="shared" si="22"/>
        <v>0</v>
      </c>
      <c r="N32" s="168">
        <f t="shared" si="22"/>
        <v>112</v>
      </c>
      <c r="O32" s="158">
        <f t="shared" si="15"/>
        <v>9.2257001647446463E-2</v>
      </c>
      <c r="P32" s="169">
        <f>P18+P19+P20+P21+P22</f>
        <v>111</v>
      </c>
      <c r="Q32" s="167">
        <f>Q18+Q19+Q20+Q21+Q22</f>
        <v>352</v>
      </c>
      <c r="R32" s="168">
        <f>R18+R19+R20+R21+R22</f>
        <v>41</v>
      </c>
      <c r="S32" s="168">
        <f>S18+S19+S20+S21+S22</f>
        <v>393</v>
      </c>
      <c r="T32" s="170">
        <f t="shared" si="16"/>
        <v>0.32372322899505768</v>
      </c>
      <c r="U32" s="166">
        <f t="shared" ref="U32:AF32" si="23">U18+U19+U20+U21+U22</f>
        <v>153</v>
      </c>
      <c r="V32" s="167">
        <f t="shared" si="23"/>
        <v>46</v>
      </c>
      <c r="W32" s="168">
        <f t="shared" si="23"/>
        <v>29</v>
      </c>
      <c r="X32" s="168">
        <f t="shared" si="23"/>
        <v>20</v>
      </c>
      <c r="Y32" s="168">
        <f t="shared" si="23"/>
        <v>19</v>
      </c>
      <c r="Z32" s="168">
        <f t="shared" si="23"/>
        <v>2</v>
      </c>
      <c r="AA32" s="168">
        <f t="shared" si="23"/>
        <v>9</v>
      </c>
      <c r="AB32" s="169">
        <f t="shared" si="23"/>
        <v>125</v>
      </c>
      <c r="AC32" s="167">
        <f t="shared" si="23"/>
        <v>1</v>
      </c>
      <c r="AD32" s="168">
        <f t="shared" si="23"/>
        <v>0</v>
      </c>
      <c r="AE32" s="169">
        <f t="shared" si="23"/>
        <v>1213</v>
      </c>
      <c r="AF32" s="166">
        <f t="shared" si="23"/>
        <v>0</v>
      </c>
    </row>
    <row r="33" spans="2:32" s="151" customFormat="1">
      <c r="B33" s="165" t="s">
        <v>45</v>
      </c>
      <c r="C33" s="166">
        <f>C23+C24</f>
        <v>1263</v>
      </c>
      <c r="D33" s="166">
        <f>D23+D24</f>
        <v>1233</v>
      </c>
      <c r="E33" s="154">
        <f t="shared" si="13"/>
        <v>0.97624703087885989</v>
      </c>
      <c r="F33" s="166">
        <f t="shared" ref="F33:N33" si="24">F23+F24</f>
        <v>1101</v>
      </c>
      <c r="G33" s="166">
        <f t="shared" si="24"/>
        <v>1055</v>
      </c>
      <c r="H33" s="167">
        <f t="shared" si="24"/>
        <v>131</v>
      </c>
      <c r="I33" s="168">
        <f t="shared" si="24"/>
        <v>37</v>
      </c>
      <c r="J33" s="168">
        <f t="shared" si="24"/>
        <v>0</v>
      </c>
      <c r="K33" s="168">
        <f t="shared" si="24"/>
        <v>10</v>
      </c>
      <c r="L33" s="168">
        <f t="shared" si="24"/>
        <v>0</v>
      </c>
      <c r="M33" s="168">
        <f t="shared" si="24"/>
        <v>0</v>
      </c>
      <c r="N33" s="168">
        <f t="shared" si="24"/>
        <v>178</v>
      </c>
      <c r="O33" s="158">
        <f t="shared" si="15"/>
        <v>0.14436334144363341</v>
      </c>
      <c r="P33" s="169">
        <f>P23+P24</f>
        <v>156</v>
      </c>
      <c r="Q33" s="167">
        <f>Q23+Q24</f>
        <v>524</v>
      </c>
      <c r="R33" s="168">
        <f>R23+R24</f>
        <v>106</v>
      </c>
      <c r="S33" s="168">
        <f>S23+S24</f>
        <v>630</v>
      </c>
      <c r="T33" s="170">
        <f t="shared" si="16"/>
        <v>0.51094890510948909</v>
      </c>
      <c r="U33" s="166">
        <f t="shared" ref="U33:AF33" si="25">U23+U24</f>
        <v>172</v>
      </c>
      <c r="V33" s="167">
        <f t="shared" si="25"/>
        <v>64</v>
      </c>
      <c r="W33" s="168">
        <f t="shared" si="25"/>
        <v>78</v>
      </c>
      <c r="X33" s="168">
        <f t="shared" si="25"/>
        <v>24</v>
      </c>
      <c r="Y33" s="168">
        <f t="shared" si="25"/>
        <v>29</v>
      </c>
      <c r="Z33" s="168">
        <f t="shared" si="25"/>
        <v>1</v>
      </c>
      <c r="AA33" s="168">
        <f t="shared" si="25"/>
        <v>24</v>
      </c>
      <c r="AB33" s="169">
        <f t="shared" si="25"/>
        <v>220</v>
      </c>
      <c r="AC33" s="167">
        <f t="shared" si="25"/>
        <v>26</v>
      </c>
      <c r="AD33" s="168">
        <f t="shared" si="25"/>
        <v>0</v>
      </c>
      <c r="AE33" s="169">
        <f t="shared" si="25"/>
        <v>1205</v>
      </c>
      <c r="AF33" s="166">
        <f t="shared" si="25"/>
        <v>14</v>
      </c>
    </row>
    <row r="34" spans="2:32" s="151" customFormat="1" ht="13.5" thickBot="1">
      <c r="B34" s="171" t="s">
        <v>49</v>
      </c>
      <c r="C34" s="67">
        <f>C25</f>
        <v>267</v>
      </c>
      <c r="D34" s="67">
        <f>D25</f>
        <v>252</v>
      </c>
      <c r="E34" s="145">
        <f>D34/C34</f>
        <v>0.9438202247191011</v>
      </c>
      <c r="F34" s="67">
        <f t="shared" ref="F34:N34" si="26">F25</f>
        <v>180</v>
      </c>
      <c r="G34" s="146">
        <f t="shared" si="26"/>
        <v>214</v>
      </c>
      <c r="H34" s="69">
        <f t="shared" si="26"/>
        <v>26</v>
      </c>
      <c r="I34" s="71">
        <f t="shared" si="26"/>
        <v>9</v>
      </c>
      <c r="J34" s="71">
        <f t="shared" si="26"/>
        <v>1</v>
      </c>
      <c r="K34" s="71">
        <f t="shared" si="26"/>
        <v>2</v>
      </c>
      <c r="L34" s="71">
        <f t="shared" si="26"/>
        <v>0</v>
      </c>
      <c r="M34" s="71">
        <f t="shared" si="26"/>
        <v>0</v>
      </c>
      <c r="N34" s="148">
        <f t="shared" si="26"/>
        <v>38</v>
      </c>
      <c r="O34" s="149">
        <f t="shared" si="15"/>
        <v>0.15079365079365079</v>
      </c>
      <c r="P34" s="75">
        <f>P25</f>
        <v>34</v>
      </c>
      <c r="Q34" s="69">
        <f>Q25</f>
        <v>121</v>
      </c>
      <c r="R34" s="71">
        <f>R25</f>
        <v>23</v>
      </c>
      <c r="S34" s="71">
        <f>S25</f>
        <v>144</v>
      </c>
      <c r="T34" s="172">
        <f t="shared" si="16"/>
        <v>0.5714285714285714</v>
      </c>
      <c r="U34" s="75">
        <f t="shared" ref="U34:AF34" si="27">U25</f>
        <v>37</v>
      </c>
      <c r="V34" s="69">
        <f t="shared" si="27"/>
        <v>13</v>
      </c>
      <c r="W34" s="71">
        <f t="shared" si="27"/>
        <v>4</v>
      </c>
      <c r="X34" s="71">
        <f t="shared" si="27"/>
        <v>0</v>
      </c>
      <c r="Y34" s="71">
        <f t="shared" si="27"/>
        <v>1</v>
      </c>
      <c r="Z34" s="71">
        <f t="shared" si="27"/>
        <v>0</v>
      </c>
      <c r="AA34" s="71">
        <f t="shared" si="27"/>
        <v>3</v>
      </c>
      <c r="AB34" s="173">
        <f t="shared" si="27"/>
        <v>21</v>
      </c>
      <c r="AC34" s="69">
        <f t="shared" si="27"/>
        <v>1</v>
      </c>
      <c r="AD34" s="71">
        <f t="shared" si="27"/>
        <v>0</v>
      </c>
      <c r="AE34" s="75">
        <f t="shared" si="27"/>
        <v>251</v>
      </c>
      <c r="AF34" s="67">
        <f t="shared" si="27"/>
        <v>4</v>
      </c>
    </row>
    <row r="35" spans="2:32" s="151" customFormat="1" ht="13.5" thickTop="1">
      <c r="B35" s="174" t="s">
        <v>21</v>
      </c>
      <c r="C35" s="175">
        <f>SUM(C28:C34)</f>
        <v>11961</v>
      </c>
      <c r="D35" s="175">
        <f>SUM(D28:D34)</f>
        <v>11244</v>
      </c>
      <c r="E35" s="176">
        <f>D35/C35</f>
        <v>0.94005517933283167</v>
      </c>
      <c r="F35" s="175">
        <f t="shared" ref="F35:N35" si="28">SUM(F28:F34)</f>
        <v>8136</v>
      </c>
      <c r="G35" s="175">
        <f t="shared" si="28"/>
        <v>10074</v>
      </c>
      <c r="H35" s="177">
        <f t="shared" si="28"/>
        <v>825</v>
      </c>
      <c r="I35" s="178">
        <f t="shared" si="28"/>
        <v>274</v>
      </c>
      <c r="J35" s="178">
        <f t="shared" si="28"/>
        <v>9</v>
      </c>
      <c r="K35" s="178">
        <f t="shared" si="28"/>
        <v>57</v>
      </c>
      <c r="L35" s="178">
        <f t="shared" si="28"/>
        <v>2</v>
      </c>
      <c r="M35" s="178">
        <f t="shared" si="28"/>
        <v>3</v>
      </c>
      <c r="N35" s="178">
        <f t="shared" si="28"/>
        <v>1170</v>
      </c>
      <c r="O35" s="179">
        <f t="shared" si="15"/>
        <v>0.10405549626467449</v>
      </c>
      <c r="P35" s="180">
        <f>SUM(P28:P34)</f>
        <v>1025</v>
      </c>
      <c r="Q35" s="177">
        <f>SUM(Q28:Q34)</f>
        <v>3308</v>
      </c>
      <c r="R35" s="178">
        <f>SUM(R28:R34)</f>
        <v>669</v>
      </c>
      <c r="S35" s="178">
        <f>SUM(S28:S34)</f>
        <v>3977</v>
      </c>
      <c r="T35" s="181">
        <f t="shared" si="16"/>
        <v>0.35369975097829953</v>
      </c>
      <c r="U35" s="175">
        <f t="shared" ref="U35:AF35" si="29">SUM(U28:U34)</f>
        <v>1763</v>
      </c>
      <c r="V35" s="177">
        <f t="shared" si="29"/>
        <v>558</v>
      </c>
      <c r="W35" s="178">
        <f t="shared" si="29"/>
        <v>478</v>
      </c>
      <c r="X35" s="178">
        <f t="shared" si="29"/>
        <v>309</v>
      </c>
      <c r="Y35" s="178">
        <f t="shared" si="29"/>
        <v>195</v>
      </c>
      <c r="Z35" s="178">
        <f t="shared" si="29"/>
        <v>11</v>
      </c>
      <c r="AA35" s="178">
        <f t="shared" si="29"/>
        <v>249</v>
      </c>
      <c r="AB35" s="180">
        <f t="shared" si="29"/>
        <v>1800</v>
      </c>
      <c r="AC35" s="177">
        <f t="shared" si="29"/>
        <v>71</v>
      </c>
      <c r="AD35" s="178">
        <f t="shared" si="29"/>
        <v>1</v>
      </c>
      <c r="AE35" s="180">
        <f t="shared" si="29"/>
        <v>11168</v>
      </c>
      <c r="AF35" s="175">
        <f t="shared" si="29"/>
        <v>357</v>
      </c>
    </row>
  </sheetData>
  <mergeCells count="19">
    <mergeCell ref="U2:U6"/>
    <mergeCell ref="AF2:AF6"/>
    <mergeCell ref="F2:F6"/>
    <mergeCell ref="V2:AB5"/>
    <mergeCell ref="AC2:AE5"/>
    <mergeCell ref="C2:C6"/>
    <mergeCell ref="D2:D6"/>
    <mergeCell ref="E2:E6"/>
    <mergeCell ref="O4:O6"/>
    <mergeCell ref="Q2:T2"/>
    <mergeCell ref="G2:P2"/>
    <mergeCell ref="J5:L5"/>
    <mergeCell ref="H3:P3"/>
    <mergeCell ref="H4:N4"/>
    <mergeCell ref="P4:P6"/>
    <mergeCell ref="Q3:Q6"/>
    <mergeCell ref="R3:R6"/>
    <mergeCell ref="S3:S6"/>
    <mergeCell ref="T3:T6"/>
  </mergeCells>
  <phoneticPr fontId="21"/>
  <printOptions horizontalCentered="1"/>
  <pageMargins left="0.51181102362204722" right="0.47244094488188981" top="0.86614173228346458" bottom="0.74803149606299213" header="0.31496062992125984" footer="0.3149606299212598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1歳6か月</vt:lpstr>
      <vt:lpstr>3歳</vt:lpstr>
      <vt:lpstr>'1歳6か月'!Print_Area</vt:lpstr>
      <vt:lpstr>'3歳'!Print_Area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2023-09-20T03:04:25Z</cp:lastPrinted>
  <dcterms:created xsi:type="dcterms:W3CDTF">2017-01-30T10:06:27Z</dcterms:created>
  <dcterms:modified xsi:type="dcterms:W3CDTF">2023-09-20T03:04:55Z</dcterms:modified>
</cp:coreProperties>
</file>