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w313219$\00保健所所内\事業年報\令和元年度\"/>
    </mc:Choice>
  </mc:AlternateContent>
  <bookViews>
    <workbookView xWindow="0" yWindow="0" windowWidth="28800" windowHeight="11490"/>
  </bookViews>
  <sheets>
    <sheet name="感染症" sheetId="3" r:id="rId1"/>
    <sheet name="結核" sheetId="4" r:id="rId2"/>
    <sheet name="特定感染症" sheetId="1" r:id="rId3"/>
  </sheets>
  <definedNames>
    <definedName name="_xlnm.Print_Area" localSheetId="0">感染症!$A$1:$J$55</definedName>
    <definedName name="_xlnm.Print_Area" localSheetId="1">結核!$A$1:$Q$235</definedName>
  </definedNames>
  <calcPr calcId="152511"/>
</workbook>
</file>

<file path=xl/calcChain.xml><?xml version="1.0" encoding="utf-8"?>
<calcChain xmlns="http://schemas.openxmlformats.org/spreadsheetml/2006/main">
  <c r="E234" i="4" l="1"/>
  <c r="D234" i="4"/>
  <c r="C234" i="4"/>
  <c r="F233" i="4"/>
  <c r="F232" i="4"/>
  <c r="F234" i="4" s="1"/>
  <c r="G220" i="4"/>
  <c r="F220" i="4"/>
  <c r="E219" i="4"/>
  <c r="E220" i="4" s="1"/>
  <c r="E217" i="4"/>
  <c r="E216" i="4"/>
  <c r="K196" i="4"/>
  <c r="J196" i="4"/>
  <c r="I196" i="4"/>
  <c r="D196" i="4"/>
  <c r="G196" i="4" s="1"/>
  <c r="H196" i="4" s="1"/>
  <c r="C196" i="4"/>
  <c r="G195" i="4"/>
  <c r="H195" i="4" s="1"/>
  <c r="H194" i="4"/>
  <c r="K187" i="4"/>
  <c r="J187" i="4"/>
  <c r="I187" i="4"/>
  <c r="H187" i="4"/>
  <c r="F187" i="4"/>
  <c r="D187" i="4"/>
  <c r="H186" i="4"/>
  <c r="G186" i="4"/>
  <c r="G185" i="4"/>
  <c r="H185" i="4" s="1"/>
  <c r="K178" i="4"/>
  <c r="J178" i="4"/>
  <c r="I178" i="4"/>
  <c r="H178" i="4"/>
  <c r="F178" i="4"/>
  <c r="E178" i="4"/>
  <c r="D178" i="4"/>
  <c r="C178" i="4"/>
  <c r="G177" i="4"/>
  <c r="H177" i="4" s="1"/>
  <c r="G176" i="4"/>
  <c r="H176" i="4" s="1"/>
  <c r="H169" i="4"/>
  <c r="G169" i="4"/>
  <c r="E169" i="4"/>
  <c r="D169" i="4"/>
  <c r="C169" i="4"/>
  <c r="L161" i="4"/>
  <c r="L160" i="4"/>
  <c r="H151" i="4"/>
  <c r="G151" i="4"/>
  <c r="F151" i="4"/>
  <c r="E151" i="4"/>
  <c r="D151" i="4"/>
  <c r="C151" i="4"/>
  <c r="I142" i="4"/>
  <c r="G142" i="4"/>
  <c r="F142" i="4"/>
  <c r="L142" i="4" s="1"/>
  <c r="E142" i="4"/>
  <c r="D142" i="4"/>
  <c r="L141" i="4"/>
  <c r="L140" i="4"/>
  <c r="G133" i="4"/>
  <c r="E133" i="4"/>
  <c r="D133" i="4"/>
  <c r="I133" i="4" s="1"/>
  <c r="C133" i="4"/>
  <c r="I132" i="4"/>
  <c r="I131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C102" i="4"/>
  <c r="D102" i="4" s="1"/>
  <c r="E101" i="4"/>
  <c r="D101" i="4"/>
  <c r="E100" i="4"/>
  <c r="D100" i="4"/>
  <c r="E99" i="4"/>
  <c r="D99" i="4"/>
  <c r="E98" i="4"/>
  <c r="D98" i="4"/>
  <c r="E96" i="4"/>
  <c r="D96" i="4"/>
  <c r="E95" i="4"/>
  <c r="D95" i="4"/>
  <c r="L83" i="4"/>
  <c r="K83" i="4"/>
  <c r="J83" i="4"/>
  <c r="I83" i="4"/>
  <c r="H83" i="4"/>
  <c r="G83" i="4"/>
  <c r="F83" i="4"/>
  <c r="E83" i="4"/>
  <c r="D83" i="4"/>
  <c r="C83" i="4"/>
  <c r="M82" i="4"/>
  <c r="M81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C74" i="4"/>
  <c r="E73" i="4"/>
  <c r="D73" i="4"/>
  <c r="E72" i="4"/>
  <c r="D72" i="4"/>
  <c r="M40" i="4"/>
  <c r="L40" i="4"/>
  <c r="K40" i="4"/>
  <c r="J40" i="4"/>
  <c r="I40" i="4"/>
  <c r="H40" i="4"/>
  <c r="G40" i="4"/>
  <c r="F40" i="4"/>
  <c r="E40" i="4"/>
  <c r="C40" i="4"/>
  <c r="D40" i="4" s="1"/>
  <c r="D39" i="4"/>
  <c r="D38" i="4"/>
  <c r="D37" i="4"/>
  <c r="D36" i="4"/>
  <c r="D33" i="4"/>
  <c r="M21" i="4"/>
  <c r="L21" i="4"/>
  <c r="K21" i="4"/>
  <c r="J21" i="4"/>
  <c r="I21" i="4"/>
  <c r="H21" i="4"/>
  <c r="G21" i="4"/>
  <c r="F21" i="4"/>
  <c r="E21" i="4"/>
  <c r="D21" i="4"/>
  <c r="C21" i="4"/>
  <c r="M20" i="4"/>
  <c r="M19" i="4"/>
  <c r="M12" i="4"/>
  <c r="L12" i="4"/>
  <c r="K12" i="4"/>
  <c r="J12" i="4"/>
  <c r="I12" i="4"/>
  <c r="H12" i="4"/>
  <c r="G12" i="4"/>
  <c r="F12" i="4"/>
  <c r="E12" i="4"/>
  <c r="C12" i="4"/>
  <c r="M51" i="1" l="1"/>
  <c r="L51" i="1"/>
  <c r="K51" i="1"/>
  <c r="J51" i="1"/>
  <c r="I51" i="1"/>
  <c r="H51" i="1"/>
  <c r="G51" i="1"/>
  <c r="F51" i="1"/>
  <c r="E51" i="1"/>
</calcChain>
</file>

<file path=xl/sharedStrings.xml><?xml version="1.0" encoding="utf-8"?>
<sst xmlns="http://schemas.openxmlformats.org/spreadsheetml/2006/main" count="672" uniqueCount="347">
  <si>
    <t>肝炎検査は必要か。どこで受けられるか｡</t>
  </si>
  <si>
    <t>肝炎検査の費用について</t>
  </si>
  <si>
    <t>肝炎の治療費、医療費助成</t>
  </si>
  <si>
    <t>母子感染、家族間感染について</t>
  </si>
  <si>
    <t>国の責任、補償措置（訴訟関係を含む）</t>
  </si>
  <si>
    <t>フィブリノゲン製剤は何に使用されたか</t>
  </si>
  <si>
    <t>原告団、弁護団を知りたい</t>
    <rPh sb="0" eb="3">
      <t>ゲンコクダン</t>
    </rPh>
    <rPh sb="4" eb="7">
      <t>ベンゴダン</t>
    </rPh>
    <rPh sb="8" eb="9">
      <t>シ</t>
    </rPh>
    <phoneticPr fontId="6"/>
  </si>
  <si>
    <t>救済手続き・認定について</t>
    <rPh sb="0" eb="2">
      <t>キュウサイ</t>
    </rPh>
    <rPh sb="2" eb="4">
      <t>テツヅ</t>
    </rPh>
    <rPh sb="6" eb="8">
      <t>ニンテイ</t>
    </rPh>
    <phoneticPr fontId="6"/>
  </si>
  <si>
    <t>合計</t>
    <rPh sb="0" eb="2">
      <t>ゴウケイ</t>
    </rPh>
    <phoneticPr fontId="6"/>
  </si>
  <si>
    <t>患者への対応の仕方について</t>
  </si>
  <si>
    <t>医療機関名の公表</t>
  </si>
  <si>
    <t>感染の原因を知りたい（フィブリノゲン製剤の投与以外）</t>
    <rPh sb="18" eb="20">
      <t>セイザイ</t>
    </rPh>
    <phoneticPr fontId="2"/>
  </si>
  <si>
    <t>輸血を受けたが大丈夫か（フィブリノゲン製剤の投与無し）</t>
    <rPh sb="19" eb="21">
      <t>セイザイ</t>
    </rPh>
    <phoneticPr fontId="2"/>
  </si>
  <si>
    <t>HTLV-1相談実施状況</t>
    <rPh sb="6" eb="8">
      <t>ソウダン</t>
    </rPh>
    <rPh sb="8" eb="10">
      <t>ジッシ</t>
    </rPh>
    <rPh sb="10" eb="12">
      <t>ジョウキョウ</t>
    </rPh>
    <phoneticPr fontId="2"/>
  </si>
  <si>
    <t>陽性者の年齢</t>
    <rPh sb="0" eb="2">
      <t>ヨウセイ</t>
    </rPh>
    <rPh sb="2" eb="3">
      <t>シャ</t>
    </rPh>
    <rPh sb="4" eb="6">
      <t>ネンレイ</t>
    </rPh>
    <phoneticPr fontId="2"/>
  </si>
  <si>
    <t>相談形態</t>
    <rPh sb="0" eb="2">
      <t>ソウダン</t>
    </rPh>
    <rPh sb="2" eb="4">
      <t>ケイタイ</t>
    </rPh>
    <phoneticPr fontId="2"/>
  </si>
  <si>
    <t>相談者</t>
    <rPh sb="0" eb="3">
      <t>ソウダンシャ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</si>
  <si>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</si>
  <si>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</si>
  <si>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</si>
  <si>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</si>
  <si>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50代以上</t>
    <rPh sb="2" eb="3">
      <t>ダイ</t>
    </rPh>
    <rPh sb="3" eb="5">
      <t>イジョウ</t>
    </rPh>
    <phoneticPr fontId="2"/>
  </si>
  <si>
    <t>面接</t>
    <rPh sb="0" eb="2">
      <t>メンセツ</t>
    </rPh>
    <phoneticPr fontId="2"/>
  </si>
  <si>
    <t>本人</t>
    <rPh sb="0" eb="2">
      <t>ホンニン</t>
    </rPh>
    <phoneticPr fontId="2"/>
  </si>
  <si>
    <t>本人以外</t>
    <rPh sb="0" eb="2">
      <t>ホンニン</t>
    </rPh>
    <rPh sb="2" eb="4">
      <t>イガイ</t>
    </rPh>
    <phoneticPr fontId="2"/>
  </si>
  <si>
    <t>20～29歳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</si>
  <si>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</si>
  <si>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</si>
  <si>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</si>
  <si>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60～69歳</t>
    <rPh sb="5" eb="6">
      <t>サイ</t>
    </rPh>
    <phoneticPr fontId="2"/>
  </si>
  <si>
    <t>計</t>
    <rPh sb="0" eb="1">
      <t>ケイ</t>
    </rPh>
    <phoneticPr fontId="2"/>
  </si>
  <si>
    <t>合計</t>
  </si>
  <si>
    <t>その他</t>
    <rPh sb="2" eb="3">
      <t>タ</t>
    </rPh>
    <phoneticPr fontId="2"/>
  </si>
  <si>
    <t>その他</t>
  </si>
  <si>
    <t>感染症発生状況(類別)</t>
    <rPh sb="0" eb="3">
      <t>カンセンショウ</t>
    </rPh>
    <rPh sb="3" eb="5">
      <t>ハッセイ</t>
    </rPh>
    <rPh sb="5" eb="7">
      <t>ジョウキョウ</t>
    </rPh>
    <rPh sb="8" eb="10">
      <t>ルイベツ</t>
    </rPh>
    <phoneticPr fontId="2"/>
  </si>
  <si>
    <t>合計</t>
    <rPh sb="0" eb="2">
      <t>ゴウケイ</t>
    </rPh>
    <phoneticPr fontId="2"/>
  </si>
  <si>
    <t>感染症発生合計</t>
    <rPh sb="0" eb="3">
      <t>カンセンショウ</t>
    </rPh>
    <rPh sb="3" eb="5">
      <t>ハッセイ</t>
    </rPh>
    <rPh sb="5" eb="7">
      <t>ゴウケイ</t>
    </rPh>
    <phoneticPr fontId="2"/>
  </si>
  <si>
    <t>結核</t>
    <rPh sb="0" eb="2">
      <t>ケッカク</t>
    </rPh>
    <phoneticPr fontId="2"/>
  </si>
  <si>
    <t>急性灰白髄炎</t>
    <rPh sb="0" eb="2">
      <t>キュウセイ</t>
    </rPh>
    <rPh sb="2" eb="3">
      <t>ハイ</t>
    </rPh>
    <rPh sb="3" eb="4">
      <t>ハク</t>
    </rPh>
    <rPh sb="4" eb="6">
      <t>ズイエン</t>
    </rPh>
    <phoneticPr fontId="2"/>
  </si>
  <si>
    <t>腸管出血性大腸菌感染症</t>
    <rPh sb="0" eb="2">
      <t>チョウカン</t>
    </rPh>
    <rPh sb="2" eb="5">
      <t>シュッケツセイ</t>
    </rPh>
    <rPh sb="5" eb="8">
      <t>ダイチョウキン</t>
    </rPh>
    <rPh sb="8" eb="11">
      <t>カンセンショウ</t>
    </rPh>
    <phoneticPr fontId="2"/>
  </si>
  <si>
    <t>細菌性赤痢</t>
    <rPh sb="0" eb="3">
      <t>サイキンセイ</t>
    </rPh>
    <rPh sb="3" eb="5">
      <t>セキリ</t>
    </rPh>
    <phoneticPr fontId="2"/>
  </si>
  <si>
    <t>腸チフス</t>
    <rPh sb="0" eb="1">
      <t>チョウ</t>
    </rPh>
    <phoneticPr fontId="2"/>
  </si>
  <si>
    <t>エボラ出血熱・ペスト等</t>
    <rPh sb="3" eb="6">
      <t>シュッケツネツ</t>
    </rPh>
    <rPh sb="10" eb="11">
      <t>ナド</t>
    </rPh>
    <phoneticPr fontId="2"/>
  </si>
  <si>
    <t>区分</t>
    <rPh sb="0" eb="2">
      <t>クブン</t>
    </rPh>
    <phoneticPr fontId="2"/>
  </si>
  <si>
    <t>鳥インフルエンザ</t>
    <rPh sb="0" eb="1">
      <t>トリ</t>
    </rPh>
    <phoneticPr fontId="2"/>
  </si>
  <si>
    <t>ジフテリア</t>
    <phoneticPr fontId="2"/>
  </si>
  <si>
    <t>ＳＡＲＳ</t>
    <phoneticPr fontId="2"/>
  </si>
  <si>
    <t>コレラ</t>
    <phoneticPr fontId="2"/>
  </si>
  <si>
    <t>パラチフス</t>
    <phoneticPr fontId="2"/>
  </si>
  <si>
    <t>発生時の対応（積極的疫学調査の実施）</t>
    <rPh sb="0" eb="3">
      <t>ハッセイジ</t>
    </rPh>
    <rPh sb="4" eb="6">
      <t>タイオウ</t>
    </rPh>
    <rPh sb="7" eb="10">
      <t>セッキョクテキ</t>
    </rPh>
    <rPh sb="10" eb="12">
      <t>エキガク</t>
    </rPh>
    <rPh sb="12" eb="14">
      <t>チョウサ</t>
    </rPh>
    <rPh sb="15" eb="17">
      <t>ジッシ</t>
    </rPh>
    <phoneticPr fontId="2"/>
  </si>
  <si>
    <t>日本脳炎</t>
    <rPh sb="0" eb="2">
      <t>ニホン</t>
    </rPh>
    <rPh sb="2" eb="4">
      <t>ノウエン</t>
    </rPh>
    <phoneticPr fontId="2"/>
  </si>
  <si>
    <t>レジオネラ症</t>
    <rPh sb="5" eb="6">
      <t>ショウ</t>
    </rPh>
    <phoneticPr fontId="2"/>
  </si>
  <si>
    <t>麻しん</t>
    <rPh sb="0" eb="1">
      <t>マ</t>
    </rPh>
    <phoneticPr fontId="2"/>
  </si>
  <si>
    <t>風しん</t>
    <rPh sb="0" eb="1">
      <t>フウ</t>
    </rPh>
    <phoneticPr fontId="2"/>
  </si>
  <si>
    <t>感染症予防啓発事業</t>
    <rPh sb="0" eb="3">
      <t>カンセンショウ</t>
    </rPh>
    <rPh sb="3" eb="5">
      <t>ヨボウ</t>
    </rPh>
    <rPh sb="5" eb="7">
      <t>ケイハツ</t>
    </rPh>
    <rPh sb="7" eb="9">
      <t>ジギョウ</t>
    </rPh>
    <phoneticPr fontId="2"/>
  </si>
  <si>
    <t>エイズ相談実施状況</t>
    <rPh sb="3" eb="5">
      <t>ソウダン</t>
    </rPh>
    <rPh sb="5" eb="7">
      <t>ジッシ</t>
    </rPh>
    <rPh sb="7" eb="9">
      <t>ジョウキョウ</t>
    </rPh>
    <phoneticPr fontId="2"/>
  </si>
  <si>
    <t>検査時</t>
    <rPh sb="0" eb="3">
      <t>ケンサジ</t>
    </rPh>
    <phoneticPr fontId="2"/>
  </si>
  <si>
    <t>来所</t>
    <rPh sb="0" eb="2">
      <t>ライショ</t>
    </rPh>
    <phoneticPr fontId="2"/>
  </si>
  <si>
    <t>電話</t>
    <rPh sb="0" eb="2">
      <t>デンワ</t>
    </rPh>
    <phoneticPr fontId="2"/>
  </si>
  <si>
    <t>検査前</t>
    <rPh sb="0" eb="2">
      <t>ケンサ</t>
    </rPh>
    <rPh sb="2" eb="3">
      <t>マエ</t>
    </rPh>
    <phoneticPr fontId="2"/>
  </si>
  <si>
    <t>検査後</t>
    <rPh sb="0" eb="3">
      <t>ケンサゴ</t>
    </rPh>
    <phoneticPr fontId="2"/>
  </si>
  <si>
    <t>内訳</t>
    <rPh sb="0" eb="2">
      <t>ウチワケ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</si>
  <si>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</si>
  <si>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</si>
  <si>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相談内容延件数</t>
    <rPh sb="0" eb="2">
      <t>ソウダン</t>
    </rPh>
    <rPh sb="2" eb="4">
      <t>ナイヨウ</t>
    </rPh>
    <rPh sb="4" eb="5">
      <t>ノ</t>
    </rPh>
    <rPh sb="5" eb="7">
      <t>ケンスウ</t>
    </rPh>
    <phoneticPr fontId="2"/>
  </si>
  <si>
    <t>症状</t>
    <rPh sb="0" eb="2">
      <t>ショウジョウ</t>
    </rPh>
    <phoneticPr fontId="2"/>
  </si>
  <si>
    <t>検査</t>
    <rPh sb="0" eb="2">
      <t>ケンサ</t>
    </rPh>
    <phoneticPr fontId="2"/>
  </si>
  <si>
    <t>感染経路</t>
    <rPh sb="0" eb="2">
      <t>カンセン</t>
    </rPh>
    <rPh sb="2" eb="4">
      <t>ケイロ</t>
    </rPh>
    <phoneticPr fontId="2"/>
  </si>
  <si>
    <t>予防方法</t>
    <rPh sb="0" eb="2">
      <t>ヨボウ</t>
    </rPh>
    <rPh sb="2" eb="4">
      <t>ホウホウ</t>
    </rPh>
    <phoneticPr fontId="2"/>
  </si>
  <si>
    <t>患者発生状況</t>
    <rPh sb="0" eb="2">
      <t>カンジャ</t>
    </rPh>
    <rPh sb="2" eb="4">
      <t>ハッセイ</t>
    </rPh>
    <rPh sb="4" eb="6">
      <t>ジョウキョウ</t>
    </rPh>
    <phoneticPr fontId="2"/>
  </si>
  <si>
    <t>相談内容</t>
    <rPh sb="0" eb="2">
      <t>ソウダン</t>
    </rPh>
    <rPh sb="2" eb="4">
      <t>ナイヨウ</t>
    </rPh>
    <phoneticPr fontId="2"/>
  </si>
  <si>
    <t>19歳以下</t>
    <rPh sb="2" eb="3">
      <t>サイ</t>
    </rPh>
    <rPh sb="3" eb="5">
      <t>イカ</t>
    </rPh>
    <phoneticPr fontId="2"/>
  </si>
  <si>
    <t>50歳以上</t>
    <rPh sb="2" eb="3">
      <t>サイ</t>
    </rPh>
    <rPh sb="3" eb="5">
      <t>イジョウ</t>
    </rPh>
    <phoneticPr fontId="2"/>
  </si>
  <si>
    <t>受付件数</t>
    <rPh sb="0" eb="2">
      <t>ウケツケ</t>
    </rPh>
    <rPh sb="2" eb="4">
      <t>ケンスウ</t>
    </rPh>
    <phoneticPr fontId="2"/>
  </si>
  <si>
    <t>梅毒検査件数</t>
    <rPh sb="0" eb="2">
      <t>バイドク</t>
    </rPh>
    <rPh sb="2" eb="4">
      <t>ケンサ</t>
    </rPh>
    <rPh sb="4" eb="6">
      <t>ケンスウ</t>
    </rPh>
    <phoneticPr fontId="2"/>
  </si>
  <si>
    <t>病名</t>
    <rPh sb="0" eb="2">
      <t>ビョウメイ</t>
    </rPh>
    <phoneticPr fontId="2"/>
  </si>
  <si>
    <t>70歳以上</t>
    <rPh sb="2" eb="3">
      <t>サイ</t>
    </rPh>
    <rPh sb="3" eb="5">
      <t>イジョウ</t>
    </rPh>
    <phoneticPr fontId="2"/>
  </si>
  <si>
    <t>慢性肝炎（Ｂ型肝炎ウイルスによる）</t>
    <rPh sb="0" eb="2">
      <t>マンセイ</t>
    </rPh>
    <rPh sb="2" eb="4">
      <t>カンエン</t>
    </rPh>
    <rPh sb="6" eb="7">
      <t>ガタ</t>
    </rPh>
    <rPh sb="7" eb="9">
      <t>カンエン</t>
    </rPh>
    <phoneticPr fontId="2"/>
  </si>
  <si>
    <t>慢性肝炎（Ｃ型肝炎ウイルスによる）</t>
    <rPh sb="0" eb="2">
      <t>マンセイ</t>
    </rPh>
    <rPh sb="2" eb="4">
      <t>カンエン</t>
    </rPh>
    <rPh sb="6" eb="7">
      <t>ガタ</t>
    </rPh>
    <rPh sb="7" eb="9">
      <t>カンエン</t>
    </rPh>
    <phoneticPr fontId="2"/>
  </si>
  <si>
    <t>代謝性肝硬変（Ｃ型肝炎ウイルスによる）</t>
    <rPh sb="0" eb="2">
      <t>タイシャ</t>
    </rPh>
    <rPh sb="2" eb="3">
      <t>セイ</t>
    </rPh>
    <rPh sb="3" eb="6">
      <t>カンコウヘン</t>
    </rPh>
    <rPh sb="8" eb="9">
      <t>ガタ</t>
    </rPh>
    <rPh sb="9" eb="11">
      <t>カンエン</t>
    </rPh>
    <phoneticPr fontId="2"/>
  </si>
  <si>
    <t>血液製剤に関する相談</t>
    <rPh sb="0" eb="2">
      <t>ケツエキ</t>
    </rPh>
    <rPh sb="2" eb="4">
      <t>セイザイ</t>
    </rPh>
    <rPh sb="5" eb="6">
      <t>カン</t>
    </rPh>
    <rPh sb="8" eb="10">
      <t>ソウダン</t>
    </rPh>
    <phoneticPr fontId="2"/>
  </si>
  <si>
    <t>医療機関</t>
  </si>
  <si>
    <t>投与の事実の確認、カルテの開示</t>
  </si>
  <si>
    <t>甲賀市</t>
    <rPh sb="0" eb="2">
      <t>コウカ</t>
    </rPh>
    <rPh sb="2" eb="3">
      <t>シ</t>
    </rPh>
    <phoneticPr fontId="2"/>
  </si>
  <si>
    <t>湖南市</t>
    <rPh sb="0" eb="2">
      <t>コナン</t>
    </rPh>
    <rPh sb="2" eb="3">
      <t>シ</t>
    </rPh>
    <phoneticPr fontId="2"/>
  </si>
  <si>
    <t>代謝性肝硬変（B型肝炎ウイルスによる）</t>
    <rPh sb="0" eb="2">
      <t>タイシャ</t>
    </rPh>
    <rPh sb="2" eb="3">
      <t>セイ</t>
    </rPh>
    <rPh sb="3" eb="6">
      <t>カンコウヘン</t>
    </rPh>
    <rPh sb="8" eb="9">
      <t>ガタ</t>
    </rPh>
    <rPh sb="9" eb="11">
      <t>カンエン</t>
    </rPh>
    <phoneticPr fontId="2"/>
  </si>
  <si>
    <t>　　　　　　②感染予防対策について</t>
    <rPh sb="7" eb="9">
      <t>カンセン</t>
    </rPh>
    <rPh sb="9" eb="11">
      <t>ヨボウ</t>
    </rPh>
    <rPh sb="11" eb="13">
      <t>タイサク</t>
    </rPh>
    <phoneticPr fontId="2"/>
  </si>
  <si>
    <t>1 類感染症合計</t>
    <rPh sb="2" eb="3">
      <t>ルイ</t>
    </rPh>
    <rPh sb="3" eb="6">
      <t>カンセンショウ</t>
    </rPh>
    <rPh sb="6" eb="8">
      <t>ゴウケイ</t>
    </rPh>
    <phoneticPr fontId="2"/>
  </si>
  <si>
    <t>2 類感染症合計</t>
    <rPh sb="2" eb="3">
      <t>ルイ</t>
    </rPh>
    <rPh sb="3" eb="6">
      <t>カンセンショウ</t>
    </rPh>
    <rPh sb="6" eb="8">
      <t>ゴウケイ</t>
    </rPh>
    <phoneticPr fontId="2"/>
  </si>
  <si>
    <t>3 類感染症合計</t>
    <rPh sb="2" eb="3">
      <t>ルイ</t>
    </rPh>
    <rPh sb="3" eb="6">
      <t>カンセンショウ</t>
    </rPh>
    <rPh sb="6" eb="8">
      <t>ゴウケイ</t>
    </rPh>
    <phoneticPr fontId="2"/>
  </si>
  <si>
    <t>4 類感染症合計</t>
    <rPh sb="2" eb="3">
      <t>ルイ</t>
    </rPh>
    <rPh sb="3" eb="6">
      <t>カンセンショウ</t>
    </rPh>
    <rPh sb="6" eb="8">
      <t>ゴウケイ</t>
    </rPh>
    <phoneticPr fontId="2"/>
  </si>
  <si>
    <t>5 類感染症合計</t>
    <rPh sb="2" eb="3">
      <t>ルイ</t>
    </rPh>
    <rPh sb="3" eb="6">
      <t>カンセンショウ</t>
    </rPh>
    <rPh sb="6" eb="8">
      <t>ゴウケイ</t>
    </rPh>
    <phoneticPr fontId="2"/>
  </si>
  <si>
    <t>（1）感染症予防講座</t>
    <rPh sb="6" eb="8">
      <t>ヨボウ</t>
    </rPh>
    <rPh sb="8" eb="10">
      <t>コウザ</t>
    </rPh>
    <phoneticPr fontId="2"/>
  </si>
  <si>
    <t>1</t>
    <phoneticPr fontId="2"/>
  </si>
  <si>
    <t>2</t>
    <phoneticPr fontId="2"/>
  </si>
  <si>
    <t>SARS</t>
    <phoneticPr fontId="2"/>
  </si>
  <si>
    <t>エイズ予防対策</t>
    <rPh sb="3" eb="5">
      <t>ヨボウ</t>
    </rPh>
    <rPh sb="5" eb="7">
      <t>タイサク</t>
    </rPh>
    <phoneticPr fontId="2"/>
  </si>
  <si>
    <t>梅毒予防対策</t>
    <rPh sb="0" eb="2">
      <t>バイドク</t>
    </rPh>
    <rPh sb="2" eb="4">
      <t>ヨボウ</t>
    </rPh>
    <rPh sb="4" eb="6">
      <t>タイサク</t>
    </rPh>
    <phoneticPr fontId="2"/>
  </si>
  <si>
    <t>肝炎予防対策</t>
    <rPh sb="0" eb="2">
      <t>カンエン</t>
    </rPh>
    <rPh sb="2" eb="4">
      <t>ヨボウ</t>
    </rPh>
    <rPh sb="4" eb="6">
      <t>タイサク</t>
    </rPh>
    <phoneticPr fontId="2"/>
  </si>
  <si>
    <t>肝炎ウイルス検査（HCV抗体検査件数）</t>
    <rPh sb="0" eb="2">
      <t>カンエン</t>
    </rPh>
    <rPh sb="6" eb="8">
      <t>ケンサ</t>
    </rPh>
    <rPh sb="12" eb="14">
      <t>コウタイ</t>
    </rPh>
    <rPh sb="14" eb="16">
      <t>ケンサ</t>
    </rPh>
    <rPh sb="16" eb="18">
      <t>ケンスウ</t>
    </rPh>
    <phoneticPr fontId="2"/>
  </si>
  <si>
    <t>肝炎ウイルス検査（HBs抗原検査件数）</t>
    <rPh sb="0" eb="2">
      <t>カンエン</t>
    </rPh>
    <rPh sb="6" eb="8">
      <t>ケンサ</t>
    </rPh>
    <rPh sb="12" eb="14">
      <t>コウゲン</t>
    </rPh>
    <rPh sb="14" eb="16">
      <t>ケンサ</t>
    </rPh>
    <rPh sb="16" eb="18">
      <t>ケンスウ</t>
    </rPh>
    <phoneticPr fontId="2"/>
  </si>
  <si>
    <t>　年齢別</t>
    <rPh sb="1" eb="4">
      <t>ネンレイベツ</t>
    </rPh>
    <phoneticPr fontId="2"/>
  </si>
  <si>
    <t>　市町別</t>
    <rPh sb="1" eb="3">
      <t>シチョウ</t>
    </rPh>
    <rPh sb="3" eb="4">
      <t>ベツ</t>
    </rPh>
    <phoneticPr fontId="2"/>
  </si>
  <si>
    <t>　相談内容の内訳</t>
    <rPh sb="1" eb="3">
      <t>ソウダン</t>
    </rPh>
    <rPh sb="3" eb="5">
      <t>ナイヨウ</t>
    </rPh>
    <rPh sb="6" eb="8">
      <t>ウチワケ</t>
    </rPh>
    <phoneticPr fontId="2"/>
  </si>
  <si>
    <t>代償性肝硬変（B型肝炎ウイルスによる）</t>
    <rPh sb="0" eb="2">
      <t>ダイショウ</t>
    </rPh>
    <rPh sb="2" eb="3">
      <t>セイ</t>
    </rPh>
    <rPh sb="3" eb="6">
      <t>カンコウヘン</t>
    </rPh>
    <rPh sb="8" eb="9">
      <t>ガタ</t>
    </rPh>
    <rPh sb="9" eb="11">
      <t>カンエン</t>
    </rPh>
    <phoneticPr fontId="2"/>
  </si>
  <si>
    <t>代償性肝硬変（Ｃ型肝炎ウイルスによる）</t>
    <rPh sb="0" eb="2">
      <t>ダイショウ</t>
    </rPh>
    <rPh sb="2" eb="3">
      <t>セイ</t>
    </rPh>
    <rPh sb="3" eb="6">
      <t>カンコウヘン</t>
    </rPh>
    <rPh sb="8" eb="9">
      <t>ガタ</t>
    </rPh>
    <rPh sb="9" eb="11">
      <t>カンエン</t>
    </rPh>
    <phoneticPr fontId="2"/>
  </si>
  <si>
    <t>(1)</t>
    <phoneticPr fontId="2"/>
  </si>
  <si>
    <t>(2)</t>
    <phoneticPr fontId="2"/>
  </si>
  <si>
    <t>(1)</t>
    <phoneticPr fontId="2"/>
  </si>
  <si>
    <t>(2)</t>
    <phoneticPr fontId="2"/>
  </si>
  <si>
    <t>(5)</t>
    <phoneticPr fontId="2"/>
  </si>
  <si>
    <t>(3)</t>
    <phoneticPr fontId="2"/>
  </si>
  <si>
    <t>(4)</t>
    <phoneticPr fontId="2"/>
  </si>
  <si>
    <t>患者(元患者、C型肝炎患者等(身内含む))</t>
    <phoneticPr fontId="2"/>
  </si>
  <si>
    <t>医療機関がリストに掲載されているか</t>
    <phoneticPr fontId="2"/>
  </si>
  <si>
    <t>過去に出産や手術等をしたが大丈夫か</t>
    <phoneticPr fontId="2"/>
  </si>
  <si>
    <t>C型肝炎の症状は、治療方法は</t>
    <phoneticPr fontId="2"/>
  </si>
  <si>
    <t>総　　数</t>
    <phoneticPr fontId="2"/>
  </si>
  <si>
    <t>　　内容：①感染症について（インフルエンザ、ノロウイルス、結核等）</t>
    <rPh sb="2" eb="4">
      <t>ナイヨウ</t>
    </rPh>
    <rPh sb="6" eb="9">
      <t>カンセンショウ</t>
    </rPh>
    <rPh sb="29" eb="31">
      <t>ケッカク</t>
    </rPh>
    <rPh sb="31" eb="32">
      <t>トウ</t>
    </rPh>
    <phoneticPr fontId="2"/>
  </si>
  <si>
    <t>つつが虫病</t>
    <rPh sb="3" eb="4">
      <t>ムシ</t>
    </rPh>
    <rPh sb="4" eb="5">
      <t>ビョウ</t>
    </rPh>
    <phoneticPr fontId="2"/>
  </si>
  <si>
    <t>0</t>
    <phoneticPr fontId="2"/>
  </si>
  <si>
    <t>0</t>
    <phoneticPr fontId="2"/>
  </si>
  <si>
    <t>取下げ含む</t>
    <rPh sb="0" eb="2">
      <t>トリサ</t>
    </rPh>
    <rPh sb="3" eb="4">
      <t>フク</t>
    </rPh>
    <phoneticPr fontId="2"/>
  </si>
  <si>
    <t>エイズ抗体検査件数（年齢別）</t>
    <rPh sb="3" eb="5">
      <t>コウタイ</t>
    </rPh>
    <rPh sb="5" eb="7">
      <t>ケンサ</t>
    </rPh>
    <rPh sb="7" eb="9">
      <t>ケンスウ</t>
    </rPh>
    <rPh sb="10" eb="12">
      <t>ネンレイ</t>
    </rPh>
    <rPh sb="12" eb="13">
      <t>ベツ</t>
    </rPh>
    <phoneticPr fontId="2"/>
  </si>
  <si>
    <t>肝炎治療特別促進事業(インターフェロンフリー・核酸アナログ製剤治療費助成申請件数）</t>
    <rPh sb="0" eb="2">
      <t>カンエン</t>
    </rPh>
    <rPh sb="2" eb="4">
      <t>チリョウ</t>
    </rPh>
    <rPh sb="4" eb="6">
      <t>トクベツ</t>
    </rPh>
    <rPh sb="6" eb="8">
      <t>ソクシン</t>
    </rPh>
    <rPh sb="8" eb="10">
      <t>ジギョウ</t>
    </rPh>
    <rPh sb="23" eb="25">
      <t>カクサン</t>
    </rPh>
    <rPh sb="29" eb="31">
      <t>セイザイ</t>
    </rPh>
    <rPh sb="31" eb="33">
      <t>チリョウ</t>
    </rPh>
    <rPh sb="33" eb="34">
      <t>ヒ</t>
    </rPh>
    <rPh sb="34" eb="36">
      <t>ジョセイ</t>
    </rPh>
    <rPh sb="36" eb="38">
      <t>シンセイ</t>
    </rPh>
    <rPh sb="38" eb="40">
      <t>ケンスウ</t>
    </rPh>
    <phoneticPr fontId="2"/>
  </si>
  <si>
    <t>非代償性肝硬変（Ｃ型肝炎ウイルスによる）</t>
    <rPh sb="0" eb="1">
      <t>ヒ</t>
    </rPh>
    <rPh sb="1" eb="3">
      <t>ダイショウ</t>
    </rPh>
    <rPh sb="3" eb="4">
      <t>セイ</t>
    </rPh>
    <rPh sb="4" eb="7">
      <t>カンコウヘン</t>
    </rPh>
    <rPh sb="9" eb="10">
      <t>カタ</t>
    </rPh>
    <rPh sb="10" eb="12">
      <t>カンエン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</si>
  <si>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</si>
  <si>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　　開催日：平成31年4月～令和2年3月</t>
    <rPh sb="2" eb="5">
      <t>カイサイビ</t>
    </rPh>
    <rPh sb="6" eb="8">
      <t>ヘイセイ</t>
    </rPh>
    <rPh sb="10" eb="11">
      <t>ネン</t>
    </rPh>
    <rPh sb="12" eb="13">
      <t>ガツ</t>
    </rPh>
    <rPh sb="14" eb="16">
      <t>レイワ</t>
    </rPh>
    <rPh sb="17" eb="18">
      <t>ネン</t>
    </rPh>
    <rPh sb="18" eb="19">
      <t>ヘイネン</t>
    </rPh>
    <rPh sb="19" eb="20">
      <t>ガツ</t>
    </rPh>
    <phoneticPr fontId="2"/>
  </si>
  <si>
    <t>　　対象施設：6施設（高齢者施設：2,児童福祉施設：1,その他：3）</t>
    <rPh sb="2" eb="4">
      <t>タイショウ</t>
    </rPh>
    <rPh sb="4" eb="6">
      <t>シセツ</t>
    </rPh>
    <rPh sb="8" eb="10">
      <t>シセツ</t>
    </rPh>
    <rPh sb="11" eb="14">
      <t>コウレイシャ</t>
    </rPh>
    <rPh sb="14" eb="16">
      <t>シセツ</t>
    </rPh>
    <rPh sb="19" eb="21">
      <t>ジドウ</t>
    </rPh>
    <rPh sb="21" eb="23">
      <t>フクシ</t>
    </rPh>
    <rPh sb="23" eb="25">
      <t>シセツ</t>
    </rPh>
    <rPh sb="30" eb="31">
      <t>タ</t>
    </rPh>
    <phoneticPr fontId="2"/>
  </si>
  <si>
    <t>　　開催回数：6回</t>
    <rPh sb="2" eb="4">
      <t>カイサイ</t>
    </rPh>
    <rPh sb="4" eb="6">
      <t>カイスウ</t>
    </rPh>
    <rPh sb="8" eb="9">
      <t>カイ</t>
    </rPh>
    <phoneticPr fontId="2"/>
  </si>
  <si>
    <t>　　参加者数：延　114人</t>
    <rPh sb="2" eb="5">
      <t>サンカシャ</t>
    </rPh>
    <rPh sb="5" eb="6">
      <t>スウ</t>
    </rPh>
    <rPh sb="7" eb="8">
      <t>ノ</t>
    </rPh>
    <rPh sb="12" eb="13">
      <t>ヒト</t>
    </rPh>
    <phoneticPr fontId="2"/>
  </si>
  <si>
    <t>令和元年度</t>
    <rPh sb="0" eb="2">
      <t>レイワ</t>
    </rPh>
    <rPh sb="2" eb="3">
      <t>ガン</t>
    </rPh>
    <rPh sb="3" eb="5">
      <t>ネンド</t>
    </rPh>
    <rPh sb="4" eb="5">
      <t>ド</t>
    </rPh>
    <phoneticPr fontId="2"/>
  </si>
  <si>
    <t>0</t>
    <phoneticPr fontId="2"/>
  </si>
  <si>
    <t>結核予防対策</t>
    <rPh sb="0" eb="2">
      <t>ケッカク</t>
    </rPh>
    <rPh sb="2" eb="4">
      <t>ヨボウ</t>
    </rPh>
    <rPh sb="4" eb="6">
      <t>タイサク</t>
    </rPh>
    <phoneticPr fontId="2"/>
  </si>
  <si>
    <t>(1)</t>
    <phoneticPr fontId="2"/>
  </si>
  <si>
    <t>結核新登録患者状況（市別）</t>
    <rPh sb="0" eb="2">
      <t>ケッカク</t>
    </rPh>
    <rPh sb="2" eb="5">
      <t>シントウロク</t>
    </rPh>
    <rPh sb="5" eb="7">
      <t>カンジャ</t>
    </rPh>
    <rPh sb="7" eb="9">
      <t>ジョウキョウ</t>
    </rPh>
    <rPh sb="10" eb="11">
      <t>シ</t>
    </rPh>
    <rPh sb="11" eb="12">
      <t>ベツ</t>
    </rPh>
    <phoneticPr fontId="2"/>
  </si>
  <si>
    <t>単位：人</t>
    <rPh sb="0" eb="2">
      <t>タンイ</t>
    </rPh>
    <rPh sb="3" eb="4">
      <t>ニン</t>
    </rPh>
    <phoneticPr fontId="2"/>
  </si>
  <si>
    <t>新 登 録 患 者</t>
    <phoneticPr fontId="6"/>
  </si>
  <si>
    <t>　　活 　 動　　性　　結　　核</t>
  </si>
  <si>
    <t>潜在性結核感染症（別掲）</t>
    <rPh sb="0" eb="3">
      <t>センザイセイ</t>
    </rPh>
    <rPh sb="3" eb="4">
      <t>ムスブ</t>
    </rPh>
    <rPh sb="4" eb="5">
      <t>カク</t>
    </rPh>
    <rPh sb="5" eb="8">
      <t>カンセンショウ</t>
    </rPh>
    <rPh sb="9" eb="10">
      <t>ベツ</t>
    </rPh>
    <rPh sb="10" eb="11">
      <t>ケイ</t>
    </rPh>
    <phoneticPr fontId="6"/>
  </si>
  <si>
    <t xml:space="preserve">区 分 </t>
    <rPh sb="0" eb="1">
      <t>ク</t>
    </rPh>
    <rPh sb="2" eb="3">
      <t>ブン</t>
    </rPh>
    <phoneticPr fontId="2"/>
  </si>
  <si>
    <t>総　　数</t>
  </si>
  <si>
    <t xml:space="preserve">  肺  結  核  活  動  性</t>
    <phoneticPr fontId="6"/>
  </si>
  <si>
    <t>肺　外　結　核　活動性</t>
    <phoneticPr fontId="6"/>
  </si>
  <si>
    <t>患 者 数</t>
  </si>
  <si>
    <t>り 患 率</t>
    <phoneticPr fontId="2"/>
  </si>
  <si>
    <t>総　数</t>
    <rPh sb="0" eb="1">
      <t>フサ</t>
    </rPh>
    <rPh sb="2" eb="3">
      <t>カズ</t>
    </rPh>
    <phoneticPr fontId="2"/>
  </si>
  <si>
    <t>喀痰塗抹陽性</t>
    <rPh sb="0" eb="2">
      <t>カクタン</t>
    </rPh>
    <rPh sb="2" eb="3">
      <t>ト</t>
    </rPh>
    <rPh sb="3" eb="4">
      <t>マツ</t>
    </rPh>
    <rPh sb="4" eb="6">
      <t>ヨウセイ</t>
    </rPh>
    <phoneticPr fontId="6"/>
  </si>
  <si>
    <t>その他の結核菌陽性</t>
    <phoneticPr fontId="2"/>
  </si>
  <si>
    <t>菌陰性・その他</t>
    <phoneticPr fontId="2"/>
  </si>
  <si>
    <t>総数</t>
    <rPh sb="0" eb="2">
      <t>ソウスウ</t>
    </rPh>
    <phoneticPr fontId="2"/>
  </si>
  <si>
    <t>初回治療</t>
    <rPh sb="0" eb="2">
      <t>ショカイ</t>
    </rPh>
    <rPh sb="2" eb="4">
      <t>チリョウ</t>
    </rPh>
    <phoneticPr fontId="6"/>
  </si>
  <si>
    <t>再治療</t>
    <rPh sb="0" eb="3">
      <t>サイチリョウ</t>
    </rPh>
    <phoneticPr fontId="6"/>
  </si>
  <si>
    <t>　市 町</t>
    <rPh sb="1" eb="2">
      <t>シ</t>
    </rPh>
    <rPh sb="3" eb="4">
      <t>マチ</t>
    </rPh>
    <phoneticPr fontId="2"/>
  </si>
  <si>
    <t>（人口10万対）</t>
    <rPh sb="1" eb="3">
      <t>ジンコウ</t>
    </rPh>
    <rPh sb="5" eb="6">
      <t>マン</t>
    </rPh>
    <rPh sb="6" eb="7">
      <t>タイ</t>
    </rPh>
    <phoneticPr fontId="2"/>
  </si>
  <si>
    <t>合  計</t>
  </si>
  <si>
    <t>(2)</t>
    <phoneticPr fontId="2"/>
  </si>
  <si>
    <t>結核新登録患者状況（市別年齢階級別）</t>
    <rPh sb="0" eb="2">
      <t>ケッカク</t>
    </rPh>
    <rPh sb="2" eb="5">
      <t>シントウロク</t>
    </rPh>
    <rPh sb="5" eb="7">
      <t>カンジャ</t>
    </rPh>
    <rPh sb="7" eb="9">
      <t>ジョウキョウ</t>
    </rPh>
    <rPh sb="10" eb="11">
      <t>シ</t>
    </rPh>
    <rPh sb="11" eb="12">
      <t>ベツ</t>
    </rPh>
    <rPh sb="12" eb="14">
      <t>ネンレイ</t>
    </rPh>
    <rPh sb="14" eb="17">
      <t>カイキュウベツ</t>
    </rPh>
    <phoneticPr fontId="2"/>
  </si>
  <si>
    <t xml:space="preserve">年齢 </t>
  </si>
  <si>
    <t>0～4歳</t>
    <rPh sb="3" eb="4">
      <t>サイ</t>
    </rPh>
    <phoneticPr fontId="2"/>
  </si>
  <si>
    <t>5～9歳</t>
    <rPh sb="3" eb="4">
      <t>サイ</t>
    </rPh>
    <phoneticPr fontId="2"/>
  </si>
  <si>
    <t>10～14歳</t>
    <rPh sb="5" eb="6">
      <t>サイ</t>
    </rPh>
    <phoneticPr fontId="2"/>
  </si>
  <si>
    <t>15～19歳</t>
    <rPh sb="5" eb="6">
      <t>サイ</t>
    </rPh>
    <phoneticPr fontId="2"/>
  </si>
  <si>
    <t>70歳以上</t>
    <phoneticPr fontId="2"/>
  </si>
  <si>
    <t>合    計</t>
  </si>
  <si>
    <t xml:space="preserve"> 市</t>
    <phoneticPr fontId="6"/>
  </si>
  <si>
    <t>(3)</t>
    <phoneticPr fontId="2"/>
  </si>
  <si>
    <t>結核新登録患者状況（年齢階級別）</t>
    <rPh sb="0" eb="2">
      <t>ケッカク</t>
    </rPh>
    <rPh sb="2" eb="5">
      <t>シントウロク</t>
    </rPh>
    <rPh sb="5" eb="7">
      <t>カンジャ</t>
    </rPh>
    <rPh sb="7" eb="9">
      <t>ジョウキョウ</t>
    </rPh>
    <rPh sb="10" eb="12">
      <t>ネンレイ</t>
    </rPh>
    <rPh sb="12" eb="15">
      <t>カイキュウベツ</t>
    </rPh>
    <phoneticPr fontId="2"/>
  </si>
  <si>
    <t>新 登 録 患 者</t>
    <phoneticPr fontId="6"/>
  </si>
  <si>
    <t>潜在性結核感染症（別掲）</t>
    <phoneticPr fontId="6"/>
  </si>
  <si>
    <t xml:space="preserve">  肺  結  核  活  動  性</t>
    <phoneticPr fontId="6"/>
  </si>
  <si>
    <t>その他の結核菌陽性</t>
    <phoneticPr fontId="2"/>
  </si>
  <si>
    <t>菌陰性・その他</t>
    <phoneticPr fontId="2"/>
  </si>
  <si>
    <t>70歳以上</t>
    <phoneticPr fontId="2"/>
  </si>
  <si>
    <t>(4)</t>
    <phoneticPr fontId="2"/>
  </si>
  <si>
    <t>結核罹患率の推移</t>
    <rPh sb="0" eb="2">
      <t>ケッカク</t>
    </rPh>
    <rPh sb="2" eb="5">
      <t>リカンリツ</t>
    </rPh>
    <rPh sb="6" eb="8">
      <t>スイイ</t>
    </rPh>
    <phoneticPr fontId="2"/>
  </si>
  <si>
    <t>　年次推移</t>
    <rPh sb="1" eb="3">
      <t>ネンジ</t>
    </rPh>
    <rPh sb="3" eb="5">
      <t>スイイ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</si>
  <si>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</si>
  <si>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</si>
  <si>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</si>
  <si>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</si>
  <si>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</si>
  <si>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</si>
  <si>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</si>
  <si>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</si>
  <si>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</si>
  <si>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</si>
  <si>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1">
      <t>ヒラ</t>
    </rPh>
    <rPh sb="1" eb="2">
      <t>ナ</t>
    </rPh>
    <rPh sb="4" eb="5">
      <t>ネン</t>
    </rPh>
    <phoneticPr fontId="2"/>
  </si>
  <si>
    <t>令和元年</t>
    <rPh sb="0" eb="4">
      <t>レイワガンネン</t>
    </rPh>
    <phoneticPr fontId="2"/>
  </si>
  <si>
    <t>全国</t>
    <rPh sb="0" eb="2">
      <t>ゼンコク</t>
    </rPh>
    <phoneticPr fontId="2"/>
  </si>
  <si>
    <t>滋賀県</t>
    <rPh sb="0" eb="3">
      <t>シガケン</t>
    </rPh>
    <phoneticPr fontId="2"/>
  </si>
  <si>
    <t>管内</t>
    <phoneticPr fontId="2"/>
  </si>
  <si>
    <t>　管内年齢階級別　罹患率</t>
    <rPh sb="1" eb="3">
      <t>カンナイ</t>
    </rPh>
    <rPh sb="3" eb="5">
      <t>ネンレイ</t>
    </rPh>
    <rPh sb="5" eb="8">
      <t>カイキュウベツ</t>
    </rPh>
    <rPh sb="9" eb="12">
      <t>リカンリツ</t>
    </rPh>
    <phoneticPr fontId="2"/>
  </si>
  <si>
    <t>平成30年</t>
    <rPh sb="0" eb="2">
      <t>ヘイセイ</t>
    </rPh>
    <rPh sb="4" eb="5">
      <t>ネン</t>
    </rPh>
    <phoneticPr fontId="2"/>
  </si>
  <si>
    <t>管内合計</t>
    <rPh sb="2" eb="4">
      <t>ゴウケイ</t>
    </rPh>
    <phoneticPr fontId="2"/>
  </si>
  <si>
    <t>(5)</t>
    <phoneticPr fontId="2"/>
  </si>
  <si>
    <t>結核登録患者状況（市別）</t>
    <rPh sb="0" eb="2">
      <t>ケッカク</t>
    </rPh>
    <rPh sb="2" eb="4">
      <t>トウロク</t>
    </rPh>
    <rPh sb="4" eb="6">
      <t>カンジャ</t>
    </rPh>
    <rPh sb="6" eb="8">
      <t>ジョウキョウ</t>
    </rPh>
    <rPh sb="9" eb="11">
      <t>シベツ</t>
    </rPh>
    <phoneticPr fontId="2"/>
  </si>
  <si>
    <t>登 録 患 者</t>
    <phoneticPr fontId="6"/>
  </si>
  <si>
    <t>有 病 率</t>
  </si>
  <si>
    <t>不活動性結核</t>
    <phoneticPr fontId="2"/>
  </si>
  <si>
    <t>活動性
不明</t>
    <phoneticPr fontId="2"/>
  </si>
  <si>
    <t>（別　掲）
潜在性結核感染症</t>
    <rPh sb="1" eb="2">
      <t>ベツ</t>
    </rPh>
    <rPh sb="3" eb="4">
      <t>ケイ</t>
    </rPh>
    <rPh sb="6" eb="9">
      <t>センザイセイ</t>
    </rPh>
    <rPh sb="9" eb="10">
      <t>ムスブ</t>
    </rPh>
    <rPh sb="10" eb="11">
      <t>カク</t>
    </rPh>
    <rPh sb="11" eb="14">
      <t>カンセンショウ</t>
    </rPh>
    <phoneticPr fontId="6"/>
  </si>
  <si>
    <t xml:space="preserve"> 肺  結  核　活  動  性 </t>
    <phoneticPr fontId="6"/>
  </si>
  <si>
    <t>肺外
結核
活動性</t>
    <phoneticPr fontId="6"/>
  </si>
  <si>
    <t>登 録 率</t>
  </si>
  <si>
    <t>登録時喀痰塗抹陽性</t>
    <rPh sb="0" eb="3">
      <t>トウロクジ</t>
    </rPh>
    <rPh sb="3" eb="5">
      <t>カクタン</t>
    </rPh>
    <rPh sb="5" eb="6">
      <t>ト</t>
    </rPh>
    <rPh sb="6" eb="7">
      <t>マツ</t>
    </rPh>
    <rPh sb="7" eb="9">
      <t>ヨウセイ</t>
    </rPh>
    <phoneticPr fontId="6"/>
  </si>
  <si>
    <t>登録時その他の結核菌陽性</t>
    <rPh sb="0" eb="3">
      <t>トウロクジ</t>
    </rPh>
    <phoneticPr fontId="2"/>
  </si>
  <si>
    <t>登録時菌陰性・その他</t>
    <rPh sb="0" eb="3">
      <t>トウロクジ</t>
    </rPh>
    <phoneticPr fontId="2"/>
  </si>
  <si>
    <t>計</t>
  </si>
  <si>
    <t>治療中</t>
    <rPh sb="0" eb="3">
      <t>チリョウチュウ</t>
    </rPh>
    <phoneticPr fontId="6"/>
  </si>
  <si>
    <t>観察中</t>
    <rPh sb="0" eb="3">
      <t>カンサツチュウ</t>
    </rPh>
    <phoneticPr fontId="6"/>
  </si>
  <si>
    <t>(6)</t>
    <phoneticPr fontId="2"/>
  </si>
  <si>
    <t>結核登録患者状況（市別年齢階級別）</t>
    <rPh sb="0" eb="2">
      <t>ケッカク</t>
    </rPh>
    <rPh sb="2" eb="4">
      <t>トウロク</t>
    </rPh>
    <rPh sb="4" eb="6">
      <t>カンジャ</t>
    </rPh>
    <rPh sb="6" eb="8">
      <t>ジョウキョウ</t>
    </rPh>
    <rPh sb="9" eb="10">
      <t>シ</t>
    </rPh>
    <rPh sb="10" eb="11">
      <t>ベツ</t>
    </rPh>
    <rPh sb="11" eb="13">
      <t>ネンレイ</t>
    </rPh>
    <rPh sb="13" eb="16">
      <t>カイキュウベツ</t>
    </rPh>
    <phoneticPr fontId="2"/>
  </si>
  <si>
    <t xml:space="preserve"> 市</t>
    <phoneticPr fontId="6"/>
  </si>
  <si>
    <t>(7)</t>
    <phoneticPr fontId="2"/>
  </si>
  <si>
    <t>結核登録患者状況（年齢階級別）</t>
    <rPh sb="0" eb="2">
      <t>ケッカク</t>
    </rPh>
    <rPh sb="2" eb="4">
      <t>トウロク</t>
    </rPh>
    <rPh sb="4" eb="6">
      <t>カンジャ</t>
    </rPh>
    <rPh sb="6" eb="8">
      <t>ジョウキョウ</t>
    </rPh>
    <rPh sb="9" eb="11">
      <t>ネンレイ</t>
    </rPh>
    <rPh sb="11" eb="14">
      <t>カイキュウベツ</t>
    </rPh>
    <phoneticPr fontId="2"/>
  </si>
  <si>
    <t>登 録 患 者</t>
    <phoneticPr fontId="6"/>
  </si>
  <si>
    <t>不活動性結核</t>
    <phoneticPr fontId="2"/>
  </si>
  <si>
    <t>活動性
不明</t>
    <phoneticPr fontId="2"/>
  </si>
  <si>
    <t xml:space="preserve"> 肺  結  核　活  動  性 </t>
    <phoneticPr fontId="6"/>
  </si>
  <si>
    <t>肺外
結核
活動性</t>
    <phoneticPr fontId="6"/>
  </si>
  <si>
    <t>0～4歳</t>
    <phoneticPr fontId="2"/>
  </si>
  <si>
    <t>5～9歳</t>
    <phoneticPr fontId="2"/>
  </si>
  <si>
    <t>10～14歳</t>
    <phoneticPr fontId="2"/>
  </si>
  <si>
    <t>15～19歳</t>
    <phoneticPr fontId="2"/>
  </si>
  <si>
    <t>20～29歳</t>
    <phoneticPr fontId="2"/>
  </si>
  <si>
    <t>30～39歳</t>
    <phoneticPr fontId="2"/>
  </si>
  <si>
    <t>40～49歳</t>
    <phoneticPr fontId="2"/>
  </si>
  <si>
    <t>50～59歳</t>
    <phoneticPr fontId="2"/>
  </si>
  <si>
    <t>60～69歳</t>
    <phoneticPr fontId="2"/>
  </si>
  <si>
    <t>70歳以上</t>
    <phoneticPr fontId="2"/>
  </si>
  <si>
    <t>(8)</t>
    <phoneticPr fontId="2"/>
  </si>
  <si>
    <t>結核有病率の推移</t>
    <rPh sb="0" eb="2">
      <t>ケッカク</t>
    </rPh>
    <rPh sb="2" eb="5">
      <t>ユウビョウリツ</t>
    </rPh>
    <rPh sb="6" eb="8">
      <t>スイイ</t>
    </rPh>
    <phoneticPr fontId="2"/>
  </si>
  <si>
    <t>　管内年齢階級別　有病率</t>
    <rPh sb="1" eb="3">
      <t>カンナイ</t>
    </rPh>
    <rPh sb="3" eb="5">
      <t>ネンレイ</t>
    </rPh>
    <rPh sb="5" eb="8">
      <t>カイキュウベツ</t>
    </rPh>
    <rPh sb="9" eb="10">
      <t>ユウ</t>
    </rPh>
    <rPh sb="10" eb="11">
      <t>ビョウ</t>
    </rPh>
    <rPh sb="11" eb="12">
      <t>リツ</t>
    </rPh>
    <phoneticPr fontId="2"/>
  </si>
  <si>
    <t>(9)</t>
    <phoneticPr fontId="2"/>
  </si>
  <si>
    <t>結核登録除外状況</t>
    <rPh sb="0" eb="2">
      <t>ケッカク</t>
    </rPh>
    <rPh sb="2" eb="4">
      <t>トウロク</t>
    </rPh>
    <rPh sb="4" eb="6">
      <t>ジョガイ</t>
    </rPh>
    <rPh sb="6" eb="8">
      <t>ジョウキョウ</t>
    </rPh>
    <phoneticPr fontId="2"/>
  </si>
  <si>
    <t>観察不要</t>
    <rPh sb="0" eb="2">
      <t>カンサツ</t>
    </rPh>
    <rPh sb="2" eb="4">
      <t>フヨウ</t>
    </rPh>
    <phoneticPr fontId="6"/>
  </si>
  <si>
    <t>死　　　亡</t>
    <phoneticPr fontId="6"/>
  </si>
  <si>
    <t>転  症</t>
    <rPh sb="3" eb="4">
      <t>ショウ</t>
    </rPh>
    <phoneticPr fontId="6"/>
  </si>
  <si>
    <t>転  出</t>
    <rPh sb="3" eb="4">
      <t>シュツ</t>
    </rPh>
    <phoneticPr fontId="6"/>
  </si>
  <si>
    <t>他の理由</t>
    <rPh sb="0" eb="1">
      <t>ソノタ</t>
    </rPh>
    <rPh sb="2" eb="4">
      <t>リユウ</t>
    </rPh>
    <phoneticPr fontId="6"/>
  </si>
  <si>
    <t>合  計</t>
    <phoneticPr fontId="6"/>
  </si>
  <si>
    <t xml:space="preserve">  結 核</t>
  </si>
  <si>
    <t xml:space="preserve"> その他</t>
  </si>
  <si>
    <t>(10)</t>
    <phoneticPr fontId="2"/>
  </si>
  <si>
    <t>結核医療費公費負担状況（市町別）</t>
    <rPh sb="5" eb="7">
      <t>コウヒ</t>
    </rPh>
    <rPh sb="7" eb="9">
      <t>フタン</t>
    </rPh>
    <rPh sb="9" eb="11">
      <t>ジョウキョウ</t>
    </rPh>
    <rPh sb="12" eb="14">
      <t>シチョウ</t>
    </rPh>
    <rPh sb="14" eb="15">
      <t>ベツ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</si>
  <si>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</si>
  <si>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承　　       　　　　　　　認</t>
    <phoneticPr fontId="6"/>
  </si>
  <si>
    <t>不承認</t>
    <rPh sb="0" eb="3">
      <t>フショウニン</t>
    </rPh>
    <phoneticPr fontId="2"/>
  </si>
  <si>
    <t>申請</t>
    <phoneticPr fontId="2"/>
  </si>
  <si>
    <t xml:space="preserve"> 被 用 者 保 険</t>
  </si>
  <si>
    <t>国  民  健  康  保  険</t>
    <phoneticPr fontId="6"/>
  </si>
  <si>
    <t>後期高齢者医療</t>
    <rPh sb="0" eb="2">
      <t>コウキ</t>
    </rPh>
    <rPh sb="2" eb="5">
      <t>コウレイシャ</t>
    </rPh>
    <rPh sb="5" eb="7">
      <t>イリョウ</t>
    </rPh>
    <phoneticPr fontId="6"/>
  </si>
  <si>
    <t>生活保護法</t>
    <rPh sb="0" eb="1">
      <t>ショウ</t>
    </rPh>
    <rPh sb="1" eb="2">
      <t>カツ</t>
    </rPh>
    <rPh sb="2" eb="5">
      <t>ホゴホウ</t>
    </rPh>
    <phoneticPr fontId="6"/>
  </si>
  <si>
    <t>そ の 他</t>
  </si>
  <si>
    <t>計</t>
    <phoneticPr fontId="2"/>
  </si>
  <si>
    <t>労務災害</t>
    <rPh sb="0" eb="2">
      <t>ロウム</t>
    </rPh>
    <rPh sb="2" eb="4">
      <t>サイガイ</t>
    </rPh>
    <phoneticPr fontId="2"/>
  </si>
  <si>
    <t>本 人</t>
  </si>
  <si>
    <t>家 族</t>
  </si>
  <si>
    <t>一 般</t>
  </si>
  <si>
    <t>退職本人</t>
  </si>
  <si>
    <t>退職家族</t>
  </si>
  <si>
    <t>(11)</t>
    <phoneticPr fontId="2"/>
  </si>
  <si>
    <t>結核入院勧告（市別）</t>
    <rPh sb="0" eb="2">
      <t>ケッカク</t>
    </rPh>
    <rPh sb="2" eb="4">
      <t>ニュウイン</t>
    </rPh>
    <rPh sb="4" eb="6">
      <t>カンコク</t>
    </rPh>
    <rPh sb="7" eb="8">
      <t>シ</t>
    </rPh>
    <rPh sb="8" eb="9">
      <t>ベツ</t>
    </rPh>
    <phoneticPr fontId="2"/>
  </si>
  <si>
    <t>平成31年1月1日～12月31日</t>
    <rPh sb="0" eb="2">
      <t>ヘイセイ</t>
    </rPh>
    <phoneticPr fontId="2"/>
  </si>
  <si>
    <t>(単位:件)</t>
    <rPh sb="1" eb="3">
      <t>タンイ</t>
    </rPh>
    <rPh sb="4" eb="5">
      <t>ケン</t>
    </rPh>
    <phoneticPr fontId="2"/>
  </si>
  <si>
    <t xml:space="preserve">  被 用 者 保 険</t>
  </si>
  <si>
    <t xml:space="preserve">    国 民 健 康 保 険 </t>
  </si>
  <si>
    <t>後期高齢者</t>
    <rPh sb="0" eb="2">
      <t>コウキ</t>
    </rPh>
    <rPh sb="2" eb="5">
      <t>コウレイシャ</t>
    </rPh>
    <phoneticPr fontId="6"/>
  </si>
  <si>
    <t>生活保護法</t>
    <rPh sb="2" eb="5">
      <t>ホゴホウ</t>
    </rPh>
    <phoneticPr fontId="6"/>
  </si>
  <si>
    <t>労災</t>
    <rPh sb="1" eb="2">
      <t>ワザワ</t>
    </rPh>
    <phoneticPr fontId="6"/>
  </si>
  <si>
    <t>合　計</t>
  </si>
  <si>
    <t>(12)</t>
    <phoneticPr fontId="2"/>
  </si>
  <si>
    <t>感染症法第37条の規定による医療費公費負担状況（保険別）</t>
    <rPh sb="0" eb="4">
      <t>カンセンショウホウ</t>
    </rPh>
    <rPh sb="4" eb="5">
      <t>ダイ</t>
    </rPh>
    <rPh sb="7" eb="8">
      <t>ジョウ</t>
    </rPh>
    <rPh sb="9" eb="11">
      <t>キテイ</t>
    </rPh>
    <rPh sb="14" eb="17">
      <t>イリョウヒ</t>
    </rPh>
    <rPh sb="17" eb="19">
      <t>コウヒ</t>
    </rPh>
    <rPh sb="19" eb="21">
      <t>フタン</t>
    </rPh>
    <rPh sb="21" eb="23">
      <t>ジョウキョウ</t>
    </rPh>
    <rPh sb="24" eb="27">
      <t>ホケンベツ</t>
    </rPh>
    <phoneticPr fontId="2"/>
  </si>
  <si>
    <t>前年末現在</t>
    <rPh sb="3" eb="5">
      <t>ゲンザイ</t>
    </rPh>
    <phoneticPr fontId="2"/>
  </si>
  <si>
    <t>年中　承認</t>
    <rPh sb="0" eb="2">
      <t>ネンチュウ</t>
    </rPh>
    <rPh sb="3" eb="4">
      <t>ウケタマワ</t>
    </rPh>
    <rPh sb="4" eb="5">
      <t>シノブ</t>
    </rPh>
    <phoneticPr fontId="2"/>
  </si>
  <si>
    <t>年中　解除</t>
    <rPh sb="0" eb="2">
      <t>ネンチュウ</t>
    </rPh>
    <rPh sb="3" eb="5">
      <t>カイジョ</t>
    </rPh>
    <phoneticPr fontId="2"/>
  </si>
  <si>
    <t>年末現在</t>
    <rPh sb="2" eb="4">
      <t>ゲンザイ</t>
    </rPh>
    <phoneticPr fontId="2"/>
  </si>
  <si>
    <t>(13)</t>
    <phoneticPr fontId="2"/>
  </si>
  <si>
    <t>結核登録者の受診状況</t>
    <rPh sb="0" eb="2">
      <t>ケッカク</t>
    </rPh>
    <rPh sb="2" eb="5">
      <t>トウロクシャ</t>
    </rPh>
    <rPh sb="6" eb="7">
      <t>ジュ</t>
    </rPh>
    <rPh sb="7" eb="8">
      <t>シン</t>
    </rPh>
    <rPh sb="8" eb="10">
      <t>ジョウキョウ</t>
    </rPh>
    <phoneticPr fontId="2"/>
  </si>
  <si>
    <t>令和元年12月31日現在</t>
    <rPh sb="0" eb="4">
      <t>レイワガンネン</t>
    </rPh>
    <rPh sb="6" eb="7">
      <t>ガツ</t>
    </rPh>
    <rPh sb="9" eb="10">
      <t>ヒ</t>
    </rPh>
    <rPh sb="10" eb="12">
      <t>ゲンザイ</t>
    </rPh>
    <phoneticPr fontId="6"/>
  </si>
  <si>
    <t>入院</t>
  </si>
  <si>
    <t>外来治療</t>
    <rPh sb="0" eb="2">
      <t>ガイライ</t>
    </rPh>
    <rPh sb="2" eb="4">
      <t>チリョウ</t>
    </rPh>
    <phoneticPr fontId="6"/>
  </si>
  <si>
    <t>他疾患治療</t>
    <rPh sb="0" eb="1">
      <t>タ</t>
    </rPh>
    <rPh sb="1" eb="3">
      <t>シッカン</t>
    </rPh>
    <rPh sb="3" eb="5">
      <t>チリョウ</t>
    </rPh>
    <phoneticPr fontId="6"/>
  </si>
  <si>
    <t>治療なし</t>
    <rPh sb="0" eb="2">
      <t>チリョウ</t>
    </rPh>
    <phoneticPr fontId="6"/>
  </si>
  <si>
    <t>不明</t>
  </si>
  <si>
    <t>(14)</t>
    <phoneticPr fontId="2"/>
  </si>
  <si>
    <t>結核健康診断実施状況（精密検査）</t>
    <rPh sb="0" eb="2">
      <t>ケッカク</t>
    </rPh>
    <rPh sb="2" eb="4">
      <t>ケンコウ</t>
    </rPh>
    <rPh sb="4" eb="6">
      <t>シンダン</t>
    </rPh>
    <rPh sb="6" eb="8">
      <t>ジッシ</t>
    </rPh>
    <rPh sb="8" eb="10">
      <t>ジョウキョウ</t>
    </rPh>
    <rPh sb="11" eb="13">
      <t>セイミツ</t>
    </rPh>
    <rPh sb="13" eb="15">
      <t>ケンサ</t>
    </rPh>
    <phoneticPr fontId="2"/>
  </si>
  <si>
    <t>　</t>
  </si>
  <si>
    <t>対象者</t>
  </si>
  <si>
    <t>受     診     者     数</t>
  </si>
  <si>
    <t>受 診 率</t>
  </si>
  <si>
    <t>受   診   結   果</t>
  </si>
  <si>
    <t>保健所</t>
  </si>
  <si>
    <t>委託医療機関</t>
  </si>
  <si>
    <t>（％）</t>
  </si>
  <si>
    <t>要医療</t>
  </si>
  <si>
    <t>要観察</t>
  </si>
  <si>
    <t>異常なし</t>
  </si>
  <si>
    <t>(15)</t>
    <phoneticPr fontId="2"/>
  </si>
  <si>
    <t>結核健康診断実施状況（接触者健診・家族）</t>
    <rPh sb="0" eb="2">
      <t>ケッカク</t>
    </rPh>
    <rPh sb="2" eb="4">
      <t>ケンコウ</t>
    </rPh>
    <rPh sb="4" eb="6">
      <t>シンダン</t>
    </rPh>
    <rPh sb="6" eb="8">
      <t>ジッシ</t>
    </rPh>
    <rPh sb="8" eb="10">
      <t>ジョウキョウ</t>
    </rPh>
    <rPh sb="11" eb="14">
      <t>セッショクシャ</t>
    </rPh>
    <rPh sb="14" eb="16">
      <t>ケンシン</t>
    </rPh>
    <rPh sb="17" eb="19">
      <t>カゾク</t>
    </rPh>
    <phoneticPr fontId="2"/>
  </si>
  <si>
    <t>(16)</t>
    <phoneticPr fontId="2"/>
  </si>
  <si>
    <t>結核健康診断実施状況（接触者健診・家族以外）</t>
    <rPh sb="0" eb="2">
      <t>ケッカク</t>
    </rPh>
    <rPh sb="2" eb="4">
      <t>ケンコウ</t>
    </rPh>
    <rPh sb="4" eb="6">
      <t>シンダン</t>
    </rPh>
    <rPh sb="6" eb="8">
      <t>ジッシ</t>
    </rPh>
    <rPh sb="8" eb="10">
      <t>ジョウキョウ</t>
    </rPh>
    <rPh sb="11" eb="14">
      <t>セッショクシャ</t>
    </rPh>
    <rPh sb="14" eb="16">
      <t>ケンシン</t>
    </rPh>
    <rPh sb="17" eb="19">
      <t>カゾク</t>
    </rPh>
    <rPh sb="19" eb="21">
      <t>イガイ</t>
    </rPh>
    <phoneticPr fontId="2"/>
  </si>
  <si>
    <t>(17)</t>
    <phoneticPr fontId="2"/>
  </si>
  <si>
    <t>結核定期の健康診断</t>
    <rPh sb="0" eb="2">
      <t>ケッカク</t>
    </rPh>
    <rPh sb="2" eb="4">
      <t>テイキ</t>
    </rPh>
    <rPh sb="5" eb="7">
      <t>ケンコウ</t>
    </rPh>
    <rPh sb="7" eb="9">
      <t>シンダン</t>
    </rPh>
    <phoneticPr fontId="2"/>
  </si>
  <si>
    <t>　実施状況</t>
    <rPh sb="1" eb="3">
      <t>ジッシ</t>
    </rPh>
    <rPh sb="3" eb="5">
      <t>ジョウキョウ</t>
    </rPh>
    <phoneticPr fontId="2"/>
  </si>
  <si>
    <t>令和元年度</t>
    <rPh sb="0" eb="2">
      <t>レイワ</t>
    </rPh>
    <rPh sb="2" eb="4">
      <t>ガンネン</t>
    </rPh>
    <rPh sb="3" eb="5">
      <t>ネンド</t>
    </rPh>
    <phoneticPr fontId="2"/>
  </si>
  <si>
    <t>事業者</t>
    <rPh sb="0" eb="3">
      <t>ジギョウシャ</t>
    </rPh>
    <phoneticPr fontId="2"/>
  </si>
  <si>
    <t>学校長</t>
    <rPh sb="0" eb="2">
      <t>ガッコウ</t>
    </rPh>
    <rPh sb="2" eb="3">
      <t>チョウ</t>
    </rPh>
    <phoneticPr fontId="2"/>
  </si>
  <si>
    <t>施設長</t>
    <rPh sb="0" eb="2">
      <t>シセツ</t>
    </rPh>
    <rPh sb="2" eb="3">
      <t>チョウ</t>
    </rPh>
    <phoneticPr fontId="2"/>
  </si>
  <si>
    <t>市町村長又は特別区の区長</t>
    <rPh sb="0" eb="4">
      <t>シチョウソンチョウ</t>
    </rPh>
    <rPh sb="4" eb="5">
      <t>マタ</t>
    </rPh>
    <rPh sb="6" eb="9">
      <t>トクベツク</t>
    </rPh>
    <rPh sb="10" eb="12">
      <t>クチョウ</t>
    </rPh>
    <phoneticPr fontId="2"/>
  </si>
  <si>
    <t>幼児</t>
    <rPh sb="0" eb="2">
      <t>ヨウジ</t>
    </rPh>
    <phoneticPr fontId="2"/>
  </si>
  <si>
    <t>5か月
未満</t>
    <rPh sb="2" eb="3">
      <t>ゲツ</t>
    </rPh>
    <rPh sb="4" eb="6">
      <t>ミマン</t>
    </rPh>
    <phoneticPr fontId="2"/>
  </si>
  <si>
    <t>5か月以上1歳未満</t>
    <rPh sb="2" eb="3">
      <t>ゲツ</t>
    </rPh>
    <rPh sb="3" eb="5">
      <t>イジョウ</t>
    </rPh>
    <rPh sb="6" eb="7">
      <t>サイ</t>
    </rPh>
    <rPh sb="7" eb="9">
      <t>ミマン</t>
    </rPh>
    <phoneticPr fontId="2"/>
  </si>
  <si>
    <t>BCG接種者数</t>
    <rPh sb="3" eb="5">
      <t>セッシュ</t>
    </rPh>
    <rPh sb="5" eb="6">
      <t>シャ</t>
    </rPh>
    <rPh sb="6" eb="7">
      <t>スウ</t>
    </rPh>
    <phoneticPr fontId="2"/>
  </si>
  <si>
    <t>-</t>
    <phoneticPr fontId="2"/>
  </si>
  <si>
    <t>間接撮影者数</t>
    <rPh sb="0" eb="2">
      <t>カンセツ</t>
    </rPh>
    <rPh sb="2" eb="4">
      <t>サツエイ</t>
    </rPh>
    <rPh sb="4" eb="5">
      <t>シャ</t>
    </rPh>
    <rPh sb="5" eb="6">
      <t>スウ</t>
    </rPh>
    <phoneticPr fontId="2"/>
  </si>
  <si>
    <t>-</t>
    <phoneticPr fontId="2"/>
  </si>
  <si>
    <t>直接撮影者数</t>
    <rPh sb="0" eb="2">
      <t>チョクセツ</t>
    </rPh>
    <rPh sb="2" eb="4">
      <t>サツエイ</t>
    </rPh>
    <rPh sb="4" eb="5">
      <t>シャ</t>
    </rPh>
    <rPh sb="5" eb="6">
      <t>スウ</t>
    </rPh>
    <phoneticPr fontId="2"/>
  </si>
  <si>
    <t>喀たん検査者数</t>
    <rPh sb="0" eb="1">
      <t>カク</t>
    </rPh>
    <rPh sb="3" eb="6">
      <t>ケンサシャ</t>
    </rPh>
    <rPh sb="6" eb="7">
      <t>カズ</t>
    </rPh>
    <phoneticPr fontId="2"/>
  </si>
  <si>
    <t>QFT検査者数</t>
    <rPh sb="3" eb="5">
      <t>ケンサ</t>
    </rPh>
    <rPh sb="5" eb="6">
      <t>シャ</t>
    </rPh>
    <rPh sb="6" eb="7">
      <t>スウ</t>
    </rPh>
    <phoneticPr fontId="2"/>
  </si>
  <si>
    <t>被発見者数</t>
    <rPh sb="0" eb="1">
      <t>ヒ</t>
    </rPh>
    <rPh sb="1" eb="4">
      <t>ハッケンシャ</t>
    </rPh>
    <rPh sb="4" eb="5">
      <t>スウ</t>
    </rPh>
    <phoneticPr fontId="2"/>
  </si>
  <si>
    <t>結核患者</t>
    <rPh sb="0" eb="2">
      <t>ケッカク</t>
    </rPh>
    <rPh sb="2" eb="4">
      <t>カンジャ</t>
    </rPh>
    <phoneticPr fontId="2"/>
  </si>
  <si>
    <t>潜在性結核感染症</t>
    <rPh sb="0" eb="3">
      <t>センザイセイ</t>
    </rPh>
    <rPh sb="3" eb="5">
      <t>ケッカク</t>
    </rPh>
    <rPh sb="5" eb="8">
      <t>カンセンショウ</t>
    </rPh>
    <phoneticPr fontId="2"/>
  </si>
  <si>
    <t>結核発病のおそれがあると診断された者</t>
    <rPh sb="2" eb="4">
      <t>ハツビョウ</t>
    </rPh>
    <rPh sb="17" eb="18">
      <t>モノ</t>
    </rPh>
    <phoneticPr fontId="2"/>
  </si>
  <si>
    <t>　市別健康診断受診状況</t>
    <rPh sb="1" eb="2">
      <t>シ</t>
    </rPh>
    <rPh sb="2" eb="3">
      <t>ベツ</t>
    </rPh>
    <rPh sb="3" eb="5">
      <t>ケンコウ</t>
    </rPh>
    <rPh sb="5" eb="7">
      <t>シンダン</t>
    </rPh>
    <rPh sb="7" eb="9">
      <t>ジュシン</t>
    </rPh>
    <rPh sb="9" eb="11">
      <t>ジョウキョウ</t>
    </rPh>
    <phoneticPr fontId="2"/>
  </si>
  <si>
    <t>管内</t>
    <rPh sb="0" eb="2">
      <t>カンナイ</t>
    </rPh>
    <phoneticPr fontId="2"/>
  </si>
  <si>
    <t>人口</t>
    <rPh sb="0" eb="2">
      <t>ジンコウ</t>
    </rPh>
    <phoneticPr fontId="2"/>
  </si>
  <si>
    <t>対象者数</t>
    <rPh sb="0" eb="3">
      <t>タイショウシャ</t>
    </rPh>
    <rPh sb="3" eb="4">
      <t>スウ</t>
    </rPh>
    <phoneticPr fontId="2"/>
  </si>
  <si>
    <t>受診者数</t>
    <rPh sb="0" eb="4">
      <t>ジュシンシャスウ</t>
    </rPh>
    <phoneticPr fontId="2"/>
  </si>
  <si>
    <t>間接撮影者数</t>
    <rPh sb="0" eb="2">
      <t>カンセツ</t>
    </rPh>
    <rPh sb="2" eb="5">
      <t>サツエイシャ</t>
    </rPh>
    <rPh sb="5" eb="6">
      <t>スウ</t>
    </rPh>
    <phoneticPr fontId="2"/>
  </si>
  <si>
    <t>直接撮影者数</t>
    <rPh sb="0" eb="1">
      <t>チョク</t>
    </rPh>
    <rPh sb="1" eb="2">
      <t>セツ</t>
    </rPh>
    <rPh sb="2" eb="5">
      <t>サツエイシャ</t>
    </rPh>
    <rPh sb="5" eb="6">
      <t>スウ</t>
    </rPh>
    <phoneticPr fontId="2"/>
  </si>
  <si>
    <t>受診率</t>
    <rPh sb="0" eb="3">
      <t>ジュシンリツ</t>
    </rPh>
    <phoneticPr fontId="2"/>
  </si>
  <si>
    <t>喀痰検査者数</t>
    <rPh sb="0" eb="2">
      <t>カクタン</t>
    </rPh>
    <rPh sb="2" eb="4">
      <t>ケンサ</t>
    </rPh>
    <rPh sb="4" eb="5">
      <t>シャ</t>
    </rPh>
    <rPh sb="5" eb="6">
      <t>スウ</t>
    </rPh>
    <phoneticPr fontId="2"/>
  </si>
  <si>
    <t>-</t>
    <phoneticPr fontId="2"/>
  </si>
  <si>
    <t>（65才以上の受診者）</t>
    <rPh sb="3" eb="4">
      <t>サイ</t>
    </rPh>
    <rPh sb="4" eb="6">
      <t>イジョウ</t>
    </rPh>
    <rPh sb="7" eb="10">
      <t>ジュシンシャ</t>
    </rPh>
    <phoneticPr fontId="2"/>
  </si>
  <si>
    <t>(18)</t>
    <phoneticPr fontId="2"/>
  </si>
  <si>
    <t>予防接種（BCG）実施状況</t>
    <rPh sb="0" eb="2">
      <t>ヨボウ</t>
    </rPh>
    <rPh sb="2" eb="4">
      <t>セッシュ</t>
    </rPh>
    <rPh sb="9" eb="11">
      <t>ジッシ</t>
    </rPh>
    <rPh sb="11" eb="13">
      <t>ジョウキョウ</t>
    </rPh>
    <phoneticPr fontId="2"/>
  </si>
  <si>
    <t>5か月以上
1歳未満</t>
    <rPh sb="2" eb="3">
      <t>ゲツ</t>
    </rPh>
    <rPh sb="3" eb="5">
      <t>イジョウ</t>
    </rPh>
    <rPh sb="7" eb="8">
      <t>サイ</t>
    </rPh>
    <rPh sb="8" eb="10">
      <t>ミマン</t>
    </rPh>
    <phoneticPr fontId="2"/>
  </si>
  <si>
    <t>接種率</t>
    <rPh sb="0" eb="3">
      <t>セッシュリツ</t>
    </rPh>
    <phoneticPr fontId="2"/>
  </si>
  <si>
    <t>平成31年4月1日～令和2年3月31日</t>
    <rPh sb="0" eb="2">
      <t>ヘイセイ</t>
    </rPh>
    <rPh sb="4" eb="5">
      <t>ネン</t>
    </rPh>
    <rPh sb="6" eb="7">
      <t>ガツ</t>
    </rPh>
    <rPh sb="8" eb="9">
      <t>ニチ</t>
    </rPh>
    <rPh sb="10" eb="12">
      <t>レイワ</t>
    </rPh>
    <rPh sb="13" eb="14">
      <t>ネン</t>
    </rPh>
    <rPh sb="14" eb="15">
      <t>ヘイネン</t>
    </rPh>
    <rPh sb="15" eb="16">
      <t>ガツ</t>
    </rPh>
    <rPh sb="18" eb="19">
      <t>ニチ</t>
    </rPh>
    <phoneticPr fontId="2"/>
  </si>
  <si>
    <t>平成31年1月1日～12月31日</t>
    <rPh sb="0" eb="2">
      <t>ヘイセイ</t>
    </rPh>
    <rPh sb="4" eb="5">
      <t>ネン</t>
    </rPh>
    <rPh sb="5" eb="6">
      <t>ヘイネン</t>
    </rPh>
    <rPh sb="6" eb="7">
      <t>ガツ</t>
    </rPh>
    <rPh sb="8" eb="9">
      <t>ヒ</t>
    </rPh>
    <rPh sb="12" eb="13">
      <t>ガツ</t>
    </rPh>
    <rPh sb="15" eb="16">
      <t>ヒ</t>
    </rPh>
    <phoneticPr fontId="6"/>
  </si>
  <si>
    <t>平成31年1月1日～12月31日</t>
    <rPh sb="0" eb="2">
      <t>ヘイセイ</t>
    </rPh>
    <rPh sb="4" eb="5">
      <t>ネン</t>
    </rPh>
    <rPh sb="6" eb="7">
      <t>ガツ</t>
    </rPh>
    <rPh sb="8" eb="9">
      <t>ヒ</t>
    </rPh>
    <rPh sb="12" eb="13">
      <t>ガツ</t>
    </rPh>
    <rPh sb="15" eb="16">
      <t>ヒ</t>
    </rPh>
    <phoneticPr fontId="6"/>
  </si>
  <si>
    <t xml:space="preserve">平成31年1月1日～12月31日  </t>
    <rPh sb="0" eb="2">
      <t>ヘイセイ</t>
    </rPh>
    <rPh sb="4" eb="5">
      <t>ネン</t>
    </rPh>
    <rPh sb="6" eb="7">
      <t>ガツ</t>
    </rPh>
    <rPh sb="8" eb="9">
      <t>ヒ</t>
    </rPh>
    <rPh sb="12" eb="13">
      <t>ガツ</t>
    </rPh>
    <rPh sb="15" eb="16">
      <t>ヒ</t>
    </rPh>
    <phoneticPr fontId="6"/>
  </si>
  <si>
    <t>平成31年1月1日～12月31日</t>
    <rPh sb="0" eb="2">
      <t>ヘイセイ</t>
    </rPh>
    <rPh sb="4" eb="5">
      <t>ネン</t>
    </rPh>
    <phoneticPr fontId="6"/>
  </si>
  <si>
    <t>平成31年1月1日～12月31日</t>
    <rPh sb="0" eb="2">
      <t>ヘイセイ</t>
    </rPh>
    <rPh sb="4" eb="5">
      <t>ネン</t>
    </rPh>
    <rPh sb="5" eb="6">
      <t>ガンネン</t>
    </rPh>
    <phoneticPr fontId="6"/>
  </si>
  <si>
    <t>第14　感染症対策</t>
    <rPh sb="0" eb="1">
      <t>ダイ</t>
    </rPh>
    <rPh sb="4" eb="7">
      <t>カンセンショウ</t>
    </rPh>
    <rPh sb="7" eb="9">
      <t>タイサク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</si>
</sst>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¥&quot;#,##0;[Red]&quot;¥&quot;\-#,##0"/>
    <numFmt numFmtId="176" formatCode="0_);[Red]\(0\)"/>
    <numFmt numFmtId="177" formatCode="0.0"/>
    <numFmt numFmtId="178" formatCode="0.0_ "/>
    <numFmt numFmtId="179" formatCode="0.0;&quot;△ &quot;0.0"/>
    <numFmt numFmtId="180" formatCode="0_ "/>
    <numFmt numFmtId="181" formatCode="0.0_);[Red]\(0.0\)"/>
    <numFmt numFmtId="182" formatCode="#,##0_ "/>
    <numFmt numFmtId="183" formatCode="0.0%"/>
  </numFmts>
  <fonts count="36">
    <font>
      <sz val="9"/>
      <name val="MS UI Gothic"/>
      <family val="3"/>
      <charset val="128"/>
    </font>
    <font>
      <sz val="14"/>
      <name val="MS UI Gothic"/>
      <family val="3"/>
      <charset val="128"/>
    </font>
    <font>
      <sz val="6"/>
      <name val="MS UI Gothic"/>
      <family val="3"/>
      <charset val="128"/>
    </font>
    <font>
      <sz val="14"/>
      <name val="ＭＳ ゴシック"/>
      <family val="3"/>
      <charset val="128"/>
    </font>
    <font>
      <sz val="12"/>
      <name val="MS UI Gothic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28"/>
      <name val="ＭＳ ゴシック"/>
      <family val="3"/>
      <charset val="128"/>
    </font>
    <font>
      <sz val="24"/>
      <name val="ＭＳ ゴシック"/>
      <family val="3"/>
      <charset val="128"/>
    </font>
    <font>
      <sz val="20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8"/>
      <color indexed="10"/>
      <name val="ＭＳ ゴシック"/>
      <family val="3"/>
      <charset val="128"/>
    </font>
    <font>
      <sz val="18"/>
      <name val="MS UI Gothic"/>
      <family val="3"/>
      <charset val="128"/>
    </font>
    <font>
      <b/>
      <sz val="18"/>
      <color indexed="10"/>
      <name val="MS UI Gothic"/>
      <family val="3"/>
      <charset val="128"/>
    </font>
    <font>
      <sz val="21"/>
      <name val="ＭＳ ゴシック"/>
      <family val="3"/>
      <charset val="128"/>
    </font>
    <font>
      <sz val="21"/>
      <name val="MS UI Gothic"/>
      <family val="3"/>
      <charset val="128"/>
    </font>
    <font>
      <b/>
      <sz val="23"/>
      <name val="ＤＦ平成ゴシック体W5"/>
      <family val="3"/>
      <charset val="128"/>
    </font>
    <font>
      <b/>
      <sz val="22"/>
      <name val="ＤＦ平成ゴシック体W5"/>
      <family val="3"/>
      <charset val="128"/>
    </font>
    <font>
      <b/>
      <sz val="24"/>
      <name val="ＤＦ平成ゴシック体W5"/>
      <family val="3"/>
      <charset val="128"/>
    </font>
    <font>
      <sz val="9"/>
      <name val="ＭＳ ゴシック"/>
      <family val="3"/>
      <charset val="128"/>
    </font>
    <font>
      <sz val="24"/>
      <name val="ＤＦ平成ゴシック体W5"/>
      <family val="3"/>
      <charset val="128"/>
    </font>
    <font>
      <sz val="9"/>
      <name val="MS UI Gothic"/>
      <family val="3"/>
      <charset val="128"/>
    </font>
    <font>
      <b/>
      <sz val="14"/>
      <color indexed="10"/>
      <name val="ＭＳ ゴシック"/>
      <family val="3"/>
      <charset val="128"/>
    </font>
    <font>
      <sz val="13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8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20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26" fillId="0" borderId="0"/>
    <xf numFmtId="38" fontId="28" fillId="0" borderId="0" applyFont="0" applyFill="0" applyBorder="0" applyAlignment="0" applyProtection="0">
      <alignment vertical="center"/>
    </xf>
    <xf numFmtId="6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</cellStyleXfs>
  <cellXfs count="634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30" xfId="0" applyFont="1" applyBorder="1" applyAlignment="1">
      <alignment horizontal="center" vertical="center" shrinkToFit="1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>
      <alignment vertical="center"/>
    </xf>
    <xf numFmtId="0" fontId="4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12" fillId="0" borderId="0" xfId="0" applyFont="1" applyFill="1" applyAlignment="1">
      <alignment horizontal="right" vertical="center"/>
    </xf>
    <xf numFmtId="0" fontId="9" fillId="0" borderId="34" xfId="0" applyFont="1" applyFill="1" applyBorder="1" applyAlignment="1">
      <alignment vertical="center"/>
    </xf>
    <xf numFmtId="0" fontId="9" fillId="0" borderId="21" xfId="0" applyFont="1" applyFill="1" applyBorder="1" applyAlignment="1">
      <alignment vertical="center"/>
    </xf>
    <xf numFmtId="0" fontId="9" fillId="0" borderId="21" xfId="0" applyFont="1" applyFill="1" applyBorder="1" applyAlignment="1">
      <alignment vertical="top"/>
    </xf>
    <xf numFmtId="0" fontId="9" fillId="0" borderId="35" xfId="0" applyFont="1" applyFill="1" applyBorder="1" applyAlignment="1">
      <alignment vertical="top"/>
    </xf>
    <xf numFmtId="0" fontId="11" fillId="0" borderId="21" xfId="0" applyFont="1" applyFill="1" applyBorder="1" applyAlignment="1">
      <alignment vertical="center"/>
    </xf>
    <xf numFmtId="0" fontId="0" fillId="0" borderId="35" xfId="0" applyBorder="1" applyAlignment="1">
      <alignment vertical="center"/>
    </xf>
    <xf numFmtId="0" fontId="9" fillId="0" borderId="15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top"/>
    </xf>
    <xf numFmtId="0" fontId="9" fillId="0" borderId="36" xfId="0" applyFont="1" applyFill="1" applyBorder="1" applyAlignment="1">
      <alignment vertical="top"/>
    </xf>
    <xf numFmtId="0" fontId="3" fillId="0" borderId="9" xfId="0" applyFont="1" applyFill="1" applyBorder="1" applyAlignment="1">
      <alignment horizontal="center" vertical="center"/>
    </xf>
    <xf numFmtId="49" fontId="12" fillId="0" borderId="23" xfId="0" applyNumberFormat="1" applyFont="1" applyFill="1" applyBorder="1" applyAlignment="1">
      <alignment horizontal="right" vertical="center" shrinkToFit="1"/>
    </xf>
    <xf numFmtId="0" fontId="3" fillId="0" borderId="37" xfId="0" applyFont="1" applyBorder="1">
      <alignment vertical="center"/>
    </xf>
    <xf numFmtId="0" fontId="13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16" fillId="0" borderId="0" xfId="0" quotePrefix="1" applyNumberFormat="1" applyFont="1" applyFill="1" applyBorder="1" applyAlignment="1">
      <alignment horizontal="right" vertical="center"/>
    </xf>
    <xf numFmtId="0" fontId="16" fillId="0" borderId="0" xfId="0" applyFo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8" fillId="0" borderId="0" xfId="0" applyFont="1">
      <alignment vertical="center"/>
    </xf>
    <xf numFmtId="0" fontId="14" fillId="0" borderId="0" xfId="0" applyFo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 applyFill="1">
      <alignment vertical="center"/>
    </xf>
    <xf numFmtId="0" fontId="3" fillId="0" borderId="0" xfId="0" applyFont="1" applyBorder="1">
      <alignment vertical="center"/>
    </xf>
    <xf numFmtId="0" fontId="4" fillId="0" borderId="9" xfId="0" applyFont="1" applyFill="1" applyBorder="1">
      <alignment vertical="center"/>
    </xf>
    <xf numFmtId="0" fontId="4" fillId="0" borderId="0" xfId="0" applyFont="1" applyFill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7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1" fillId="0" borderId="0" xfId="0" applyFont="1" applyFill="1" applyBorder="1" applyAlignment="1">
      <alignment horizontal="right" vertical="center" shrinkToFit="1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vertical="center" shrinkToFit="1"/>
    </xf>
    <xf numFmtId="0" fontId="7" fillId="0" borderId="0" xfId="0" applyFont="1" applyAlignment="1">
      <alignment horizontal="right" vertical="center"/>
    </xf>
    <xf numFmtId="0" fontId="27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19" fillId="0" borderId="0" xfId="0" applyFont="1" applyBorder="1" applyAlignment="1">
      <alignment vertical="center"/>
    </xf>
    <xf numFmtId="176" fontId="7" fillId="0" borderId="9" xfId="1" applyNumberFormat="1" applyFont="1" applyBorder="1"/>
    <xf numFmtId="176" fontId="7" fillId="0" borderId="9" xfId="0" applyNumberFormat="1" applyFont="1" applyFill="1" applyBorder="1">
      <alignment vertical="center"/>
    </xf>
    <xf numFmtId="176" fontId="7" fillId="0" borderId="9" xfId="0" applyNumberFormat="1" applyFont="1" applyBorder="1">
      <alignment vertical="center"/>
    </xf>
    <xf numFmtId="0" fontId="4" fillId="0" borderId="0" xfId="0" applyFont="1" applyAlignment="1">
      <alignment horizontal="right" vertical="center"/>
    </xf>
    <xf numFmtId="0" fontId="9" fillId="0" borderId="23" xfId="0" applyNumberFormat="1" applyFont="1" applyFill="1" applyBorder="1" applyAlignment="1">
      <alignment horizontal="right" vertical="center" shrinkToFit="1"/>
    </xf>
    <xf numFmtId="0" fontId="9" fillId="0" borderId="22" xfId="0" applyNumberFormat="1" applyFont="1" applyFill="1" applyBorder="1" applyAlignment="1">
      <alignment horizontal="right" vertical="center" shrinkToFit="1"/>
    </xf>
    <xf numFmtId="0" fontId="0" fillId="0" borderId="0" xfId="0" applyAlignment="1">
      <alignment horizontal="left" vertical="center"/>
    </xf>
    <xf numFmtId="0" fontId="12" fillId="0" borderId="23" xfId="0" applyNumberFormat="1" applyFont="1" applyFill="1" applyBorder="1" applyAlignment="1">
      <alignment horizontal="right" vertical="center" shrinkToFit="1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5" xfId="0" applyFont="1" applyFill="1" applyBorder="1">
      <alignment vertical="center"/>
    </xf>
    <xf numFmtId="0" fontId="4" fillId="0" borderId="16" xfId="0" applyFont="1" applyBorder="1">
      <alignment vertical="center"/>
    </xf>
    <xf numFmtId="0" fontId="4" fillId="0" borderId="23" xfId="0" applyFont="1" applyFill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Fill="1" applyBorder="1">
      <alignment vertical="center"/>
    </xf>
    <xf numFmtId="0" fontId="4" fillId="0" borderId="24" xfId="0" applyFont="1" applyFill="1" applyBorder="1">
      <alignment vertical="center"/>
    </xf>
    <xf numFmtId="0" fontId="4" fillId="0" borderId="28" xfId="0" applyFont="1" applyFill="1" applyBorder="1">
      <alignment vertical="center"/>
    </xf>
    <xf numFmtId="0" fontId="4" fillId="0" borderId="11" xfId="0" applyFont="1" applyFill="1" applyBorder="1">
      <alignment vertical="center"/>
    </xf>
    <xf numFmtId="0" fontId="4" fillId="0" borderId="12" xfId="0" applyFont="1" applyFill="1" applyBorder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7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4" fillId="0" borderId="25" xfId="0" applyFont="1" applyFill="1" applyBorder="1">
      <alignment vertical="center"/>
    </xf>
    <xf numFmtId="0" fontId="4" fillId="0" borderId="10" xfId="0" applyFont="1" applyFill="1" applyBorder="1">
      <alignment vertical="center"/>
    </xf>
    <xf numFmtId="0" fontId="4" fillId="0" borderId="36" xfId="0" applyFont="1" applyFill="1" applyBorder="1">
      <alignment vertical="center"/>
    </xf>
    <xf numFmtId="0" fontId="4" fillId="0" borderId="14" xfId="0" applyFont="1" applyFill="1" applyBorder="1">
      <alignment vertical="center"/>
    </xf>
    <xf numFmtId="0" fontId="4" fillId="0" borderId="22" xfId="0" applyFont="1" applyFill="1" applyBorder="1">
      <alignment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19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3" xfId="0" applyFont="1" applyBorder="1">
      <alignment vertical="center"/>
    </xf>
    <xf numFmtId="0" fontId="9" fillId="0" borderId="24" xfId="0" applyNumberFormat="1" applyFont="1" applyFill="1" applyBorder="1" applyAlignment="1">
      <alignment horizontal="center" vertical="center" shrinkToFit="1"/>
    </xf>
    <xf numFmtId="0" fontId="3" fillId="2" borderId="9" xfId="0" applyFont="1" applyFill="1" applyBorder="1">
      <alignment vertical="center"/>
    </xf>
    <xf numFmtId="0" fontId="15" fillId="0" borderId="0" xfId="0" applyFont="1" applyFill="1" applyBorder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47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49" xfId="0" applyFont="1" applyFill="1" applyBorder="1" applyAlignment="1">
      <alignment horizontal="right" vertical="center"/>
    </xf>
    <xf numFmtId="0" fontId="3" fillId="0" borderId="49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right" vertical="center"/>
    </xf>
    <xf numFmtId="177" fontId="3" fillId="2" borderId="41" xfId="0" applyNumberFormat="1" applyFont="1" applyFill="1" applyBorder="1" applyAlignment="1">
      <alignment horizontal="right" vertical="center"/>
    </xf>
    <xf numFmtId="0" fontId="3" fillId="0" borderId="32" xfId="0" applyNumberFormat="1" applyFont="1" applyFill="1" applyBorder="1" applyAlignment="1">
      <alignment horizontal="right" vertical="center"/>
    </xf>
    <xf numFmtId="0" fontId="3" fillId="0" borderId="9" xfId="0" applyNumberFormat="1" applyFont="1" applyFill="1" applyBorder="1" applyAlignment="1">
      <alignment horizontal="right" vertical="center"/>
    </xf>
    <xf numFmtId="0" fontId="3" fillId="0" borderId="39" xfId="0" applyNumberFormat="1" applyFont="1" applyFill="1" applyBorder="1" applyAlignment="1">
      <alignment horizontal="right" vertical="center"/>
    </xf>
    <xf numFmtId="0" fontId="3" fillId="0" borderId="40" xfId="0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center" vertical="center"/>
    </xf>
    <xf numFmtId="177" fontId="3" fillId="2" borderId="9" xfId="0" applyNumberFormat="1" applyFont="1" applyFill="1" applyBorder="1" applyAlignment="1">
      <alignment horizontal="right" vertical="center"/>
    </xf>
    <xf numFmtId="0" fontId="3" fillId="0" borderId="18" xfId="0" applyNumberFormat="1" applyFont="1" applyFill="1" applyBorder="1" applyAlignment="1">
      <alignment horizontal="right" vertical="center"/>
    </xf>
    <xf numFmtId="0" fontId="3" fillId="0" borderId="34" xfId="0" applyNumberFormat="1" applyFont="1" applyFill="1" applyBorder="1" applyAlignment="1">
      <alignment horizontal="right" vertical="center"/>
    </xf>
    <xf numFmtId="0" fontId="3" fillId="0" borderId="23" xfId="0" applyNumberFormat="1" applyFont="1" applyFill="1" applyBorder="1" applyAlignment="1">
      <alignment horizontal="right" vertical="center"/>
    </xf>
    <xf numFmtId="0" fontId="3" fillId="0" borderId="53" xfId="0" quotePrefix="1" applyFont="1" applyFill="1" applyBorder="1" applyAlignment="1">
      <alignment horizontal="center" vertical="center"/>
    </xf>
    <xf numFmtId="0" fontId="3" fillId="0" borderId="54" xfId="0" applyNumberFormat="1" applyFont="1" applyFill="1" applyBorder="1" applyAlignment="1">
      <alignment horizontal="right" vertical="center"/>
    </xf>
    <xf numFmtId="177" fontId="3" fillId="2" borderId="55" xfId="0" applyNumberFormat="1" applyFont="1" applyFill="1" applyBorder="1" applyAlignment="1">
      <alignment horizontal="right" vertical="center"/>
    </xf>
    <xf numFmtId="0" fontId="3" fillId="0" borderId="55" xfId="0" applyNumberFormat="1" applyFont="1" applyFill="1" applyBorder="1" applyAlignment="1">
      <alignment horizontal="right" vertical="center"/>
    </xf>
    <xf numFmtId="0" fontId="3" fillId="0" borderId="5" xfId="0" quotePrefix="1" applyFont="1" applyFill="1" applyBorder="1" applyAlignment="1">
      <alignment horizontal="right" vertical="center"/>
    </xf>
    <xf numFmtId="0" fontId="3" fillId="0" borderId="49" xfId="0" quotePrefix="1" applyFont="1" applyFill="1" applyBorder="1" applyAlignment="1">
      <alignment horizontal="left" vertical="center"/>
    </xf>
    <xf numFmtId="0" fontId="3" fillId="0" borderId="7" xfId="0" quotePrefix="1" applyFont="1" applyFill="1" applyBorder="1" applyAlignment="1">
      <alignment horizontal="left" vertical="center"/>
    </xf>
    <xf numFmtId="0" fontId="3" fillId="2" borderId="13" xfId="0" applyFont="1" applyFill="1" applyBorder="1">
      <alignment vertical="center"/>
    </xf>
    <xf numFmtId="0" fontId="3" fillId="2" borderId="14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2" borderId="17" xfId="0" applyFont="1" applyFill="1" applyBorder="1">
      <alignment vertical="center"/>
    </xf>
    <xf numFmtId="0" fontId="3" fillId="2" borderId="18" xfId="0" applyFont="1" applyFill="1" applyBorder="1">
      <alignment vertical="center"/>
    </xf>
    <xf numFmtId="0" fontId="3" fillId="2" borderId="56" xfId="0" applyFont="1" applyFill="1" applyBorder="1">
      <alignment vertical="center"/>
    </xf>
    <xf numFmtId="0" fontId="3" fillId="2" borderId="12" xfId="0" applyFont="1" applyFill="1" applyBorder="1">
      <alignment vertical="center"/>
    </xf>
    <xf numFmtId="0" fontId="3" fillId="0" borderId="57" xfId="0" quotePrefix="1" applyFont="1" applyFill="1" applyBorder="1" applyAlignment="1">
      <alignment horizontal="center" vertical="center"/>
    </xf>
    <xf numFmtId="0" fontId="3" fillId="2" borderId="5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3" fillId="2" borderId="58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0" borderId="47" xfId="0" applyFont="1" applyFill="1" applyBorder="1" applyAlignment="1">
      <alignment horizontal="right" vertical="center"/>
    </xf>
    <xf numFmtId="0" fontId="3" fillId="0" borderId="0" xfId="0" applyFont="1" applyFill="1" applyBorder="1">
      <alignment vertical="center"/>
    </xf>
    <xf numFmtId="0" fontId="3" fillId="0" borderId="59" xfId="0" applyFont="1" applyFill="1" applyBorder="1" applyAlignment="1">
      <alignment vertical="center" wrapText="1"/>
    </xf>
    <xf numFmtId="0" fontId="3" fillId="0" borderId="52" xfId="0" quotePrefix="1" applyFont="1" applyFill="1" applyBorder="1" applyAlignment="1">
      <alignment horizontal="center" vertical="center"/>
    </xf>
    <xf numFmtId="0" fontId="3" fillId="0" borderId="10" xfId="0" quotePrefix="1" applyFont="1" applyFill="1" applyBorder="1" applyAlignment="1">
      <alignment horizontal="center" vertical="center" shrinkToFit="1"/>
    </xf>
    <xf numFmtId="0" fontId="3" fillId="2" borderId="36" xfId="0" quotePrefix="1" applyFont="1" applyFill="1" applyBorder="1" applyAlignment="1">
      <alignment horizontal="right" vertical="center" shrinkToFit="1"/>
    </xf>
    <xf numFmtId="177" fontId="3" fillId="2" borderId="14" xfId="0" quotePrefix="1" applyNumberFormat="1" applyFont="1" applyFill="1" applyBorder="1" applyAlignment="1">
      <alignment horizontal="right" vertical="center" shrinkToFit="1"/>
    </xf>
    <xf numFmtId="0" fontId="3" fillId="0" borderId="14" xfId="0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right" vertical="center"/>
    </xf>
    <xf numFmtId="0" fontId="3" fillId="2" borderId="22" xfId="0" applyFont="1" applyFill="1" applyBorder="1" applyAlignment="1">
      <alignment horizontal="right" vertical="center"/>
    </xf>
    <xf numFmtId="0" fontId="3" fillId="0" borderId="59" xfId="0" applyFont="1" applyFill="1" applyBorder="1">
      <alignment vertical="center"/>
    </xf>
    <xf numFmtId="0" fontId="3" fillId="0" borderId="11" xfId="0" quotePrefix="1" applyFont="1" applyFill="1" applyBorder="1" applyAlignment="1">
      <alignment horizontal="center" vertical="center" shrinkToFit="1"/>
    </xf>
    <xf numFmtId="0" fontId="3" fillId="2" borderId="35" xfId="0" quotePrefix="1" applyFont="1" applyFill="1" applyBorder="1" applyAlignment="1">
      <alignment horizontal="right" vertical="center" shrinkToFit="1"/>
    </xf>
    <xf numFmtId="177" fontId="3" fillId="2" borderId="9" xfId="0" quotePrefix="1" applyNumberFormat="1" applyFont="1" applyFill="1" applyBorder="1" applyAlignment="1">
      <alignment horizontal="right" vertical="center" shrinkToFit="1"/>
    </xf>
    <xf numFmtId="0" fontId="3" fillId="0" borderId="9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right" vertical="center"/>
    </xf>
    <xf numFmtId="0" fontId="3" fillId="2" borderId="23" xfId="0" applyFont="1" applyFill="1" applyBorder="1" applyAlignment="1">
      <alignment horizontal="right" vertical="center"/>
    </xf>
    <xf numFmtId="177" fontId="3" fillId="2" borderId="9" xfId="0" applyNumberFormat="1" applyFont="1" applyFill="1" applyBorder="1" applyAlignment="1">
      <alignment horizontal="right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2" borderId="28" xfId="0" applyFont="1" applyFill="1" applyBorder="1" applyAlignment="1">
      <alignment horizontal="right" vertical="center" shrinkToFit="1"/>
    </xf>
    <xf numFmtId="177" fontId="3" fillId="2" borderId="18" xfId="0" applyNumberFormat="1" applyFont="1" applyFill="1" applyBorder="1" applyAlignment="1">
      <alignment horizontal="right" vertical="center" shrinkToFit="1"/>
    </xf>
    <xf numFmtId="0" fontId="3" fillId="2" borderId="18" xfId="0" applyFont="1" applyFill="1" applyBorder="1" applyAlignment="1">
      <alignment horizontal="right" vertical="center"/>
    </xf>
    <xf numFmtId="0" fontId="3" fillId="2" borderId="24" xfId="0" applyFont="1" applyFill="1" applyBorder="1" applyAlignment="1">
      <alignment horizontal="right" vertical="center"/>
    </xf>
    <xf numFmtId="0" fontId="3" fillId="0" borderId="53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horizontal="right" vertical="center"/>
    </xf>
    <xf numFmtId="0" fontId="3" fillId="2" borderId="55" xfId="0" applyFont="1" applyFill="1" applyBorder="1" applyAlignment="1">
      <alignment horizontal="right" vertical="center"/>
    </xf>
    <xf numFmtId="0" fontId="3" fillId="2" borderId="61" xfId="0" applyFont="1" applyFill="1" applyBorder="1" applyAlignment="1">
      <alignment horizontal="right" vertical="center"/>
    </xf>
    <xf numFmtId="0" fontId="3" fillId="2" borderId="0" xfId="0" applyFont="1" applyFill="1">
      <alignment vertical="center"/>
    </xf>
    <xf numFmtId="0" fontId="16" fillId="0" borderId="0" xfId="0" applyFont="1" applyFill="1" applyBorder="1" applyAlignment="1">
      <alignment horizontal="center" vertical="center" shrinkToFit="1"/>
    </xf>
    <xf numFmtId="0" fontId="3" fillId="0" borderId="13" xfId="0" applyFont="1" applyBorder="1">
      <alignment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78" fontId="3" fillId="0" borderId="9" xfId="0" applyNumberFormat="1" applyFont="1" applyBorder="1" applyAlignment="1">
      <alignment horizontal="right" vertical="center"/>
    </xf>
    <xf numFmtId="0" fontId="3" fillId="0" borderId="9" xfId="0" applyFont="1" applyFill="1" applyBorder="1">
      <alignment vertical="center"/>
    </xf>
    <xf numFmtId="0" fontId="3" fillId="2" borderId="63" xfId="0" applyFont="1" applyFill="1" applyBorder="1">
      <alignment vertical="center"/>
    </xf>
    <xf numFmtId="179" fontId="3" fillId="0" borderId="9" xfId="0" applyNumberFormat="1" applyFont="1" applyFill="1" applyBorder="1">
      <alignment vertical="center"/>
    </xf>
    <xf numFmtId="179" fontId="3" fillId="2" borderId="63" xfId="0" applyNumberFormat="1" applyFont="1" applyFill="1" applyBorder="1">
      <alignment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178" fontId="3" fillId="0" borderId="18" xfId="0" applyNumberFormat="1" applyFont="1" applyBorder="1" applyAlignment="1">
      <alignment horizontal="right" vertical="center"/>
    </xf>
    <xf numFmtId="0" fontId="3" fillId="0" borderId="18" xfId="0" applyFont="1" applyFill="1" applyBorder="1">
      <alignment vertical="center"/>
    </xf>
    <xf numFmtId="0" fontId="3" fillId="2" borderId="64" xfId="0" applyFont="1" applyFill="1" applyBorder="1">
      <alignment vertical="center"/>
    </xf>
    <xf numFmtId="0" fontId="18" fillId="0" borderId="0" xfId="0" applyFont="1" applyFill="1" applyBorder="1" applyAlignment="1">
      <alignment horizontal="center" vertical="center"/>
    </xf>
    <xf numFmtId="0" fontId="3" fillId="0" borderId="13" xfId="0" applyFont="1" applyFill="1" applyBorder="1">
      <alignment vertical="center"/>
    </xf>
    <xf numFmtId="0" fontId="3" fillId="0" borderId="22" xfId="0" applyFont="1" applyBorder="1" applyAlignment="1">
      <alignment horizontal="center" vertical="center" shrinkToFit="1"/>
    </xf>
    <xf numFmtId="178" fontId="3" fillId="0" borderId="9" xfId="0" applyNumberFormat="1" applyFont="1" applyFill="1" applyBorder="1" applyAlignment="1">
      <alignment horizontal="right" vertical="center"/>
    </xf>
    <xf numFmtId="179" fontId="3" fillId="2" borderId="23" xfId="0" applyNumberFormat="1" applyFont="1" applyFill="1" applyBorder="1">
      <alignment vertical="center"/>
    </xf>
    <xf numFmtId="0" fontId="3" fillId="0" borderId="16" xfId="0" quotePrefix="1" applyFont="1" applyFill="1" applyBorder="1" applyAlignment="1">
      <alignment horizontal="center" vertical="center" shrinkToFit="1"/>
    </xf>
    <xf numFmtId="0" fontId="3" fillId="0" borderId="9" xfId="0" applyNumberFormat="1" applyFont="1" applyFill="1" applyBorder="1">
      <alignment vertical="center"/>
    </xf>
    <xf numFmtId="177" fontId="3" fillId="2" borderId="23" xfId="0" applyNumberFormat="1" applyFont="1" applyFill="1" applyBorder="1">
      <alignment vertical="center"/>
    </xf>
    <xf numFmtId="179" fontId="3" fillId="0" borderId="9" xfId="0" applyNumberFormat="1" applyFont="1" applyFill="1" applyBorder="1" applyAlignment="1">
      <alignment vertical="center"/>
    </xf>
    <xf numFmtId="179" fontId="3" fillId="2" borderId="23" xfId="0" applyNumberFormat="1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 shrinkToFit="1"/>
    </xf>
    <xf numFmtId="178" fontId="3" fillId="0" borderId="18" xfId="0" applyNumberFormat="1" applyFont="1" applyFill="1" applyBorder="1" applyAlignment="1">
      <alignment horizontal="right" vertical="center"/>
    </xf>
    <xf numFmtId="177" fontId="3" fillId="2" borderId="24" xfId="0" applyNumberFormat="1" applyFont="1" applyFill="1" applyBorder="1">
      <alignment vertical="center"/>
    </xf>
    <xf numFmtId="0" fontId="3" fillId="0" borderId="65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Continuous" vertical="center"/>
    </xf>
    <xf numFmtId="0" fontId="3" fillId="0" borderId="1" xfId="0" quotePrefix="1" applyFont="1" applyFill="1" applyBorder="1" applyAlignment="1">
      <alignment horizontal="center" vertical="center"/>
    </xf>
    <xf numFmtId="0" fontId="3" fillId="0" borderId="65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centerContinuous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1" xfId="0" applyFont="1" applyFill="1" applyBorder="1">
      <alignment vertical="center"/>
    </xf>
    <xf numFmtId="0" fontId="3" fillId="0" borderId="3" xfId="0" applyFont="1" applyFill="1" applyBorder="1" applyAlignment="1">
      <alignment horizontal="centerContinuous" vertical="center"/>
    </xf>
    <xf numFmtId="0" fontId="3" fillId="0" borderId="7" xfId="0" applyFont="1" applyFill="1" applyBorder="1" applyAlignment="1">
      <alignment vertical="center"/>
    </xf>
    <xf numFmtId="177" fontId="3" fillId="2" borderId="14" xfId="0" applyNumberFormat="1" applyFont="1" applyFill="1" applyBorder="1">
      <alignment vertical="center"/>
    </xf>
    <xf numFmtId="178" fontId="3" fillId="2" borderId="14" xfId="0" applyNumberFormat="1" applyFont="1" applyFill="1" applyBorder="1">
      <alignment vertical="center"/>
    </xf>
    <xf numFmtId="0" fontId="3" fillId="0" borderId="14" xfId="0" applyFont="1" applyFill="1" applyBorder="1">
      <alignment vertical="center"/>
    </xf>
    <xf numFmtId="0" fontId="3" fillId="0" borderId="15" xfId="0" applyFont="1" applyFill="1" applyBorder="1" applyAlignment="1">
      <alignment horizontal="right" vertical="center"/>
    </xf>
    <xf numFmtId="0" fontId="3" fillId="0" borderId="22" xfId="0" applyFont="1" applyFill="1" applyBorder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>
      <alignment vertical="center"/>
    </xf>
    <xf numFmtId="177" fontId="3" fillId="2" borderId="18" xfId="0" applyNumberFormat="1" applyFont="1" applyFill="1" applyBorder="1">
      <alignment vertical="center"/>
    </xf>
    <xf numFmtId="178" fontId="3" fillId="2" borderId="18" xfId="0" applyNumberFormat="1" applyFont="1" applyFill="1" applyBorder="1">
      <alignment vertical="center"/>
    </xf>
    <xf numFmtId="0" fontId="3" fillId="0" borderId="56" xfId="0" applyFont="1" applyFill="1" applyBorder="1" applyAlignment="1">
      <alignment horizontal="right" vertical="center"/>
    </xf>
    <xf numFmtId="0" fontId="3" fillId="0" borderId="24" xfId="0" applyFont="1" applyFill="1" applyBorder="1">
      <alignment vertical="center"/>
    </xf>
    <xf numFmtId="0" fontId="3" fillId="0" borderId="69" xfId="0" quotePrefix="1" applyFont="1" applyFill="1" applyBorder="1" applyAlignment="1">
      <alignment horizontal="center" vertical="center"/>
    </xf>
    <xf numFmtId="0" fontId="3" fillId="0" borderId="19" xfId="0" applyFont="1" applyFill="1" applyBorder="1">
      <alignment vertical="center"/>
    </xf>
    <xf numFmtId="177" fontId="3" fillId="2" borderId="8" xfId="0" applyNumberFormat="1" applyFont="1" applyFill="1" applyBorder="1">
      <alignment vertical="center"/>
    </xf>
    <xf numFmtId="178" fontId="3" fillId="2" borderId="8" xfId="0" applyNumberFormat="1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3" fillId="0" borderId="20" xfId="0" applyFont="1" applyFill="1" applyBorder="1" applyAlignment="1">
      <alignment horizontal="right" vertical="center"/>
    </xf>
    <xf numFmtId="0" fontId="3" fillId="0" borderId="25" xfId="0" applyFont="1" applyFill="1" applyBorder="1">
      <alignment vertical="center"/>
    </xf>
    <xf numFmtId="0" fontId="3" fillId="0" borderId="13" xfId="0" applyFont="1" applyFill="1" applyBorder="1" applyAlignment="1">
      <alignment horizontal="right" vertical="center"/>
    </xf>
    <xf numFmtId="0" fontId="3" fillId="0" borderId="36" xfId="0" applyFont="1" applyFill="1" applyBorder="1" applyAlignment="1">
      <alignment horizontal="right" vertical="center"/>
    </xf>
    <xf numFmtId="0" fontId="3" fillId="0" borderId="15" xfId="0" applyFont="1" applyFill="1" applyBorder="1">
      <alignment vertical="center"/>
    </xf>
    <xf numFmtId="0" fontId="3" fillId="0" borderId="10" xfId="0" applyFont="1" applyFill="1" applyBorder="1">
      <alignment vertical="center"/>
    </xf>
    <xf numFmtId="0" fontId="3" fillId="0" borderId="17" xfId="0" applyFont="1" applyFill="1" applyBorder="1" applyAlignment="1">
      <alignment horizontal="right" vertical="center"/>
    </xf>
    <xf numFmtId="0" fontId="3" fillId="0" borderId="18" xfId="0" applyFont="1" applyFill="1" applyBorder="1" applyAlignment="1">
      <alignment horizontal="right" vertical="center"/>
    </xf>
    <xf numFmtId="0" fontId="3" fillId="0" borderId="56" xfId="0" applyFont="1" applyFill="1" applyBorder="1">
      <alignment vertical="center"/>
    </xf>
    <xf numFmtId="0" fontId="3" fillId="0" borderId="12" xfId="0" applyFont="1" applyFill="1" applyBorder="1">
      <alignment vertical="center"/>
    </xf>
    <xf numFmtId="0" fontId="3" fillId="0" borderId="19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right" vertical="center"/>
    </xf>
    <xf numFmtId="0" fontId="3" fillId="0" borderId="20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50" xfId="0" applyFont="1" applyFill="1" applyBorder="1" applyAlignment="1">
      <alignment horizontal="center" vertical="center"/>
    </xf>
    <xf numFmtId="178" fontId="3" fillId="0" borderId="41" xfId="0" applyNumberFormat="1" applyFont="1" applyFill="1" applyBorder="1" applyAlignment="1">
      <alignment horizontal="right" vertical="center"/>
    </xf>
    <xf numFmtId="0" fontId="3" fillId="0" borderId="22" xfId="0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right" vertical="center"/>
    </xf>
    <xf numFmtId="0" fontId="3" fillId="0" borderId="23" xfId="0" applyFont="1" applyFill="1" applyBorder="1" applyAlignment="1">
      <alignment horizontal="right" vertical="center"/>
    </xf>
    <xf numFmtId="0" fontId="3" fillId="0" borderId="35" xfId="0" applyFont="1" applyFill="1" applyBorder="1" applyAlignment="1">
      <alignment horizontal="right" vertical="center"/>
    </xf>
    <xf numFmtId="0" fontId="30" fillId="0" borderId="50" xfId="0" applyFont="1" applyFill="1" applyBorder="1" applyAlignment="1">
      <alignment horizontal="center" vertical="center"/>
    </xf>
    <xf numFmtId="0" fontId="16" fillId="2" borderId="0" xfId="0" applyFont="1" applyFill="1">
      <alignment vertical="center"/>
    </xf>
    <xf numFmtId="0" fontId="30" fillId="2" borderId="5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right" vertical="center"/>
    </xf>
    <xf numFmtId="178" fontId="3" fillId="2" borderId="9" xfId="0" applyNumberFormat="1" applyFont="1" applyFill="1" applyBorder="1" applyAlignment="1">
      <alignment horizontal="right" vertical="center"/>
    </xf>
    <xf numFmtId="0" fontId="3" fillId="2" borderId="35" xfId="0" applyFont="1" applyFill="1" applyBorder="1" applyAlignment="1">
      <alignment horizontal="right" vertical="center"/>
    </xf>
    <xf numFmtId="0" fontId="30" fillId="2" borderId="5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right" vertical="center"/>
    </xf>
    <xf numFmtId="178" fontId="3" fillId="2" borderId="18" xfId="0" applyNumberFormat="1" applyFont="1" applyFill="1" applyBorder="1" applyAlignment="1">
      <alignment horizontal="right" vertical="center"/>
    </xf>
    <xf numFmtId="0" fontId="3" fillId="2" borderId="28" xfId="0" applyFont="1" applyFill="1" applyBorder="1" applyAlignment="1">
      <alignment horizontal="right" vertical="center"/>
    </xf>
    <xf numFmtId="0" fontId="3" fillId="0" borderId="57" xfId="0" applyFont="1" applyFill="1" applyBorder="1" applyAlignment="1">
      <alignment horizontal="center" vertical="center"/>
    </xf>
    <xf numFmtId="0" fontId="3" fillId="0" borderId="19" xfId="0" applyNumberFormat="1" applyFont="1" applyFill="1" applyBorder="1" applyAlignment="1">
      <alignment horizontal="right" vertical="center"/>
    </xf>
    <xf numFmtId="178" fontId="3" fillId="0" borderId="8" xfId="0" applyNumberFormat="1" applyFont="1" applyFill="1" applyBorder="1" applyAlignment="1">
      <alignment horizontal="right" vertical="center"/>
    </xf>
    <xf numFmtId="177" fontId="3" fillId="0" borderId="8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right" vertical="center"/>
    </xf>
    <xf numFmtId="0" fontId="3" fillId="0" borderId="20" xfId="0" applyNumberFormat="1" applyFont="1" applyFill="1" applyBorder="1" applyAlignment="1">
      <alignment horizontal="right" vertical="center"/>
    </xf>
    <xf numFmtId="0" fontId="3" fillId="0" borderId="25" xfId="0" applyNumberFormat="1" applyFont="1" applyFill="1" applyBorder="1" applyAlignment="1">
      <alignment horizontal="right" vertical="center"/>
    </xf>
    <xf numFmtId="0" fontId="3" fillId="0" borderId="71" xfId="0" applyFont="1" applyBorder="1">
      <alignment vertical="center"/>
    </xf>
    <xf numFmtId="180" fontId="3" fillId="0" borderId="0" xfId="0" applyNumberFormat="1" applyFont="1" applyFill="1">
      <alignment vertical="center"/>
    </xf>
    <xf numFmtId="0" fontId="3" fillId="0" borderId="72" xfId="0" applyFont="1" applyBorder="1" applyAlignment="1">
      <alignment horizontal="center" vertical="center"/>
    </xf>
    <xf numFmtId="178" fontId="3" fillId="0" borderId="34" xfId="0" applyNumberFormat="1" applyFont="1" applyBorder="1" applyAlignment="1">
      <alignment horizontal="right" vertical="center"/>
    </xf>
    <xf numFmtId="178" fontId="3" fillId="0" borderId="21" xfId="0" applyNumberFormat="1" applyFont="1" applyBorder="1" applyAlignment="1">
      <alignment horizontal="right" vertical="center"/>
    </xf>
    <xf numFmtId="178" fontId="3" fillId="2" borderId="23" xfId="0" applyNumberFormat="1" applyFont="1" applyFill="1" applyBorder="1" applyAlignment="1">
      <alignment horizontal="right" vertical="center"/>
    </xf>
    <xf numFmtId="0" fontId="3" fillId="0" borderId="72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178" fontId="3" fillId="0" borderId="56" xfId="0" applyNumberFormat="1" applyFont="1" applyBorder="1" applyAlignment="1">
      <alignment horizontal="right" vertical="center"/>
    </xf>
    <xf numFmtId="178" fontId="3" fillId="2" borderId="24" xfId="0" applyNumberFormat="1" applyFont="1" applyFill="1" applyBorder="1" applyAlignment="1">
      <alignment horizontal="right" vertical="center"/>
    </xf>
    <xf numFmtId="0" fontId="3" fillId="0" borderId="71" xfId="0" applyFont="1" applyFill="1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181" fontId="3" fillId="0" borderId="9" xfId="0" applyNumberFormat="1" applyFont="1" applyFill="1" applyBorder="1" applyAlignment="1">
      <alignment vertical="center"/>
    </xf>
    <xf numFmtId="181" fontId="3" fillId="0" borderId="34" xfId="0" applyNumberFormat="1" applyFont="1" applyFill="1" applyBorder="1" applyAlignment="1">
      <alignment vertical="center"/>
    </xf>
    <xf numFmtId="181" fontId="3" fillId="2" borderId="23" xfId="0" applyNumberFormat="1" applyFont="1" applyFill="1" applyBorder="1" applyAlignment="1">
      <alignment vertical="center"/>
    </xf>
    <xf numFmtId="0" fontId="3" fillId="0" borderId="72" xfId="0" quotePrefix="1" applyFont="1" applyFill="1" applyBorder="1" applyAlignment="1">
      <alignment horizontal="center" vertical="center" shrinkToFit="1"/>
    </xf>
    <xf numFmtId="178" fontId="3" fillId="0" borderId="30" xfId="0" applyNumberFormat="1" applyFont="1" applyFill="1" applyBorder="1" applyAlignment="1">
      <alignment horizontal="right" vertical="center"/>
    </xf>
    <xf numFmtId="178" fontId="3" fillId="2" borderId="73" xfId="0" applyNumberFormat="1" applyFont="1" applyFill="1" applyBorder="1" applyAlignment="1">
      <alignment horizontal="right" vertical="center"/>
    </xf>
    <xf numFmtId="181" fontId="3" fillId="0" borderId="21" xfId="0" applyNumberFormat="1" applyFont="1" applyFill="1" applyBorder="1" applyAlignment="1">
      <alignment vertical="center"/>
    </xf>
    <xf numFmtId="0" fontId="3" fillId="0" borderId="31" xfId="0" applyFont="1" applyFill="1" applyBorder="1" applyAlignment="1">
      <alignment horizontal="center" vertical="center" shrinkToFit="1"/>
    </xf>
    <xf numFmtId="181" fontId="3" fillId="0" borderId="18" xfId="0" applyNumberFormat="1" applyFont="1" applyFill="1" applyBorder="1" applyAlignment="1">
      <alignment vertical="center"/>
    </xf>
    <xf numFmtId="181" fontId="3" fillId="0" borderId="56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4" xfId="0" quotePrefix="1" applyFont="1" applyFill="1" applyBorder="1" applyAlignment="1">
      <alignment horizontal="center" vertical="center"/>
    </xf>
    <xf numFmtId="0" fontId="29" fillId="0" borderId="0" xfId="0" applyFont="1" applyFill="1">
      <alignment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69" xfId="0" applyFont="1" applyFill="1" applyBorder="1" applyAlignment="1">
      <alignment horizontal="center" vertical="center"/>
    </xf>
    <xf numFmtId="0" fontId="3" fillId="0" borderId="6" xfId="0" quotePrefix="1" applyFont="1" applyFill="1" applyBorder="1" applyAlignment="1">
      <alignment horizontal="center" vertical="center"/>
    </xf>
    <xf numFmtId="0" fontId="3" fillId="2" borderId="22" xfId="0" applyFont="1" applyFill="1" applyBorder="1">
      <alignment vertical="center"/>
    </xf>
    <xf numFmtId="0" fontId="3" fillId="2" borderId="24" xfId="0" applyFont="1" applyFill="1" applyBorder="1">
      <alignment vertical="center"/>
    </xf>
    <xf numFmtId="0" fontId="31" fillId="0" borderId="0" xfId="0" applyFont="1" applyFill="1" applyAlignment="1">
      <alignment horizontal="left" vertical="center"/>
    </xf>
    <xf numFmtId="0" fontId="31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right" vertical="center"/>
    </xf>
    <xf numFmtId="0" fontId="31" fillId="0" borderId="17" xfId="0" quotePrefix="1" applyFont="1" applyFill="1" applyBorder="1" applyAlignment="1">
      <alignment horizontal="center" vertical="center"/>
    </xf>
    <xf numFmtId="0" fontId="31" fillId="0" borderId="18" xfId="0" quotePrefix="1" applyFont="1" applyFill="1" applyBorder="1" applyAlignment="1">
      <alignment horizontal="center" vertical="center"/>
    </xf>
    <xf numFmtId="0" fontId="3" fillId="2" borderId="62" xfId="0" applyFont="1" applyFill="1" applyBorder="1">
      <alignment vertical="center"/>
    </xf>
    <xf numFmtId="0" fontId="3" fillId="0" borderId="68" xfId="0" applyFont="1" applyFill="1" applyBorder="1">
      <alignment vertical="center"/>
    </xf>
    <xf numFmtId="0" fontId="3" fillId="0" borderId="0" xfId="0" quotePrefix="1" applyFont="1" applyFill="1" applyBorder="1" applyAlignment="1">
      <alignment horizontal="center" vertical="center"/>
    </xf>
    <xf numFmtId="0" fontId="3" fillId="0" borderId="59" xfId="0" quotePrefix="1" applyFont="1" applyFill="1" applyBorder="1" applyAlignment="1">
      <alignment horizontal="center" vertical="center"/>
    </xf>
    <xf numFmtId="0" fontId="3" fillId="0" borderId="29" xfId="0" applyFont="1" applyFill="1" applyBorder="1">
      <alignment vertical="center"/>
    </xf>
    <xf numFmtId="0" fontId="3" fillId="2" borderId="30" xfId="0" applyFont="1" applyFill="1" applyBorder="1">
      <alignment vertical="center"/>
    </xf>
    <xf numFmtId="0" fontId="3" fillId="2" borderId="73" xfId="0" applyFont="1" applyFill="1" applyBorder="1">
      <alignment vertical="center"/>
    </xf>
    <xf numFmtId="0" fontId="3" fillId="2" borderId="74" xfId="0" applyFont="1" applyFill="1" applyBorder="1">
      <alignment vertical="center"/>
    </xf>
    <xf numFmtId="0" fontId="3" fillId="0" borderId="75" xfId="0" applyFont="1" applyFill="1" applyBorder="1" applyAlignment="1">
      <alignment horizontal="center" vertical="center"/>
    </xf>
    <xf numFmtId="0" fontId="3" fillId="0" borderId="16" xfId="0" applyFont="1" applyFill="1" applyBorder="1">
      <alignment vertical="center"/>
    </xf>
    <xf numFmtId="0" fontId="3" fillId="2" borderId="23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3" fillId="0" borderId="31" xfId="0" quotePrefix="1" applyFont="1" applyFill="1" applyBorder="1" applyAlignment="1">
      <alignment horizontal="center" vertical="center"/>
    </xf>
    <xf numFmtId="0" fontId="33" fillId="0" borderId="0" xfId="0" applyFont="1" applyFill="1">
      <alignment vertical="center"/>
    </xf>
    <xf numFmtId="0" fontId="34" fillId="0" borderId="0" xfId="0" applyFont="1" applyFill="1">
      <alignment vertical="center"/>
    </xf>
    <xf numFmtId="0" fontId="35" fillId="0" borderId="0" xfId="0" applyFont="1" applyFill="1">
      <alignment vertical="center"/>
    </xf>
    <xf numFmtId="0" fontId="3" fillId="2" borderId="53" xfId="0" applyFont="1" applyFill="1" applyBorder="1" applyAlignment="1">
      <alignment vertical="center"/>
    </xf>
    <xf numFmtId="0" fontId="3" fillId="2" borderId="54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 shrinkToFit="1"/>
    </xf>
    <xf numFmtId="0" fontId="3" fillId="2" borderId="6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69" xfId="0" quotePrefix="1" applyFont="1" applyFill="1" applyBorder="1" applyAlignment="1">
      <alignment horizontal="center" vertical="center"/>
    </xf>
    <xf numFmtId="0" fontId="3" fillId="2" borderId="19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2" borderId="25" xfId="0" applyFont="1" applyFill="1" applyBorder="1">
      <alignment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65" xfId="0" quotePrefix="1" applyFont="1" applyFill="1" applyBorder="1" applyAlignment="1">
      <alignment horizontal="left" vertical="center"/>
    </xf>
    <xf numFmtId="0" fontId="3" fillId="0" borderId="6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41" xfId="0" quotePrefix="1" applyFont="1" applyFill="1" applyBorder="1" applyAlignment="1">
      <alignment horizontal="center" vertical="center"/>
    </xf>
    <xf numFmtId="0" fontId="3" fillId="0" borderId="66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8" xfId="0" quotePrefix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shrinkToFit="1"/>
    </xf>
    <xf numFmtId="177" fontId="3" fillId="2" borderId="14" xfId="4" applyNumberFormat="1" applyFont="1" applyFill="1" applyBorder="1">
      <alignment vertical="center"/>
    </xf>
    <xf numFmtId="177" fontId="3" fillId="2" borderId="18" xfId="4" applyNumberFormat="1" applyFont="1" applyFill="1" applyBorder="1">
      <alignment vertical="center"/>
    </xf>
    <xf numFmtId="177" fontId="3" fillId="2" borderId="8" xfId="4" applyNumberFormat="1" applyFont="1" applyFill="1" applyBorder="1">
      <alignment vertical="center"/>
    </xf>
    <xf numFmtId="177" fontId="3" fillId="2" borderId="14" xfId="4" applyNumberFormat="1" applyFont="1" applyFill="1" applyBorder="1" applyAlignment="1">
      <alignment horizontal="right" vertical="center"/>
    </xf>
    <xf numFmtId="177" fontId="3" fillId="2" borderId="18" xfId="4" applyNumberFormat="1" applyFont="1" applyFill="1" applyBorder="1" applyAlignment="1">
      <alignment horizontal="right" vertical="center"/>
    </xf>
    <xf numFmtId="177" fontId="3" fillId="2" borderId="14" xfId="0" applyNumberFormat="1" applyFont="1" applyFill="1" applyBorder="1" applyAlignment="1">
      <alignment horizontal="right" vertical="center"/>
    </xf>
    <xf numFmtId="177" fontId="3" fillId="2" borderId="18" xfId="0" applyNumberFormat="1" applyFont="1" applyFill="1" applyBorder="1" applyAlignment="1">
      <alignment horizontal="right" vertical="center"/>
    </xf>
    <xf numFmtId="177" fontId="3" fillId="2" borderId="8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82" fontId="3" fillId="0" borderId="71" xfId="0" applyNumberFormat="1" applyFont="1" applyFill="1" applyBorder="1" applyAlignment="1">
      <alignment horizontal="right" vertical="center"/>
    </xf>
    <xf numFmtId="182" fontId="3" fillId="0" borderId="14" xfId="0" applyNumberFormat="1" applyFont="1" applyFill="1" applyBorder="1" applyAlignment="1">
      <alignment horizontal="right" vertical="center"/>
    </xf>
    <xf numFmtId="182" fontId="3" fillId="0" borderId="36" xfId="0" applyNumberFormat="1" applyFont="1" applyFill="1" applyBorder="1" applyAlignment="1">
      <alignment horizontal="right" vertical="center"/>
    </xf>
    <xf numFmtId="182" fontId="3" fillId="0" borderId="30" xfId="0" applyNumberFormat="1" applyFont="1" applyBorder="1" applyAlignment="1">
      <alignment vertical="center"/>
    </xf>
    <xf numFmtId="38" fontId="1" fillId="0" borderId="36" xfId="2" applyFont="1" applyBorder="1" applyAlignment="1">
      <alignment vertical="center"/>
    </xf>
    <xf numFmtId="182" fontId="3" fillId="0" borderId="22" xfId="0" applyNumberFormat="1" applyFont="1" applyBorder="1" applyAlignment="1">
      <alignment horizontal="right" vertical="center"/>
    </xf>
    <xf numFmtId="182" fontId="3" fillId="2" borderId="16" xfId="0" applyNumberFormat="1" applyFont="1" applyFill="1" applyBorder="1">
      <alignment vertical="center"/>
    </xf>
    <xf numFmtId="182" fontId="3" fillId="2" borderId="9" xfId="0" applyNumberFormat="1" applyFont="1" applyFill="1" applyBorder="1">
      <alignment vertical="center"/>
    </xf>
    <xf numFmtId="182" fontId="3" fillId="0" borderId="9" xfId="0" applyNumberFormat="1" applyFont="1" applyBorder="1" applyAlignment="1">
      <alignment horizontal="right" vertical="center"/>
    </xf>
    <xf numFmtId="182" fontId="3" fillId="0" borderId="23" xfId="0" applyNumberFormat="1" applyFont="1" applyBorder="1">
      <alignment vertical="center"/>
    </xf>
    <xf numFmtId="182" fontId="3" fillId="0" borderId="16" xfId="0" applyNumberFormat="1" applyFont="1" applyFill="1" applyBorder="1">
      <alignment vertical="center"/>
    </xf>
    <xf numFmtId="182" fontId="3" fillId="0" borderId="9" xfId="0" applyNumberFormat="1" applyFont="1" applyFill="1" applyBorder="1">
      <alignment vertical="center"/>
    </xf>
    <xf numFmtId="182" fontId="3" fillId="0" borderId="16" xfId="0" applyNumberFormat="1" applyFont="1" applyFill="1" applyBorder="1" applyAlignment="1">
      <alignment horizontal="right" vertical="center"/>
    </xf>
    <xf numFmtId="182" fontId="3" fillId="0" borderId="9" xfId="0" applyNumberFormat="1" applyFont="1" applyFill="1" applyBorder="1" applyAlignment="1">
      <alignment horizontal="right" vertical="center"/>
    </xf>
    <xf numFmtId="182" fontId="3" fillId="0" borderId="23" xfId="0" applyNumberFormat="1" applyFont="1" applyBorder="1" applyAlignment="1">
      <alignment horizontal="right" vertical="center"/>
    </xf>
    <xf numFmtId="182" fontId="3" fillId="0" borderId="6" xfId="0" applyNumberFormat="1" applyFont="1" applyBorder="1" applyAlignment="1">
      <alignment horizontal="right" vertical="center"/>
    </xf>
    <xf numFmtId="182" fontId="3" fillId="0" borderId="44" xfId="0" applyNumberFormat="1" applyFont="1" applyBorder="1" applyAlignment="1">
      <alignment horizontal="right" vertical="center"/>
    </xf>
    <xf numFmtId="182" fontId="3" fillId="0" borderId="47" xfId="0" applyNumberFormat="1" applyFont="1" applyBorder="1" applyAlignment="1">
      <alignment horizontal="right" vertical="center"/>
    </xf>
    <xf numFmtId="182" fontId="3" fillId="0" borderId="8" xfId="0" applyNumberFormat="1" applyFont="1" applyBorder="1" applyAlignment="1">
      <alignment horizontal="right" vertical="center"/>
    </xf>
    <xf numFmtId="0" fontId="3" fillId="0" borderId="57" xfId="0" applyFont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182" fontId="3" fillId="2" borderId="29" xfId="0" applyNumberFormat="1" applyFont="1" applyFill="1" applyBorder="1">
      <alignment vertical="center"/>
    </xf>
    <xf numFmtId="182" fontId="3" fillId="2" borderId="33" xfId="0" applyNumberFormat="1" applyFont="1" applyFill="1" applyBorder="1" applyAlignment="1">
      <alignment horizontal="right" vertical="center"/>
    </xf>
    <xf numFmtId="182" fontId="3" fillId="2" borderId="73" xfId="0" applyNumberFormat="1" applyFont="1" applyFill="1" applyBorder="1">
      <alignment vertical="center"/>
    </xf>
    <xf numFmtId="182" fontId="3" fillId="2" borderId="23" xfId="0" applyNumberFormat="1" applyFont="1" applyFill="1" applyBorder="1">
      <alignment vertical="center"/>
    </xf>
    <xf numFmtId="182" fontId="3" fillId="0" borderId="16" xfId="0" applyNumberFormat="1" applyFont="1" applyBorder="1">
      <alignment vertical="center"/>
    </xf>
    <xf numFmtId="182" fontId="3" fillId="0" borderId="9" xfId="0" applyNumberFormat="1" applyFont="1" applyBorder="1">
      <alignment vertical="center"/>
    </xf>
    <xf numFmtId="177" fontId="3" fillId="0" borderId="16" xfId="4" applyNumberFormat="1" applyFont="1" applyBorder="1">
      <alignment vertical="center"/>
    </xf>
    <xf numFmtId="177" fontId="3" fillId="0" borderId="9" xfId="4" applyNumberFormat="1" applyFont="1" applyBorder="1">
      <alignment vertical="center"/>
    </xf>
    <xf numFmtId="177" fontId="3" fillId="0" borderId="23" xfId="4" applyNumberFormat="1" applyFont="1" applyBorder="1">
      <alignment vertical="center"/>
    </xf>
    <xf numFmtId="182" fontId="3" fillId="0" borderId="16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15" fillId="2" borderId="0" xfId="0" applyFont="1" applyFill="1">
      <alignment vertical="center"/>
    </xf>
    <xf numFmtId="182" fontId="3" fillId="0" borderId="13" xfId="0" applyNumberFormat="1" applyFont="1" applyFill="1" applyBorder="1" applyAlignment="1">
      <alignment horizontal="right" vertical="center"/>
    </xf>
    <xf numFmtId="183" fontId="3" fillId="0" borderId="22" xfId="4" applyNumberFormat="1" applyFont="1" applyFill="1" applyBorder="1" applyAlignment="1">
      <alignment horizontal="right" vertical="center"/>
    </xf>
    <xf numFmtId="0" fontId="3" fillId="0" borderId="77" xfId="0" applyFont="1" applyFill="1" applyBorder="1" applyAlignment="1">
      <alignment horizontal="center" vertical="center"/>
    </xf>
    <xf numFmtId="182" fontId="3" fillId="0" borderId="38" xfId="0" applyNumberFormat="1" applyFont="1" applyFill="1" applyBorder="1" applyAlignment="1">
      <alignment horizontal="right" vertical="center"/>
    </xf>
    <xf numFmtId="182" fontId="3" fillId="0" borderId="56" xfId="0" applyNumberFormat="1" applyFont="1" applyFill="1" applyBorder="1" applyAlignment="1">
      <alignment vertical="center"/>
    </xf>
    <xf numFmtId="0" fontId="1" fillId="0" borderId="18" xfId="0" applyFont="1" applyBorder="1" applyAlignment="1">
      <alignment vertical="center"/>
    </xf>
    <xf numFmtId="183" fontId="3" fillId="0" borderId="70" xfId="4" applyNumberFormat="1" applyFont="1" applyFill="1" applyBorder="1" applyAlignment="1">
      <alignment horizontal="right" vertical="center"/>
    </xf>
    <xf numFmtId="182" fontId="3" fillId="0" borderId="0" xfId="0" applyNumberFormat="1" applyFont="1" applyFill="1">
      <alignment vertical="center"/>
    </xf>
    <xf numFmtId="182" fontId="3" fillId="0" borderId="54" xfId="0" applyNumberFormat="1" applyFont="1" applyFill="1" applyBorder="1">
      <alignment vertical="center"/>
    </xf>
    <xf numFmtId="182" fontId="3" fillId="0" borderId="55" xfId="0" applyNumberFormat="1" applyFont="1" applyFill="1" applyBorder="1">
      <alignment vertical="center"/>
    </xf>
    <xf numFmtId="182" fontId="3" fillId="0" borderId="60" xfId="0" applyNumberFormat="1" applyFont="1" applyFill="1" applyBorder="1">
      <alignment vertical="center"/>
    </xf>
    <xf numFmtId="183" fontId="3" fillId="0" borderId="61" xfId="4" applyNumberFormat="1" applyFont="1" applyFill="1" applyBorder="1" applyAlignment="1">
      <alignment horizontal="right" vertical="center"/>
    </xf>
    <xf numFmtId="182" fontId="3" fillId="0" borderId="0" xfId="0" applyNumberFormat="1" applyFont="1" applyFill="1" applyBorder="1">
      <alignment vertical="center"/>
    </xf>
    <xf numFmtId="178" fontId="3" fillId="0" borderId="0" xfId="0" applyNumberFormat="1" applyFont="1" applyFill="1" applyBorder="1" applyAlignment="1">
      <alignment horizontal="right" vertical="center"/>
    </xf>
    <xf numFmtId="0" fontId="3" fillId="0" borderId="3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9" xfId="0" applyFont="1" applyBorder="1" applyAlignment="1">
      <alignment horizontal="left" vertical="center" shrinkToFit="1"/>
    </xf>
    <xf numFmtId="0" fontId="3" fillId="0" borderId="44" xfId="0" applyFont="1" applyBorder="1" applyAlignment="1">
      <alignment horizontal="left" vertical="center" shrinkToFit="1"/>
    </xf>
    <xf numFmtId="0" fontId="3" fillId="0" borderId="45" xfId="0" applyFont="1" applyBorder="1" applyAlignment="1">
      <alignment horizontal="left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2" borderId="34" xfId="0" applyFont="1" applyFill="1" applyBorder="1" applyAlignment="1">
      <alignment horizontal="center" vertical="center" shrinkToFit="1"/>
    </xf>
    <xf numFmtId="0" fontId="3" fillId="2" borderId="35" xfId="0" applyFont="1" applyFill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6" xfId="0" quotePrefix="1" applyFont="1" applyFill="1" applyBorder="1" applyAlignment="1">
      <alignment horizontal="center" vertical="center"/>
    </xf>
    <xf numFmtId="0" fontId="3" fillId="0" borderId="32" xfId="0" quotePrefix="1" applyFont="1" applyFill="1" applyBorder="1" applyAlignment="1">
      <alignment horizontal="center" vertical="center"/>
    </xf>
    <xf numFmtId="0" fontId="3" fillId="0" borderId="8" xfId="0" quotePrefix="1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38" xfId="0" quotePrefix="1" applyFont="1" applyFill="1" applyBorder="1" applyAlignment="1">
      <alignment horizontal="center" vertical="center"/>
    </xf>
    <xf numFmtId="0" fontId="3" fillId="0" borderId="27" xfId="0" quotePrefix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right" vertical="center"/>
    </xf>
    <xf numFmtId="0" fontId="3" fillId="0" borderId="48" xfId="0" quotePrefix="1" applyFont="1" applyFill="1" applyBorder="1" applyAlignment="1">
      <alignment horizontal="center" vertical="center"/>
    </xf>
    <xf numFmtId="0" fontId="3" fillId="0" borderId="46" xfId="0" quotePrefix="1" applyFont="1" applyFill="1" applyBorder="1" applyAlignment="1">
      <alignment horizontal="center" vertical="center"/>
    </xf>
    <xf numFmtId="0" fontId="3" fillId="0" borderId="50" xfId="0" quotePrefix="1" applyFont="1" applyFill="1" applyBorder="1" applyAlignment="1">
      <alignment horizontal="center" vertical="center"/>
    </xf>
    <xf numFmtId="0" fontId="3" fillId="0" borderId="3" xfId="0" quotePrefix="1" applyFont="1" applyFill="1" applyBorder="1" applyAlignment="1">
      <alignment horizontal="center" vertical="center"/>
    </xf>
    <xf numFmtId="0" fontId="3" fillId="0" borderId="15" xfId="0" quotePrefix="1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 wrapText="1"/>
    </xf>
    <xf numFmtId="0" fontId="3" fillId="2" borderId="26" xfId="0" quotePrefix="1" applyFont="1" applyFill="1" applyBorder="1" applyAlignment="1">
      <alignment horizontal="center" vertical="center" shrinkToFit="1"/>
    </xf>
    <xf numFmtId="0" fontId="3" fillId="2" borderId="27" xfId="0" quotePrefix="1" applyFont="1" applyFill="1" applyBorder="1" applyAlignment="1">
      <alignment horizontal="center" vertical="center" shrinkToFit="1"/>
    </xf>
    <xf numFmtId="0" fontId="3" fillId="2" borderId="29" xfId="0" quotePrefix="1" applyFont="1" applyFill="1" applyBorder="1" applyAlignment="1">
      <alignment horizontal="center" vertical="center" shrinkToFit="1"/>
    </xf>
    <xf numFmtId="0" fontId="3" fillId="2" borderId="41" xfId="0" quotePrefix="1" applyFont="1" applyFill="1" applyBorder="1" applyAlignment="1">
      <alignment horizontal="center" vertical="center" shrinkToFit="1"/>
    </xf>
    <xf numFmtId="0" fontId="3" fillId="2" borderId="32" xfId="0" quotePrefix="1" applyFont="1" applyFill="1" applyBorder="1" applyAlignment="1">
      <alignment horizontal="center" vertical="center" shrinkToFit="1"/>
    </xf>
    <xf numFmtId="0" fontId="3" fillId="2" borderId="30" xfId="0" quotePrefix="1" applyFont="1" applyFill="1" applyBorder="1" applyAlignment="1">
      <alignment horizontal="center" vertical="center" shrinkToFit="1"/>
    </xf>
    <xf numFmtId="0" fontId="3" fillId="2" borderId="41" xfId="0" applyFont="1" applyFill="1" applyBorder="1" applyAlignment="1">
      <alignment horizontal="center" vertical="center" shrinkToFit="1"/>
    </xf>
    <xf numFmtId="0" fontId="3" fillId="2" borderId="32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vertical="center" shrinkToFit="1"/>
    </xf>
    <xf numFmtId="0" fontId="3" fillId="2" borderId="5" xfId="0" quotePrefix="1" applyFont="1" applyFill="1" applyBorder="1" applyAlignment="1">
      <alignment horizontal="center" vertical="center" shrinkToFit="1"/>
    </xf>
    <xf numFmtId="0" fontId="3" fillId="2" borderId="49" xfId="0" quotePrefix="1" applyFont="1" applyFill="1" applyBorder="1" applyAlignment="1">
      <alignment horizontal="center" vertical="center" shrinkToFit="1"/>
    </xf>
    <xf numFmtId="0" fontId="16" fillId="2" borderId="47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center" vertical="center"/>
    </xf>
    <xf numFmtId="0" fontId="0" fillId="0" borderId="46" xfId="0" applyBorder="1">
      <alignment vertical="center"/>
    </xf>
    <xf numFmtId="0" fontId="0" fillId="0" borderId="50" xfId="0" applyBorder="1">
      <alignment vertical="center"/>
    </xf>
    <xf numFmtId="0" fontId="0" fillId="0" borderId="3" xfId="0" applyBorder="1">
      <alignment vertical="center"/>
    </xf>
    <xf numFmtId="0" fontId="3" fillId="0" borderId="41" xfId="0" quotePrefix="1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 wrapText="1"/>
    </xf>
    <xf numFmtId="0" fontId="3" fillId="0" borderId="66" xfId="0" applyFont="1" applyFill="1" applyBorder="1" applyAlignment="1">
      <alignment horizontal="center" vertical="center" wrapText="1"/>
    </xf>
    <xf numFmtId="0" fontId="3" fillId="0" borderId="67" xfId="0" applyFont="1" applyFill="1" applyBorder="1" applyAlignment="1">
      <alignment horizontal="center" vertical="center" wrapText="1"/>
    </xf>
    <xf numFmtId="0" fontId="3" fillId="0" borderId="68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46" xfId="0" quotePrefix="1" applyFont="1" applyFill="1" applyBorder="1" applyAlignment="1">
      <alignment horizontal="center" vertical="center" shrinkToFit="1"/>
    </xf>
    <xf numFmtId="0" fontId="3" fillId="0" borderId="52" xfId="0" quotePrefix="1" applyFont="1" applyFill="1" applyBorder="1" applyAlignment="1">
      <alignment horizontal="center" vertical="center" shrinkToFit="1"/>
    </xf>
    <xf numFmtId="0" fontId="3" fillId="0" borderId="3" xfId="0" quotePrefix="1" applyFont="1" applyFill="1" applyBorder="1" applyAlignment="1">
      <alignment horizontal="center" vertical="center" shrinkToFit="1"/>
    </xf>
    <xf numFmtId="0" fontId="3" fillId="0" borderId="41" xfId="0" quotePrefix="1" applyFont="1" applyFill="1" applyBorder="1" applyAlignment="1">
      <alignment horizontal="center" vertical="center" shrinkToFit="1"/>
    </xf>
    <xf numFmtId="0" fontId="3" fillId="0" borderId="32" xfId="0" quotePrefix="1" applyFont="1" applyFill="1" applyBorder="1" applyAlignment="1">
      <alignment horizontal="center" vertical="center" shrinkToFit="1"/>
    </xf>
    <xf numFmtId="0" fontId="3" fillId="0" borderId="30" xfId="0" quotePrefix="1" applyFont="1" applyFill="1" applyBorder="1" applyAlignment="1">
      <alignment horizontal="center" vertical="center" shrinkToFit="1"/>
    </xf>
    <xf numFmtId="0" fontId="0" fillId="0" borderId="27" xfId="0" applyBorder="1">
      <alignment vertical="center"/>
    </xf>
    <xf numFmtId="0" fontId="0" fillId="0" borderId="19" xfId="0" applyBorder="1">
      <alignment vertical="center"/>
    </xf>
    <xf numFmtId="0" fontId="0" fillId="0" borderId="32" xfId="0" applyBorder="1">
      <alignment vertical="center"/>
    </xf>
    <xf numFmtId="0" fontId="0" fillId="0" borderId="8" xfId="0" applyBorder="1">
      <alignment vertical="center"/>
    </xf>
    <xf numFmtId="0" fontId="3" fillId="0" borderId="41" xfId="0" applyFont="1" applyFill="1" applyBorder="1" applyAlignment="1">
      <alignment horizontal="center" vertical="center" shrinkToFit="1"/>
    </xf>
    <xf numFmtId="0" fontId="3" fillId="0" borderId="32" xfId="0" applyFont="1" applyFill="1" applyBorder="1" applyAlignment="1">
      <alignment horizontal="center" vertical="center" shrinkToFit="1"/>
    </xf>
    <xf numFmtId="0" fontId="3" fillId="0" borderId="30" xfId="0" applyFont="1" applyFill="1" applyBorder="1" applyAlignment="1">
      <alignment horizontal="center" vertical="center" shrinkToFit="1"/>
    </xf>
    <xf numFmtId="0" fontId="3" fillId="0" borderId="5" xfId="0" quotePrefix="1" applyFont="1" applyFill="1" applyBorder="1" applyAlignment="1">
      <alignment horizontal="center" vertical="center" shrinkToFit="1"/>
    </xf>
    <xf numFmtId="0" fontId="3" fillId="0" borderId="49" xfId="0" quotePrefix="1" applyFont="1" applyFill="1" applyBorder="1" applyAlignment="1">
      <alignment horizontal="center" vertical="center" shrinkToFit="1"/>
    </xf>
    <xf numFmtId="0" fontId="3" fillId="0" borderId="38" xfId="0" applyFont="1" applyFill="1" applyBorder="1" applyAlignment="1">
      <alignment horizontal="center" vertical="center"/>
    </xf>
    <xf numFmtId="0" fontId="3" fillId="0" borderId="70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36" xfId="0" quotePrefix="1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4" xfId="0" quotePrefix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9" xfId="0" quotePrefix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6" xfId="0" quotePrefix="1" applyFont="1" applyFill="1" applyBorder="1" applyAlignment="1">
      <alignment horizontal="center" vertical="center" wrapText="1"/>
    </xf>
    <xf numFmtId="0" fontId="3" fillId="0" borderId="9" xfId="0" quotePrefix="1" applyFont="1" applyFill="1" applyBorder="1" applyAlignment="1">
      <alignment horizontal="center" vertical="center" wrapText="1"/>
    </xf>
    <xf numFmtId="6" fontId="3" fillId="0" borderId="9" xfId="3" quotePrefix="1" applyFont="1" applyFill="1" applyBorder="1" applyAlignment="1">
      <alignment horizontal="center" vertical="center"/>
    </xf>
    <xf numFmtId="6" fontId="3" fillId="0" borderId="6" xfId="3" quotePrefix="1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6" fontId="3" fillId="0" borderId="16" xfId="3" applyFont="1" applyFill="1" applyBorder="1" applyAlignment="1">
      <alignment horizontal="center" vertical="center"/>
    </xf>
    <xf numFmtId="6" fontId="3" fillId="0" borderId="17" xfId="3" quotePrefix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/>
    </xf>
    <xf numFmtId="0" fontId="31" fillId="0" borderId="13" xfId="0" quotePrefix="1" applyFont="1" applyFill="1" applyBorder="1" applyAlignment="1">
      <alignment horizontal="center" vertical="center"/>
    </xf>
    <xf numFmtId="0" fontId="31" fillId="0" borderId="14" xfId="0" quotePrefix="1" applyFont="1" applyFill="1" applyBorder="1" applyAlignment="1">
      <alignment horizontal="center" vertical="center"/>
    </xf>
    <xf numFmtId="0" fontId="31" fillId="0" borderId="14" xfId="0" applyFont="1" applyFill="1" applyBorder="1" applyAlignment="1">
      <alignment horizontal="center" vertical="center" wrapText="1"/>
    </xf>
    <xf numFmtId="0" fontId="31" fillId="0" borderId="18" xfId="0" applyFont="1" applyFill="1" applyBorder="1" applyAlignment="1">
      <alignment horizontal="center" vertical="center" wrapText="1"/>
    </xf>
    <xf numFmtId="0" fontId="31" fillId="0" borderId="14" xfId="0" quotePrefix="1" applyFont="1" applyFill="1" applyBorder="1" applyAlignment="1">
      <alignment horizontal="center" vertical="center" wrapText="1"/>
    </xf>
    <xf numFmtId="0" fontId="31" fillId="0" borderId="18" xfId="0" quotePrefix="1" applyFont="1" applyFill="1" applyBorder="1" applyAlignment="1">
      <alignment horizontal="center" vertical="center" wrapText="1"/>
    </xf>
    <xf numFmtId="0" fontId="31" fillId="0" borderId="18" xfId="0" quotePrefix="1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/>
    </xf>
    <xf numFmtId="0" fontId="31" fillId="0" borderId="24" xfId="0" applyFont="1" applyFill="1" applyBorder="1" applyAlignment="1">
      <alignment horizontal="center" vertical="center"/>
    </xf>
    <xf numFmtId="0" fontId="31" fillId="0" borderId="62" xfId="0" applyFont="1" applyFill="1" applyBorder="1" applyAlignment="1">
      <alignment horizontal="center" vertical="center"/>
    </xf>
    <xf numFmtId="0" fontId="31" fillId="0" borderId="64" xfId="0" applyFont="1" applyFill="1" applyBorder="1" applyAlignment="1">
      <alignment horizontal="center" vertical="center"/>
    </xf>
    <xf numFmtId="0" fontId="31" fillId="0" borderId="71" xfId="0" applyFont="1" applyFill="1" applyBorder="1" applyAlignment="1">
      <alignment horizontal="center" vertical="center"/>
    </xf>
    <xf numFmtId="0" fontId="31" fillId="0" borderId="31" xfId="0" applyFont="1" applyFill="1" applyBorder="1" applyAlignment="1">
      <alignment horizontal="center" vertical="center"/>
    </xf>
    <xf numFmtId="0" fontId="3" fillId="0" borderId="7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16" fillId="2" borderId="47" xfId="0" applyFont="1" applyFill="1" applyBorder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182" fontId="3" fillId="2" borderId="16" xfId="0" applyNumberFormat="1" applyFont="1" applyFill="1" applyBorder="1" applyAlignment="1">
      <alignment horizontal="right" vertical="center"/>
    </xf>
    <xf numFmtId="182" fontId="3" fillId="2" borderId="17" xfId="0" applyNumberFormat="1" applyFont="1" applyFill="1" applyBorder="1" applyAlignment="1">
      <alignment horizontal="right" vertical="center"/>
    </xf>
    <xf numFmtId="182" fontId="3" fillId="2" borderId="9" xfId="0" applyNumberFormat="1" applyFont="1" applyFill="1" applyBorder="1" applyAlignment="1">
      <alignment horizontal="right" vertical="center"/>
    </xf>
    <xf numFmtId="182" fontId="3" fillId="2" borderId="18" xfId="0" applyNumberFormat="1" applyFont="1" applyFill="1" applyBorder="1" applyAlignment="1">
      <alignment horizontal="right" vertical="center"/>
    </xf>
    <xf numFmtId="182" fontId="3" fillId="0" borderId="76" xfId="0" applyNumberFormat="1" applyFont="1" applyBorder="1" applyAlignment="1">
      <alignment horizontal="right" vertical="center"/>
    </xf>
    <xf numFmtId="182" fontId="3" fillId="0" borderId="68" xfId="0" applyNumberFormat="1" applyFont="1" applyBorder="1" applyAlignment="1">
      <alignment horizontal="right"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82" fontId="3" fillId="0" borderId="16" xfId="0" applyNumberFormat="1" applyFont="1" applyBorder="1" applyAlignment="1">
      <alignment horizontal="right" vertical="center"/>
    </xf>
    <xf numFmtId="182" fontId="3" fillId="0" borderId="17" xfId="0" applyNumberFormat="1" applyFont="1" applyBorder="1" applyAlignment="1">
      <alignment horizontal="right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182" fontId="3" fillId="0" borderId="9" xfId="0" applyNumberFormat="1" applyFont="1" applyBorder="1" applyAlignment="1">
      <alignment horizontal="right" vertical="center"/>
    </xf>
    <xf numFmtId="182" fontId="3" fillId="0" borderId="18" xfId="0" applyNumberFormat="1" applyFont="1" applyBorder="1" applyAlignment="1">
      <alignment horizontal="right" vertical="center"/>
    </xf>
    <xf numFmtId="182" fontId="3" fillId="0" borderId="23" xfId="0" applyNumberFormat="1" applyFont="1" applyBorder="1" applyAlignment="1">
      <alignment horizontal="right" vertical="center"/>
    </xf>
    <xf numFmtId="182" fontId="3" fillId="0" borderId="24" xfId="0" applyNumberFormat="1" applyFont="1" applyBorder="1" applyAlignment="1">
      <alignment horizontal="right" vertical="center"/>
    </xf>
    <xf numFmtId="0" fontId="3" fillId="0" borderId="6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 shrinkToFit="1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7" fillId="0" borderId="39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textRotation="255"/>
    </xf>
    <xf numFmtId="0" fontId="7" fillId="0" borderId="32" xfId="0" applyFont="1" applyBorder="1" applyAlignment="1">
      <alignment horizontal="center" vertical="center" textRotation="255"/>
    </xf>
    <xf numFmtId="0" fontId="7" fillId="0" borderId="30" xfId="0" applyFont="1" applyBorder="1" applyAlignment="1">
      <alignment horizontal="center" vertical="center" textRotation="255"/>
    </xf>
    <xf numFmtId="0" fontId="4" fillId="0" borderId="26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 textRotation="255" shrinkToFit="1"/>
    </xf>
    <xf numFmtId="0" fontId="9" fillId="0" borderId="27" xfId="0" applyFont="1" applyFill="1" applyBorder="1" applyAlignment="1">
      <alignment horizontal="center" vertical="center" textRotation="255" shrinkToFit="1"/>
    </xf>
    <xf numFmtId="0" fontId="9" fillId="0" borderId="29" xfId="0" applyFont="1" applyFill="1" applyBorder="1" applyAlignment="1">
      <alignment horizontal="center" vertical="center" textRotation="255" shrinkToFit="1"/>
    </xf>
    <xf numFmtId="0" fontId="9" fillId="0" borderId="38" xfId="0" applyFont="1" applyFill="1" applyBorder="1" applyAlignment="1">
      <alignment horizontal="center" vertical="center" textRotation="255"/>
    </xf>
    <xf numFmtId="0" fontId="9" fillId="0" borderId="27" xfId="0" applyFont="1" applyFill="1" applyBorder="1" applyAlignment="1">
      <alignment horizontal="center" vertical="center" textRotation="255"/>
    </xf>
    <xf numFmtId="0" fontId="9" fillId="0" borderId="29" xfId="0" applyFont="1" applyFill="1" applyBorder="1" applyAlignment="1">
      <alignment horizontal="center" vertical="center" textRotation="255"/>
    </xf>
    <xf numFmtId="0" fontId="4" fillId="0" borderId="31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</cellXfs>
  <cellStyles count="5">
    <cellStyle name="パーセント" xfId="4" builtinId="5"/>
    <cellStyle name="桁区切り" xfId="2" builtinId="6"/>
    <cellStyle name="通貨" xfId="3" builtinId="7"/>
    <cellStyle name="標準" xfId="0" builtinId="0"/>
    <cellStyle name="標準_ＨＩＶ検査様式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tabSelected="1" zoomScale="75" zoomScaleNormal="75" zoomScaleSheetLayoutView="100" workbookViewId="0">
      <selection activeCell="A2" sqref="A2"/>
    </sheetView>
  </sheetViews>
  <sheetFormatPr defaultColWidth="9.33203125" defaultRowHeight="24" customHeight="1"/>
  <cols>
    <col min="1" max="1" width="12.1640625" style="13" customWidth="1"/>
    <col min="2" max="2" width="16.83203125" style="13" customWidth="1"/>
    <col min="3" max="4" width="19.5" style="13" customWidth="1"/>
    <col min="5" max="7" width="13.1640625" style="13" customWidth="1"/>
    <col min="8" max="10" width="16.83203125" style="13" customWidth="1"/>
    <col min="11" max="11" width="6.6640625" style="13" customWidth="1"/>
    <col min="12" max="16" width="16.83203125" style="13" customWidth="1"/>
    <col min="17" max="16384" width="9.33203125" style="13"/>
  </cols>
  <sheetData>
    <row r="1" spans="1:11" s="47" customFormat="1" ht="33" customHeight="1">
      <c r="A1" s="54" t="s">
        <v>346</v>
      </c>
      <c r="B1" s="54"/>
      <c r="C1" s="55"/>
    </row>
    <row r="2" spans="1:11" s="45" customFormat="1" ht="24" customHeight="1">
      <c r="A2" s="41" t="s">
        <v>93</v>
      </c>
      <c r="B2" s="43" t="s">
        <v>34</v>
      </c>
      <c r="C2" s="44"/>
      <c r="D2" s="44"/>
      <c r="E2" s="44"/>
      <c r="F2" s="44"/>
      <c r="G2" s="44"/>
      <c r="H2" s="44"/>
      <c r="I2" s="44"/>
      <c r="J2" s="44"/>
      <c r="K2" s="44"/>
    </row>
    <row r="3" spans="1:11" ht="24" customHeight="1">
      <c r="A3" s="63"/>
      <c r="G3" s="14" t="s">
        <v>126</v>
      </c>
    </row>
    <row r="4" spans="1:11" ht="21.75" customHeight="1">
      <c r="A4" s="9"/>
      <c r="B4" s="419"/>
      <c r="C4" s="420"/>
      <c r="D4" s="421"/>
      <c r="E4" s="3" t="s">
        <v>35</v>
      </c>
      <c r="F4" s="34" t="s">
        <v>83</v>
      </c>
      <c r="G4" s="34" t="s">
        <v>84</v>
      </c>
    </row>
    <row r="5" spans="1:11" ht="21.75" customHeight="1">
      <c r="A5" s="9"/>
      <c r="B5" s="419" t="s">
        <v>36</v>
      </c>
      <c r="C5" s="420"/>
      <c r="D5" s="421"/>
      <c r="E5" s="8">
        <v>0</v>
      </c>
      <c r="F5" s="8">
        <v>0</v>
      </c>
      <c r="G5" s="8">
        <v>0</v>
      </c>
    </row>
    <row r="6" spans="1:11" ht="21.75" customHeight="1">
      <c r="A6" s="9"/>
      <c r="B6" s="422" t="s">
        <v>87</v>
      </c>
      <c r="C6" s="423"/>
      <c r="D6" s="424"/>
      <c r="E6" s="8">
        <v>0</v>
      </c>
      <c r="F6" s="8">
        <v>0</v>
      </c>
      <c r="G6" s="8">
        <v>0</v>
      </c>
    </row>
    <row r="7" spans="1:11" ht="21.75" customHeight="1">
      <c r="A7" s="9"/>
      <c r="B7" s="11"/>
      <c r="C7" s="425" t="s">
        <v>42</v>
      </c>
      <c r="D7" s="426"/>
      <c r="E7" s="8">
        <v>0</v>
      </c>
      <c r="F7" s="8">
        <v>0</v>
      </c>
      <c r="G7" s="8">
        <v>0</v>
      </c>
    </row>
    <row r="8" spans="1:11" ht="21.75" customHeight="1">
      <c r="A8" s="9"/>
      <c r="B8" s="422" t="s">
        <v>88</v>
      </c>
      <c r="C8" s="423"/>
      <c r="D8" s="424"/>
      <c r="E8" s="116">
        <v>26</v>
      </c>
      <c r="F8" s="116">
        <v>15</v>
      </c>
      <c r="G8" s="116">
        <v>11</v>
      </c>
    </row>
    <row r="9" spans="1:11" ht="21.75" customHeight="1">
      <c r="A9" s="9"/>
      <c r="B9" s="16"/>
      <c r="C9" s="425" t="s">
        <v>38</v>
      </c>
      <c r="D9" s="426"/>
      <c r="E9" s="116">
        <v>0</v>
      </c>
      <c r="F9" s="116">
        <v>0</v>
      </c>
      <c r="G9" s="116">
        <v>0</v>
      </c>
    </row>
    <row r="10" spans="1:11" ht="21.75" customHeight="1">
      <c r="A10" s="9"/>
      <c r="B10" s="427"/>
      <c r="C10" s="429" t="s">
        <v>37</v>
      </c>
      <c r="D10" s="430"/>
      <c r="E10" s="116">
        <v>26</v>
      </c>
      <c r="F10" s="116">
        <v>15</v>
      </c>
      <c r="G10" s="116">
        <v>11</v>
      </c>
    </row>
    <row r="11" spans="1:11" ht="21.75" customHeight="1">
      <c r="A11" s="9"/>
      <c r="B11" s="428"/>
      <c r="C11" s="425" t="s">
        <v>45</v>
      </c>
      <c r="D11" s="426"/>
      <c r="E11" s="8">
        <v>0</v>
      </c>
      <c r="F11" s="8">
        <v>0</v>
      </c>
      <c r="G11" s="8">
        <v>0</v>
      </c>
    </row>
    <row r="12" spans="1:11" ht="21.75" customHeight="1">
      <c r="A12" s="9"/>
      <c r="B12" s="428"/>
      <c r="C12" s="425" t="s">
        <v>95</v>
      </c>
      <c r="D12" s="426"/>
      <c r="E12" s="8">
        <v>0</v>
      </c>
      <c r="F12" s="8">
        <v>0</v>
      </c>
      <c r="G12" s="8">
        <v>0</v>
      </c>
    </row>
    <row r="13" spans="1:11" ht="21.75" customHeight="1">
      <c r="A13" s="9"/>
      <c r="B13" s="428"/>
      <c r="C13" s="425" t="s">
        <v>44</v>
      </c>
      <c r="D13" s="426"/>
      <c r="E13" s="8">
        <v>0</v>
      </c>
      <c r="F13" s="8">
        <v>0</v>
      </c>
      <c r="G13" s="8">
        <v>0</v>
      </c>
    </row>
    <row r="14" spans="1:11" ht="21.75" customHeight="1">
      <c r="A14" s="9"/>
      <c r="B14" s="422" t="s">
        <v>89</v>
      </c>
      <c r="C14" s="423"/>
      <c r="D14" s="424"/>
      <c r="E14" s="196">
        <v>4</v>
      </c>
      <c r="F14" s="196">
        <v>3</v>
      </c>
      <c r="G14" s="196">
        <v>1</v>
      </c>
    </row>
    <row r="15" spans="1:11" ht="21.75" customHeight="1">
      <c r="A15" s="9"/>
      <c r="B15" s="16"/>
      <c r="C15" s="425" t="s">
        <v>47</v>
      </c>
      <c r="D15" s="426"/>
      <c r="E15" s="8">
        <v>0</v>
      </c>
      <c r="F15" s="8">
        <v>0</v>
      </c>
      <c r="G15" s="8">
        <v>0</v>
      </c>
    </row>
    <row r="16" spans="1:11" ht="21.75" customHeight="1">
      <c r="A16" s="9"/>
      <c r="B16" s="16"/>
      <c r="C16" s="425" t="s">
        <v>40</v>
      </c>
      <c r="D16" s="426"/>
      <c r="E16" s="8">
        <v>0</v>
      </c>
      <c r="F16" s="8">
        <v>0</v>
      </c>
      <c r="G16" s="8">
        <v>0</v>
      </c>
    </row>
    <row r="17" spans="1:9" ht="21.75" customHeight="1">
      <c r="A17" s="9"/>
      <c r="B17" s="427"/>
      <c r="C17" s="425" t="s">
        <v>39</v>
      </c>
      <c r="D17" s="426"/>
      <c r="E17" s="8">
        <v>4</v>
      </c>
      <c r="F17" s="8">
        <v>3</v>
      </c>
      <c r="G17" s="8">
        <v>1</v>
      </c>
    </row>
    <row r="18" spans="1:9" ht="21.75" customHeight="1">
      <c r="A18" s="9"/>
      <c r="B18" s="428"/>
      <c r="C18" s="425" t="s">
        <v>41</v>
      </c>
      <c r="D18" s="426"/>
      <c r="E18" s="8">
        <v>0</v>
      </c>
      <c r="F18" s="8">
        <v>0</v>
      </c>
      <c r="G18" s="8">
        <v>0</v>
      </c>
    </row>
    <row r="19" spans="1:9" ht="21.75" customHeight="1">
      <c r="A19" s="9"/>
      <c r="B19" s="428"/>
      <c r="C19" s="425" t="s">
        <v>48</v>
      </c>
      <c r="D19" s="426"/>
      <c r="E19" s="8">
        <v>0</v>
      </c>
      <c r="F19" s="8">
        <v>0</v>
      </c>
      <c r="G19" s="8">
        <v>0</v>
      </c>
    </row>
    <row r="20" spans="1:9" ht="21.75" customHeight="1">
      <c r="A20" s="9"/>
      <c r="B20" s="60"/>
      <c r="C20" s="60"/>
      <c r="D20" s="60"/>
      <c r="E20" s="57"/>
      <c r="F20" s="57"/>
      <c r="G20" s="57"/>
    </row>
    <row r="21" spans="1:9" ht="24" customHeight="1">
      <c r="A21" s="9"/>
      <c r="B21" s="57"/>
      <c r="C21" s="57"/>
      <c r="D21" s="57"/>
      <c r="E21" s="57"/>
      <c r="F21" s="57"/>
      <c r="G21" s="57"/>
    </row>
    <row r="22" spans="1:9" s="42" customFormat="1" ht="24" customHeight="1">
      <c r="A22" s="41" t="s">
        <v>94</v>
      </c>
      <c r="B22" s="43" t="s">
        <v>49</v>
      </c>
      <c r="F22" s="46"/>
      <c r="G22" s="46"/>
      <c r="H22" s="46"/>
      <c r="I22" s="46"/>
    </row>
    <row r="23" spans="1:9" ht="24" customHeight="1">
      <c r="A23" s="4"/>
      <c r="G23" s="14" t="s">
        <v>126</v>
      </c>
    </row>
    <row r="24" spans="1:9" ht="21.75" customHeight="1">
      <c r="A24" s="4"/>
      <c r="B24" s="419"/>
      <c r="C24" s="420"/>
      <c r="D24" s="421"/>
      <c r="E24" s="3" t="s">
        <v>35</v>
      </c>
      <c r="F24" s="34" t="s">
        <v>83</v>
      </c>
      <c r="G24" s="34" t="s">
        <v>84</v>
      </c>
    </row>
    <row r="25" spans="1:9" ht="21.75" customHeight="1">
      <c r="A25" s="4"/>
      <c r="B25" s="419" t="s">
        <v>36</v>
      </c>
      <c r="C25" s="420"/>
      <c r="D25" s="421"/>
      <c r="E25" s="8">
        <v>0</v>
      </c>
      <c r="F25" s="8">
        <v>0</v>
      </c>
      <c r="G25" s="8">
        <v>0</v>
      </c>
    </row>
    <row r="26" spans="1:9" ht="21.75" customHeight="1">
      <c r="A26" s="4"/>
      <c r="B26" s="422" t="s">
        <v>87</v>
      </c>
      <c r="C26" s="423"/>
      <c r="D26" s="424"/>
      <c r="E26" s="8">
        <v>0</v>
      </c>
      <c r="F26" s="8">
        <v>0</v>
      </c>
      <c r="G26" s="8">
        <v>0</v>
      </c>
    </row>
    <row r="27" spans="1:9" ht="21.75" customHeight="1">
      <c r="A27" s="4"/>
      <c r="B27" s="11"/>
      <c r="C27" s="425" t="s">
        <v>42</v>
      </c>
      <c r="D27" s="426"/>
      <c r="E27" s="8">
        <v>0</v>
      </c>
      <c r="F27" s="8">
        <v>0</v>
      </c>
      <c r="G27" s="8">
        <v>0</v>
      </c>
    </row>
    <row r="28" spans="1:9" ht="21.75" customHeight="1">
      <c r="A28" s="4"/>
      <c r="B28" s="422" t="s">
        <v>88</v>
      </c>
      <c r="C28" s="423"/>
      <c r="D28" s="424"/>
      <c r="E28" s="116">
        <v>26</v>
      </c>
      <c r="F28" s="116">
        <v>15</v>
      </c>
      <c r="G28" s="116">
        <v>11</v>
      </c>
    </row>
    <row r="29" spans="1:9" ht="21.75" customHeight="1">
      <c r="A29" s="4"/>
      <c r="B29" s="16"/>
      <c r="C29" s="425" t="s">
        <v>38</v>
      </c>
      <c r="D29" s="426"/>
      <c r="E29" s="116">
        <v>0</v>
      </c>
      <c r="F29" s="116">
        <v>0</v>
      </c>
      <c r="G29" s="116">
        <v>0</v>
      </c>
    </row>
    <row r="30" spans="1:9" ht="21.75" customHeight="1">
      <c r="A30" s="4"/>
      <c r="B30" s="427"/>
      <c r="C30" s="429" t="s">
        <v>37</v>
      </c>
      <c r="D30" s="430"/>
      <c r="E30" s="116">
        <v>26</v>
      </c>
      <c r="F30" s="116">
        <v>15</v>
      </c>
      <c r="G30" s="116">
        <v>11</v>
      </c>
    </row>
    <row r="31" spans="1:9" ht="21.75" customHeight="1">
      <c r="A31" s="4"/>
      <c r="B31" s="428"/>
      <c r="C31" s="425" t="s">
        <v>45</v>
      </c>
      <c r="D31" s="426"/>
      <c r="E31" s="8">
        <v>0</v>
      </c>
      <c r="F31" s="8">
        <v>0</v>
      </c>
      <c r="G31" s="8">
        <v>0</v>
      </c>
    </row>
    <row r="32" spans="1:9" ht="21.75" customHeight="1">
      <c r="A32" s="4"/>
      <c r="B32" s="428"/>
      <c r="C32" s="425" t="s">
        <v>46</v>
      </c>
      <c r="D32" s="426"/>
      <c r="E32" s="8">
        <v>0</v>
      </c>
      <c r="F32" s="8">
        <v>0</v>
      </c>
      <c r="G32" s="8">
        <v>0</v>
      </c>
    </row>
    <row r="33" spans="1:8" ht="21.75" customHeight="1">
      <c r="A33" s="4"/>
      <c r="B33" s="428"/>
      <c r="C33" s="425" t="s">
        <v>44</v>
      </c>
      <c r="D33" s="426"/>
      <c r="E33" s="8">
        <v>0</v>
      </c>
      <c r="F33" s="8">
        <v>0</v>
      </c>
      <c r="G33" s="8">
        <v>0</v>
      </c>
    </row>
    <row r="34" spans="1:8" ht="21.75" customHeight="1">
      <c r="A34" s="4"/>
      <c r="B34" s="422" t="s">
        <v>89</v>
      </c>
      <c r="C34" s="423"/>
      <c r="D34" s="424"/>
      <c r="E34" s="8">
        <v>6</v>
      </c>
      <c r="F34" s="8">
        <v>4</v>
      </c>
      <c r="G34" s="8">
        <v>2</v>
      </c>
    </row>
    <row r="35" spans="1:8" ht="21.75" customHeight="1">
      <c r="A35" s="4"/>
      <c r="B35" s="16"/>
      <c r="C35" s="425" t="s">
        <v>47</v>
      </c>
      <c r="D35" s="426"/>
      <c r="E35" s="8">
        <v>0</v>
      </c>
      <c r="F35" s="8">
        <v>0</v>
      </c>
      <c r="G35" s="8">
        <v>0</v>
      </c>
    </row>
    <row r="36" spans="1:8" ht="21.75" customHeight="1">
      <c r="A36" s="4"/>
      <c r="B36" s="16"/>
      <c r="C36" s="425" t="s">
        <v>40</v>
      </c>
      <c r="D36" s="426"/>
      <c r="E36" s="8">
        <v>0</v>
      </c>
      <c r="F36" s="8">
        <v>0</v>
      </c>
      <c r="G36" s="8">
        <v>0</v>
      </c>
    </row>
    <row r="37" spans="1:8" ht="21.75" customHeight="1">
      <c r="A37" s="4"/>
      <c r="B37" s="427"/>
      <c r="C37" s="425" t="s">
        <v>39</v>
      </c>
      <c r="D37" s="426"/>
      <c r="E37" s="8">
        <v>5</v>
      </c>
      <c r="F37" s="8">
        <v>3</v>
      </c>
      <c r="G37" s="8">
        <v>2</v>
      </c>
    </row>
    <row r="38" spans="1:8" ht="21.75" customHeight="1">
      <c r="A38" s="4"/>
      <c r="B38" s="428"/>
      <c r="C38" s="425" t="s">
        <v>41</v>
      </c>
      <c r="D38" s="426"/>
      <c r="E38" s="8">
        <v>0</v>
      </c>
      <c r="F38" s="8">
        <v>0</v>
      </c>
      <c r="G38" s="8">
        <v>0</v>
      </c>
    </row>
    <row r="39" spans="1:8" ht="21.75" customHeight="1">
      <c r="A39" s="4"/>
      <c r="B39" s="428"/>
      <c r="C39" s="425" t="s">
        <v>48</v>
      </c>
      <c r="D39" s="426"/>
      <c r="E39" s="8">
        <v>1</v>
      </c>
      <c r="F39" s="8">
        <v>1</v>
      </c>
      <c r="G39" s="8">
        <v>0</v>
      </c>
    </row>
    <row r="40" spans="1:8" ht="21.75" customHeight="1">
      <c r="A40" s="4"/>
      <c r="B40" s="422" t="s">
        <v>90</v>
      </c>
      <c r="C40" s="423"/>
      <c r="D40" s="424"/>
      <c r="E40" s="8">
        <v>1</v>
      </c>
      <c r="F40" s="8">
        <v>1</v>
      </c>
      <c r="G40" s="8">
        <v>0</v>
      </c>
    </row>
    <row r="41" spans="1:8" ht="21.75" customHeight="1">
      <c r="A41" s="4"/>
      <c r="B41" s="17"/>
      <c r="C41" s="431" t="s">
        <v>50</v>
      </c>
      <c r="D41" s="431"/>
      <c r="E41" s="8">
        <v>0</v>
      </c>
      <c r="F41" s="8">
        <v>0</v>
      </c>
      <c r="G41" s="8">
        <v>0</v>
      </c>
    </row>
    <row r="42" spans="1:8" ht="21.75" customHeight="1">
      <c r="A42" s="4"/>
      <c r="B42" s="17"/>
      <c r="C42" s="431" t="s">
        <v>51</v>
      </c>
      <c r="D42" s="431"/>
      <c r="E42" s="8">
        <v>1</v>
      </c>
      <c r="F42" s="8">
        <v>1</v>
      </c>
      <c r="G42" s="8">
        <v>0</v>
      </c>
    </row>
    <row r="43" spans="1:8" ht="21.75" customHeight="1">
      <c r="A43" s="4"/>
      <c r="B43" s="17"/>
      <c r="C43" s="419" t="s">
        <v>119</v>
      </c>
      <c r="D43" s="421"/>
      <c r="E43" s="8">
        <v>0</v>
      </c>
      <c r="F43" s="8">
        <v>0</v>
      </c>
      <c r="G43" s="8">
        <v>0</v>
      </c>
    </row>
    <row r="44" spans="1:8" ht="21.75" customHeight="1">
      <c r="A44" s="4"/>
      <c r="B44" s="422" t="s">
        <v>91</v>
      </c>
      <c r="C44" s="423"/>
      <c r="D44" s="424"/>
      <c r="E44" s="8">
        <v>6</v>
      </c>
      <c r="F44" s="8">
        <v>4</v>
      </c>
      <c r="G44" s="8">
        <v>0</v>
      </c>
    </row>
    <row r="45" spans="1:8" ht="21.75" customHeight="1">
      <c r="A45" s="4"/>
      <c r="B45" s="17"/>
      <c r="C45" s="431" t="s">
        <v>52</v>
      </c>
      <c r="D45" s="431"/>
      <c r="E45" s="8">
        <v>3</v>
      </c>
      <c r="F45" s="8">
        <v>2</v>
      </c>
      <c r="G45" s="8">
        <v>1</v>
      </c>
      <c r="H45" s="13" t="s">
        <v>122</v>
      </c>
    </row>
    <row r="46" spans="1:8" ht="21.75" customHeight="1">
      <c r="A46" s="4"/>
      <c r="B46" s="36"/>
      <c r="C46" s="431" t="s">
        <v>53</v>
      </c>
      <c r="D46" s="431"/>
      <c r="E46" s="8">
        <v>3</v>
      </c>
      <c r="F46" s="8">
        <v>2</v>
      </c>
      <c r="G46" s="8">
        <v>1</v>
      </c>
      <c r="H46" s="13" t="s">
        <v>122</v>
      </c>
    </row>
    <row r="47" spans="1:8" ht="24" customHeight="1">
      <c r="A47" s="4"/>
    </row>
    <row r="48" spans="1:8" s="42" customFormat="1" ht="24" customHeight="1">
      <c r="A48" s="41">
        <v>3</v>
      </c>
      <c r="B48" s="43" t="s">
        <v>54</v>
      </c>
    </row>
    <row r="49" spans="1:5" ht="24" customHeight="1">
      <c r="A49" s="64"/>
      <c r="B49" s="20" t="s">
        <v>92</v>
      </c>
    </row>
    <row r="50" spans="1:5" ht="24" customHeight="1">
      <c r="A50" s="4"/>
      <c r="B50" s="20" t="s">
        <v>127</v>
      </c>
      <c r="C50" s="15"/>
      <c r="D50" s="15"/>
      <c r="E50" s="15"/>
    </row>
    <row r="51" spans="1:5" ht="24" customHeight="1">
      <c r="A51" s="4"/>
      <c r="B51" s="20" t="s">
        <v>128</v>
      </c>
      <c r="D51" s="15"/>
      <c r="E51" s="15"/>
    </row>
    <row r="52" spans="1:5" ht="24" customHeight="1">
      <c r="A52" s="4"/>
      <c r="B52" s="20" t="s">
        <v>129</v>
      </c>
      <c r="D52" s="15"/>
      <c r="E52" s="15"/>
    </row>
    <row r="53" spans="1:5" ht="24" customHeight="1">
      <c r="A53" s="4"/>
      <c r="B53" s="20" t="s">
        <v>130</v>
      </c>
      <c r="D53" s="15"/>
      <c r="E53" s="15"/>
    </row>
    <row r="54" spans="1:5" ht="24" customHeight="1">
      <c r="A54" s="4"/>
      <c r="B54" s="20" t="s">
        <v>118</v>
      </c>
      <c r="D54" s="15"/>
      <c r="E54" s="15"/>
    </row>
    <row r="55" spans="1:5" ht="24" customHeight="1">
      <c r="A55" s="14"/>
      <c r="B55" s="20" t="s">
        <v>86</v>
      </c>
      <c r="D55" s="15"/>
      <c r="E55" s="15"/>
    </row>
    <row r="56" spans="1:5" ht="24" customHeight="1">
      <c r="A56" s="14"/>
      <c r="B56" s="20"/>
      <c r="D56" s="15"/>
      <c r="E56" s="15"/>
    </row>
    <row r="57" spans="1:5" ht="24" customHeight="1">
      <c r="A57" s="14"/>
      <c r="B57" s="15"/>
      <c r="D57" s="15"/>
      <c r="E57" s="15"/>
    </row>
    <row r="58" spans="1:5" ht="24" customHeight="1">
      <c r="A58" s="14"/>
      <c r="B58" s="15"/>
      <c r="D58" s="15"/>
      <c r="E58" s="15"/>
    </row>
    <row r="59" spans="1:5" ht="24" customHeight="1">
      <c r="A59" s="14"/>
    </row>
    <row r="60" spans="1:5" ht="24" customHeight="1">
      <c r="A60" s="14"/>
    </row>
    <row r="61" spans="1:5" ht="24" customHeight="1">
      <c r="A61" s="14"/>
    </row>
    <row r="62" spans="1:5" ht="24" customHeight="1">
      <c r="A62" s="14"/>
    </row>
    <row r="63" spans="1:5" ht="24" customHeight="1">
      <c r="A63" s="14"/>
    </row>
    <row r="64" spans="1:5" ht="24" customHeight="1">
      <c r="A64" s="14"/>
    </row>
    <row r="65" spans="1:1" ht="24" customHeight="1">
      <c r="A65" s="14"/>
    </row>
    <row r="66" spans="1:1" ht="24" customHeight="1">
      <c r="A66" s="14"/>
    </row>
    <row r="67" spans="1:1" ht="24" customHeight="1">
      <c r="A67" s="14"/>
    </row>
    <row r="68" spans="1:1" ht="24" customHeight="1">
      <c r="A68" s="14"/>
    </row>
    <row r="69" spans="1:1" ht="24" customHeight="1">
      <c r="A69" s="14"/>
    </row>
    <row r="70" spans="1:1" ht="24" customHeight="1">
      <c r="A70" s="14"/>
    </row>
    <row r="71" spans="1:1" ht="24" customHeight="1">
      <c r="A71" s="14"/>
    </row>
    <row r="72" spans="1:1" ht="24" customHeight="1">
      <c r="A72" s="14"/>
    </row>
    <row r="73" spans="1:1" ht="24" customHeight="1">
      <c r="A73" s="14"/>
    </row>
  </sheetData>
  <mergeCells count="43">
    <mergeCell ref="C46:D46"/>
    <mergeCell ref="C43:D43"/>
    <mergeCell ref="B40:D40"/>
    <mergeCell ref="C41:D41"/>
    <mergeCell ref="C42:D42"/>
    <mergeCell ref="B44:D44"/>
    <mergeCell ref="C45:D45"/>
    <mergeCell ref="B34:D34"/>
    <mergeCell ref="C35:D35"/>
    <mergeCell ref="C36:D36"/>
    <mergeCell ref="B37:B39"/>
    <mergeCell ref="C37:D37"/>
    <mergeCell ref="C38:D38"/>
    <mergeCell ref="C39:D39"/>
    <mergeCell ref="C29:D29"/>
    <mergeCell ref="B30:B33"/>
    <mergeCell ref="C30:D30"/>
    <mergeCell ref="C31:D31"/>
    <mergeCell ref="C32:D32"/>
    <mergeCell ref="C33:D33"/>
    <mergeCell ref="B24:D24"/>
    <mergeCell ref="B25:D25"/>
    <mergeCell ref="B26:D26"/>
    <mergeCell ref="C27:D27"/>
    <mergeCell ref="B28:D28"/>
    <mergeCell ref="B14:D14"/>
    <mergeCell ref="C15:D15"/>
    <mergeCell ref="C16:D16"/>
    <mergeCell ref="B17:B19"/>
    <mergeCell ref="C17:D17"/>
    <mergeCell ref="C18:D18"/>
    <mergeCell ref="C19:D19"/>
    <mergeCell ref="C9:D9"/>
    <mergeCell ref="B10:B13"/>
    <mergeCell ref="C10:D10"/>
    <mergeCell ref="C11:D11"/>
    <mergeCell ref="C12:D12"/>
    <mergeCell ref="C13:D13"/>
    <mergeCell ref="B4:D4"/>
    <mergeCell ref="B5:D5"/>
    <mergeCell ref="B6:D6"/>
    <mergeCell ref="C7:D7"/>
    <mergeCell ref="B8:D8"/>
  </mergeCells>
  <phoneticPr fontId="2"/>
  <pageMargins left="0.74803149606299213" right="0.19685039370078741" top="0.43307086614173229" bottom="0.19685039370078741" header="0.23622047244094491" footer="0.19685039370078741"/>
  <pageSetup paperSize="9" scale="67" firstPageNumber="87" orientation="portrait" useFirstPageNumber="1" r:id="rId1"/>
  <headerFooter alignWithMargins="0"/>
  <colBreaks count="1" manualBreakCount="1">
    <brk id="10" min="1" max="5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7"/>
  <sheetViews>
    <sheetView view="pageBreakPreview" zoomScale="75" zoomScaleNormal="75" zoomScaleSheetLayoutView="75" workbookViewId="0">
      <selection activeCell="H192" sqref="H192"/>
    </sheetView>
  </sheetViews>
  <sheetFormatPr defaultColWidth="9.33203125" defaultRowHeight="24" customHeight="1"/>
  <cols>
    <col min="1" max="1" width="8.83203125" style="40" customWidth="1"/>
    <col min="2" max="2" width="19" style="9" customWidth="1"/>
    <col min="3" max="4" width="14.33203125" style="9" customWidth="1"/>
    <col min="5" max="5" width="14.6640625" style="9" customWidth="1"/>
    <col min="6" max="15" width="14.33203125" style="9" customWidth="1"/>
    <col min="16" max="16" width="13.1640625" style="9" customWidth="1"/>
    <col min="17" max="17" width="19" style="9" customWidth="1"/>
    <col min="18" max="18" width="16.83203125" style="9" customWidth="1"/>
    <col min="19" max="256" width="9.33203125" style="9"/>
    <col min="257" max="257" width="8.83203125" style="9" customWidth="1"/>
    <col min="258" max="258" width="19" style="9" customWidth="1"/>
    <col min="259" max="260" width="14.33203125" style="9" customWidth="1"/>
    <col min="261" max="261" width="14.6640625" style="9" customWidth="1"/>
    <col min="262" max="271" width="14.33203125" style="9" customWidth="1"/>
    <col min="272" max="272" width="13.1640625" style="9" customWidth="1"/>
    <col min="273" max="273" width="19" style="9" customWidth="1"/>
    <col min="274" max="274" width="16.83203125" style="9" customWidth="1"/>
    <col min="275" max="512" width="9.33203125" style="9"/>
    <col min="513" max="513" width="8.83203125" style="9" customWidth="1"/>
    <col min="514" max="514" width="19" style="9" customWidth="1"/>
    <col min="515" max="516" width="14.33203125" style="9" customWidth="1"/>
    <col min="517" max="517" width="14.6640625" style="9" customWidth="1"/>
    <col min="518" max="527" width="14.33203125" style="9" customWidth="1"/>
    <col min="528" max="528" width="13.1640625" style="9" customWidth="1"/>
    <col min="529" max="529" width="19" style="9" customWidth="1"/>
    <col min="530" max="530" width="16.83203125" style="9" customWidth="1"/>
    <col min="531" max="768" width="9.33203125" style="9"/>
    <col min="769" max="769" width="8.83203125" style="9" customWidth="1"/>
    <col min="770" max="770" width="19" style="9" customWidth="1"/>
    <col min="771" max="772" width="14.33203125" style="9" customWidth="1"/>
    <col min="773" max="773" width="14.6640625" style="9" customWidth="1"/>
    <col min="774" max="783" width="14.33203125" style="9" customWidth="1"/>
    <col min="784" max="784" width="13.1640625" style="9" customWidth="1"/>
    <col min="785" max="785" width="19" style="9" customWidth="1"/>
    <col min="786" max="786" width="16.83203125" style="9" customWidth="1"/>
    <col min="787" max="1024" width="9.33203125" style="9"/>
    <col min="1025" max="1025" width="8.83203125" style="9" customWidth="1"/>
    <col min="1026" max="1026" width="19" style="9" customWidth="1"/>
    <col min="1027" max="1028" width="14.33203125" style="9" customWidth="1"/>
    <col min="1029" max="1029" width="14.6640625" style="9" customWidth="1"/>
    <col min="1030" max="1039" width="14.33203125" style="9" customWidth="1"/>
    <col min="1040" max="1040" width="13.1640625" style="9" customWidth="1"/>
    <col min="1041" max="1041" width="19" style="9" customWidth="1"/>
    <col min="1042" max="1042" width="16.83203125" style="9" customWidth="1"/>
    <col min="1043" max="1280" width="9.33203125" style="9"/>
    <col min="1281" max="1281" width="8.83203125" style="9" customWidth="1"/>
    <col min="1282" max="1282" width="19" style="9" customWidth="1"/>
    <col min="1283" max="1284" width="14.33203125" style="9" customWidth="1"/>
    <col min="1285" max="1285" width="14.6640625" style="9" customWidth="1"/>
    <col min="1286" max="1295" width="14.33203125" style="9" customWidth="1"/>
    <col min="1296" max="1296" width="13.1640625" style="9" customWidth="1"/>
    <col min="1297" max="1297" width="19" style="9" customWidth="1"/>
    <col min="1298" max="1298" width="16.83203125" style="9" customWidth="1"/>
    <col min="1299" max="1536" width="9.33203125" style="9"/>
    <col min="1537" max="1537" width="8.83203125" style="9" customWidth="1"/>
    <col min="1538" max="1538" width="19" style="9" customWidth="1"/>
    <col min="1539" max="1540" width="14.33203125" style="9" customWidth="1"/>
    <col min="1541" max="1541" width="14.6640625" style="9" customWidth="1"/>
    <col min="1542" max="1551" width="14.33203125" style="9" customWidth="1"/>
    <col min="1552" max="1552" width="13.1640625" style="9" customWidth="1"/>
    <col min="1553" max="1553" width="19" style="9" customWidth="1"/>
    <col min="1554" max="1554" width="16.83203125" style="9" customWidth="1"/>
    <col min="1555" max="1792" width="9.33203125" style="9"/>
    <col min="1793" max="1793" width="8.83203125" style="9" customWidth="1"/>
    <col min="1794" max="1794" width="19" style="9" customWidth="1"/>
    <col min="1795" max="1796" width="14.33203125" style="9" customWidth="1"/>
    <col min="1797" max="1797" width="14.6640625" style="9" customWidth="1"/>
    <col min="1798" max="1807" width="14.33203125" style="9" customWidth="1"/>
    <col min="1808" max="1808" width="13.1640625" style="9" customWidth="1"/>
    <col min="1809" max="1809" width="19" style="9" customWidth="1"/>
    <col min="1810" max="1810" width="16.83203125" style="9" customWidth="1"/>
    <col min="1811" max="2048" width="9.33203125" style="9"/>
    <col min="2049" max="2049" width="8.83203125" style="9" customWidth="1"/>
    <col min="2050" max="2050" width="19" style="9" customWidth="1"/>
    <col min="2051" max="2052" width="14.33203125" style="9" customWidth="1"/>
    <col min="2053" max="2053" width="14.6640625" style="9" customWidth="1"/>
    <col min="2054" max="2063" width="14.33203125" style="9" customWidth="1"/>
    <col min="2064" max="2064" width="13.1640625" style="9" customWidth="1"/>
    <col min="2065" max="2065" width="19" style="9" customWidth="1"/>
    <col min="2066" max="2066" width="16.83203125" style="9" customWidth="1"/>
    <col min="2067" max="2304" width="9.33203125" style="9"/>
    <col min="2305" max="2305" width="8.83203125" style="9" customWidth="1"/>
    <col min="2306" max="2306" width="19" style="9" customWidth="1"/>
    <col min="2307" max="2308" width="14.33203125" style="9" customWidth="1"/>
    <col min="2309" max="2309" width="14.6640625" style="9" customWidth="1"/>
    <col min="2310" max="2319" width="14.33203125" style="9" customWidth="1"/>
    <col min="2320" max="2320" width="13.1640625" style="9" customWidth="1"/>
    <col min="2321" max="2321" width="19" style="9" customWidth="1"/>
    <col min="2322" max="2322" width="16.83203125" style="9" customWidth="1"/>
    <col min="2323" max="2560" width="9.33203125" style="9"/>
    <col min="2561" max="2561" width="8.83203125" style="9" customWidth="1"/>
    <col min="2562" max="2562" width="19" style="9" customWidth="1"/>
    <col min="2563" max="2564" width="14.33203125" style="9" customWidth="1"/>
    <col min="2565" max="2565" width="14.6640625" style="9" customWidth="1"/>
    <col min="2566" max="2575" width="14.33203125" style="9" customWidth="1"/>
    <col min="2576" max="2576" width="13.1640625" style="9" customWidth="1"/>
    <col min="2577" max="2577" width="19" style="9" customWidth="1"/>
    <col min="2578" max="2578" width="16.83203125" style="9" customWidth="1"/>
    <col min="2579" max="2816" width="9.33203125" style="9"/>
    <col min="2817" max="2817" width="8.83203125" style="9" customWidth="1"/>
    <col min="2818" max="2818" width="19" style="9" customWidth="1"/>
    <col min="2819" max="2820" width="14.33203125" style="9" customWidth="1"/>
    <col min="2821" max="2821" width="14.6640625" style="9" customWidth="1"/>
    <col min="2822" max="2831" width="14.33203125" style="9" customWidth="1"/>
    <col min="2832" max="2832" width="13.1640625" style="9" customWidth="1"/>
    <col min="2833" max="2833" width="19" style="9" customWidth="1"/>
    <col min="2834" max="2834" width="16.83203125" style="9" customWidth="1"/>
    <col min="2835" max="3072" width="9.33203125" style="9"/>
    <col min="3073" max="3073" width="8.83203125" style="9" customWidth="1"/>
    <col min="3074" max="3074" width="19" style="9" customWidth="1"/>
    <col min="3075" max="3076" width="14.33203125" style="9" customWidth="1"/>
    <col min="3077" max="3077" width="14.6640625" style="9" customWidth="1"/>
    <col min="3078" max="3087" width="14.33203125" style="9" customWidth="1"/>
    <col min="3088" max="3088" width="13.1640625" style="9" customWidth="1"/>
    <col min="3089" max="3089" width="19" style="9" customWidth="1"/>
    <col min="3090" max="3090" width="16.83203125" style="9" customWidth="1"/>
    <col min="3091" max="3328" width="9.33203125" style="9"/>
    <col min="3329" max="3329" width="8.83203125" style="9" customWidth="1"/>
    <col min="3330" max="3330" width="19" style="9" customWidth="1"/>
    <col min="3331" max="3332" width="14.33203125" style="9" customWidth="1"/>
    <col min="3333" max="3333" width="14.6640625" style="9" customWidth="1"/>
    <col min="3334" max="3343" width="14.33203125" style="9" customWidth="1"/>
    <col min="3344" max="3344" width="13.1640625" style="9" customWidth="1"/>
    <col min="3345" max="3345" width="19" style="9" customWidth="1"/>
    <col min="3346" max="3346" width="16.83203125" style="9" customWidth="1"/>
    <col min="3347" max="3584" width="9.33203125" style="9"/>
    <col min="3585" max="3585" width="8.83203125" style="9" customWidth="1"/>
    <col min="3586" max="3586" width="19" style="9" customWidth="1"/>
    <col min="3587" max="3588" width="14.33203125" style="9" customWidth="1"/>
    <col min="3589" max="3589" width="14.6640625" style="9" customWidth="1"/>
    <col min="3590" max="3599" width="14.33203125" style="9" customWidth="1"/>
    <col min="3600" max="3600" width="13.1640625" style="9" customWidth="1"/>
    <col min="3601" max="3601" width="19" style="9" customWidth="1"/>
    <col min="3602" max="3602" width="16.83203125" style="9" customWidth="1"/>
    <col min="3603" max="3840" width="9.33203125" style="9"/>
    <col min="3841" max="3841" width="8.83203125" style="9" customWidth="1"/>
    <col min="3842" max="3842" width="19" style="9" customWidth="1"/>
    <col min="3843" max="3844" width="14.33203125" style="9" customWidth="1"/>
    <col min="3845" max="3845" width="14.6640625" style="9" customWidth="1"/>
    <col min="3846" max="3855" width="14.33203125" style="9" customWidth="1"/>
    <col min="3856" max="3856" width="13.1640625" style="9" customWidth="1"/>
    <col min="3857" max="3857" width="19" style="9" customWidth="1"/>
    <col min="3858" max="3858" width="16.83203125" style="9" customWidth="1"/>
    <col min="3859" max="4096" width="9.33203125" style="9"/>
    <col min="4097" max="4097" width="8.83203125" style="9" customWidth="1"/>
    <col min="4098" max="4098" width="19" style="9" customWidth="1"/>
    <col min="4099" max="4100" width="14.33203125" style="9" customWidth="1"/>
    <col min="4101" max="4101" width="14.6640625" style="9" customWidth="1"/>
    <col min="4102" max="4111" width="14.33203125" style="9" customWidth="1"/>
    <col min="4112" max="4112" width="13.1640625" style="9" customWidth="1"/>
    <col min="4113" max="4113" width="19" style="9" customWidth="1"/>
    <col min="4114" max="4114" width="16.83203125" style="9" customWidth="1"/>
    <col min="4115" max="4352" width="9.33203125" style="9"/>
    <col min="4353" max="4353" width="8.83203125" style="9" customWidth="1"/>
    <col min="4354" max="4354" width="19" style="9" customWidth="1"/>
    <col min="4355" max="4356" width="14.33203125" style="9" customWidth="1"/>
    <col min="4357" max="4357" width="14.6640625" style="9" customWidth="1"/>
    <col min="4358" max="4367" width="14.33203125" style="9" customWidth="1"/>
    <col min="4368" max="4368" width="13.1640625" style="9" customWidth="1"/>
    <col min="4369" max="4369" width="19" style="9" customWidth="1"/>
    <col min="4370" max="4370" width="16.83203125" style="9" customWidth="1"/>
    <col min="4371" max="4608" width="9.33203125" style="9"/>
    <col min="4609" max="4609" width="8.83203125" style="9" customWidth="1"/>
    <col min="4610" max="4610" width="19" style="9" customWidth="1"/>
    <col min="4611" max="4612" width="14.33203125" style="9" customWidth="1"/>
    <col min="4613" max="4613" width="14.6640625" style="9" customWidth="1"/>
    <col min="4614" max="4623" width="14.33203125" style="9" customWidth="1"/>
    <col min="4624" max="4624" width="13.1640625" style="9" customWidth="1"/>
    <col min="4625" max="4625" width="19" style="9" customWidth="1"/>
    <col min="4626" max="4626" width="16.83203125" style="9" customWidth="1"/>
    <col min="4627" max="4864" width="9.33203125" style="9"/>
    <col min="4865" max="4865" width="8.83203125" style="9" customWidth="1"/>
    <col min="4866" max="4866" width="19" style="9" customWidth="1"/>
    <col min="4867" max="4868" width="14.33203125" style="9" customWidth="1"/>
    <col min="4869" max="4869" width="14.6640625" style="9" customWidth="1"/>
    <col min="4870" max="4879" width="14.33203125" style="9" customWidth="1"/>
    <col min="4880" max="4880" width="13.1640625" style="9" customWidth="1"/>
    <col min="4881" max="4881" width="19" style="9" customWidth="1"/>
    <col min="4882" max="4882" width="16.83203125" style="9" customWidth="1"/>
    <col min="4883" max="5120" width="9.33203125" style="9"/>
    <col min="5121" max="5121" width="8.83203125" style="9" customWidth="1"/>
    <col min="5122" max="5122" width="19" style="9" customWidth="1"/>
    <col min="5123" max="5124" width="14.33203125" style="9" customWidth="1"/>
    <col min="5125" max="5125" width="14.6640625" style="9" customWidth="1"/>
    <col min="5126" max="5135" width="14.33203125" style="9" customWidth="1"/>
    <col min="5136" max="5136" width="13.1640625" style="9" customWidth="1"/>
    <col min="5137" max="5137" width="19" style="9" customWidth="1"/>
    <col min="5138" max="5138" width="16.83203125" style="9" customWidth="1"/>
    <col min="5139" max="5376" width="9.33203125" style="9"/>
    <col min="5377" max="5377" width="8.83203125" style="9" customWidth="1"/>
    <col min="5378" max="5378" width="19" style="9" customWidth="1"/>
    <col min="5379" max="5380" width="14.33203125" style="9" customWidth="1"/>
    <col min="5381" max="5381" width="14.6640625" style="9" customWidth="1"/>
    <col min="5382" max="5391" width="14.33203125" style="9" customWidth="1"/>
    <col min="5392" max="5392" width="13.1640625" style="9" customWidth="1"/>
    <col min="5393" max="5393" width="19" style="9" customWidth="1"/>
    <col min="5394" max="5394" width="16.83203125" style="9" customWidth="1"/>
    <col min="5395" max="5632" width="9.33203125" style="9"/>
    <col min="5633" max="5633" width="8.83203125" style="9" customWidth="1"/>
    <col min="5634" max="5634" width="19" style="9" customWidth="1"/>
    <col min="5635" max="5636" width="14.33203125" style="9" customWidth="1"/>
    <col min="5637" max="5637" width="14.6640625" style="9" customWidth="1"/>
    <col min="5638" max="5647" width="14.33203125" style="9" customWidth="1"/>
    <col min="5648" max="5648" width="13.1640625" style="9" customWidth="1"/>
    <col min="5649" max="5649" width="19" style="9" customWidth="1"/>
    <col min="5650" max="5650" width="16.83203125" style="9" customWidth="1"/>
    <col min="5651" max="5888" width="9.33203125" style="9"/>
    <col min="5889" max="5889" width="8.83203125" style="9" customWidth="1"/>
    <col min="5890" max="5890" width="19" style="9" customWidth="1"/>
    <col min="5891" max="5892" width="14.33203125" style="9" customWidth="1"/>
    <col min="5893" max="5893" width="14.6640625" style="9" customWidth="1"/>
    <col min="5894" max="5903" width="14.33203125" style="9" customWidth="1"/>
    <col min="5904" max="5904" width="13.1640625" style="9" customWidth="1"/>
    <col min="5905" max="5905" width="19" style="9" customWidth="1"/>
    <col min="5906" max="5906" width="16.83203125" style="9" customWidth="1"/>
    <col min="5907" max="6144" width="9.33203125" style="9"/>
    <col min="6145" max="6145" width="8.83203125" style="9" customWidth="1"/>
    <col min="6146" max="6146" width="19" style="9" customWidth="1"/>
    <col min="6147" max="6148" width="14.33203125" style="9" customWidth="1"/>
    <col min="6149" max="6149" width="14.6640625" style="9" customWidth="1"/>
    <col min="6150" max="6159" width="14.33203125" style="9" customWidth="1"/>
    <col min="6160" max="6160" width="13.1640625" style="9" customWidth="1"/>
    <col min="6161" max="6161" width="19" style="9" customWidth="1"/>
    <col min="6162" max="6162" width="16.83203125" style="9" customWidth="1"/>
    <col min="6163" max="6400" width="9.33203125" style="9"/>
    <col min="6401" max="6401" width="8.83203125" style="9" customWidth="1"/>
    <col min="6402" max="6402" width="19" style="9" customWidth="1"/>
    <col min="6403" max="6404" width="14.33203125" style="9" customWidth="1"/>
    <col min="6405" max="6405" width="14.6640625" style="9" customWidth="1"/>
    <col min="6406" max="6415" width="14.33203125" style="9" customWidth="1"/>
    <col min="6416" max="6416" width="13.1640625" style="9" customWidth="1"/>
    <col min="6417" max="6417" width="19" style="9" customWidth="1"/>
    <col min="6418" max="6418" width="16.83203125" style="9" customWidth="1"/>
    <col min="6419" max="6656" width="9.33203125" style="9"/>
    <col min="6657" max="6657" width="8.83203125" style="9" customWidth="1"/>
    <col min="6658" max="6658" width="19" style="9" customWidth="1"/>
    <col min="6659" max="6660" width="14.33203125" style="9" customWidth="1"/>
    <col min="6661" max="6661" width="14.6640625" style="9" customWidth="1"/>
    <col min="6662" max="6671" width="14.33203125" style="9" customWidth="1"/>
    <col min="6672" max="6672" width="13.1640625" style="9" customWidth="1"/>
    <col min="6673" max="6673" width="19" style="9" customWidth="1"/>
    <col min="6674" max="6674" width="16.83203125" style="9" customWidth="1"/>
    <col min="6675" max="6912" width="9.33203125" style="9"/>
    <col min="6913" max="6913" width="8.83203125" style="9" customWidth="1"/>
    <col min="6914" max="6914" width="19" style="9" customWidth="1"/>
    <col min="6915" max="6916" width="14.33203125" style="9" customWidth="1"/>
    <col min="6917" max="6917" width="14.6640625" style="9" customWidth="1"/>
    <col min="6918" max="6927" width="14.33203125" style="9" customWidth="1"/>
    <col min="6928" max="6928" width="13.1640625" style="9" customWidth="1"/>
    <col min="6929" max="6929" width="19" style="9" customWidth="1"/>
    <col min="6930" max="6930" width="16.83203125" style="9" customWidth="1"/>
    <col min="6931" max="7168" width="9.33203125" style="9"/>
    <col min="7169" max="7169" width="8.83203125" style="9" customWidth="1"/>
    <col min="7170" max="7170" width="19" style="9" customWidth="1"/>
    <col min="7171" max="7172" width="14.33203125" style="9" customWidth="1"/>
    <col min="7173" max="7173" width="14.6640625" style="9" customWidth="1"/>
    <col min="7174" max="7183" width="14.33203125" style="9" customWidth="1"/>
    <col min="7184" max="7184" width="13.1640625" style="9" customWidth="1"/>
    <col min="7185" max="7185" width="19" style="9" customWidth="1"/>
    <col min="7186" max="7186" width="16.83203125" style="9" customWidth="1"/>
    <col min="7187" max="7424" width="9.33203125" style="9"/>
    <col min="7425" max="7425" width="8.83203125" style="9" customWidth="1"/>
    <col min="7426" max="7426" width="19" style="9" customWidth="1"/>
    <col min="7427" max="7428" width="14.33203125" style="9" customWidth="1"/>
    <col min="7429" max="7429" width="14.6640625" style="9" customWidth="1"/>
    <col min="7430" max="7439" width="14.33203125" style="9" customWidth="1"/>
    <col min="7440" max="7440" width="13.1640625" style="9" customWidth="1"/>
    <col min="7441" max="7441" width="19" style="9" customWidth="1"/>
    <col min="7442" max="7442" width="16.83203125" style="9" customWidth="1"/>
    <col min="7443" max="7680" width="9.33203125" style="9"/>
    <col min="7681" max="7681" width="8.83203125" style="9" customWidth="1"/>
    <col min="7682" max="7682" width="19" style="9" customWidth="1"/>
    <col min="7683" max="7684" width="14.33203125" style="9" customWidth="1"/>
    <col min="7685" max="7685" width="14.6640625" style="9" customWidth="1"/>
    <col min="7686" max="7695" width="14.33203125" style="9" customWidth="1"/>
    <col min="7696" max="7696" width="13.1640625" style="9" customWidth="1"/>
    <col min="7697" max="7697" width="19" style="9" customWidth="1"/>
    <col min="7698" max="7698" width="16.83203125" style="9" customWidth="1"/>
    <col min="7699" max="7936" width="9.33203125" style="9"/>
    <col min="7937" max="7937" width="8.83203125" style="9" customWidth="1"/>
    <col min="7938" max="7938" width="19" style="9" customWidth="1"/>
    <col min="7939" max="7940" width="14.33203125" style="9" customWidth="1"/>
    <col min="7941" max="7941" width="14.6640625" style="9" customWidth="1"/>
    <col min="7942" max="7951" width="14.33203125" style="9" customWidth="1"/>
    <col min="7952" max="7952" width="13.1640625" style="9" customWidth="1"/>
    <col min="7953" max="7953" width="19" style="9" customWidth="1"/>
    <col min="7954" max="7954" width="16.83203125" style="9" customWidth="1"/>
    <col min="7955" max="8192" width="9.33203125" style="9"/>
    <col min="8193" max="8193" width="8.83203125" style="9" customWidth="1"/>
    <col min="8194" max="8194" width="19" style="9" customWidth="1"/>
    <col min="8195" max="8196" width="14.33203125" style="9" customWidth="1"/>
    <col min="8197" max="8197" width="14.6640625" style="9" customWidth="1"/>
    <col min="8198" max="8207" width="14.33203125" style="9" customWidth="1"/>
    <col min="8208" max="8208" width="13.1640625" style="9" customWidth="1"/>
    <col min="8209" max="8209" width="19" style="9" customWidth="1"/>
    <col min="8210" max="8210" width="16.83203125" style="9" customWidth="1"/>
    <col min="8211" max="8448" width="9.33203125" style="9"/>
    <col min="8449" max="8449" width="8.83203125" style="9" customWidth="1"/>
    <col min="8450" max="8450" width="19" style="9" customWidth="1"/>
    <col min="8451" max="8452" width="14.33203125" style="9" customWidth="1"/>
    <col min="8453" max="8453" width="14.6640625" style="9" customWidth="1"/>
    <col min="8454" max="8463" width="14.33203125" style="9" customWidth="1"/>
    <col min="8464" max="8464" width="13.1640625" style="9" customWidth="1"/>
    <col min="8465" max="8465" width="19" style="9" customWidth="1"/>
    <col min="8466" max="8466" width="16.83203125" style="9" customWidth="1"/>
    <col min="8467" max="8704" width="9.33203125" style="9"/>
    <col min="8705" max="8705" width="8.83203125" style="9" customWidth="1"/>
    <col min="8706" max="8706" width="19" style="9" customWidth="1"/>
    <col min="8707" max="8708" width="14.33203125" style="9" customWidth="1"/>
    <col min="8709" max="8709" width="14.6640625" style="9" customWidth="1"/>
    <col min="8710" max="8719" width="14.33203125" style="9" customWidth="1"/>
    <col min="8720" max="8720" width="13.1640625" style="9" customWidth="1"/>
    <col min="8721" max="8721" width="19" style="9" customWidth="1"/>
    <col min="8722" max="8722" width="16.83203125" style="9" customWidth="1"/>
    <col min="8723" max="8960" width="9.33203125" style="9"/>
    <col min="8961" max="8961" width="8.83203125" style="9" customWidth="1"/>
    <col min="8962" max="8962" width="19" style="9" customWidth="1"/>
    <col min="8963" max="8964" width="14.33203125" style="9" customWidth="1"/>
    <col min="8965" max="8965" width="14.6640625" style="9" customWidth="1"/>
    <col min="8966" max="8975" width="14.33203125" style="9" customWidth="1"/>
    <col min="8976" max="8976" width="13.1640625" style="9" customWidth="1"/>
    <col min="8977" max="8977" width="19" style="9" customWidth="1"/>
    <col min="8978" max="8978" width="16.83203125" style="9" customWidth="1"/>
    <col min="8979" max="9216" width="9.33203125" style="9"/>
    <col min="9217" max="9217" width="8.83203125" style="9" customWidth="1"/>
    <col min="9218" max="9218" width="19" style="9" customWidth="1"/>
    <col min="9219" max="9220" width="14.33203125" style="9" customWidth="1"/>
    <col min="9221" max="9221" width="14.6640625" style="9" customWidth="1"/>
    <col min="9222" max="9231" width="14.33203125" style="9" customWidth="1"/>
    <col min="9232" max="9232" width="13.1640625" style="9" customWidth="1"/>
    <col min="9233" max="9233" width="19" style="9" customWidth="1"/>
    <col min="9234" max="9234" width="16.83203125" style="9" customWidth="1"/>
    <col min="9235" max="9472" width="9.33203125" style="9"/>
    <col min="9473" max="9473" width="8.83203125" style="9" customWidth="1"/>
    <col min="9474" max="9474" width="19" style="9" customWidth="1"/>
    <col min="9475" max="9476" width="14.33203125" style="9" customWidth="1"/>
    <col min="9477" max="9477" width="14.6640625" style="9" customWidth="1"/>
    <col min="9478" max="9487" width="14.33203125" style="9" customWidth="1"/>
    <col min="9488" max="9488" width="13.1640625" style="9" customWidth="1"/>
    <col min="9489" max="9489" width="19" style="9" customWidth="1"/>
    <col min="9490" max="9490" width="16.83203125" style="9" customWidth="1"/>
    <col min="9491" max="9728" width="9.33203125" style="9"/>
    <col min="9729" max="9729" width="8.83203125" style="9" customWidth="1"/>
    <col min="9730" max="9730" width="19" style="9" customWidth="1"/>
    <col min="9731" max="9732" width="14.33203125" style="9" customWidth="1"/>
    <col min="9733" max="9733" width="14.6640625" style="9" customWidth="1"/>
    <col min="9734" max="9743" width="14.33203125" style="9" customWidth="1"/>
    <col min="9744" max="9744" width="13.1640625" style="9" customWidth="1"/>
    <col min="9745" max="9745" width="19" style="9" customWidth="1"/>
    <col min="9746" max="9746" width="16.83203125" style="9" customWidth="1"/>
    <col min="9747" max="9984" width="9.33203125" style="9"/>
    <col min="9985" max="9985" width="8.83203125" style="9" customWidth="1"/>
    <col min="9986" max="9986" width="19" style="9" customWidth="1"/>
    <col min="9987" max="9988" width="14.33203125" style="9" customWidth="1"/>
    <col min="9989" max="9989" width="14.6640625" style="9" customWidth="1"/>
    <col min="9990" max="9999" width="14.33203125" style="9" customWidth="1"/>
    <col min="10000" max="10000" width="13.1640625" style="9" customWidth="1"/>
    <col min="10001" max="10001" width="19" style="9" customWidth="1"/>
    <col min="10002" max="10002" width="16.83203125" style="9" customWidth="1"/>
    <col min="10003" max="10240" width="9.33203125" style="9"/>
    <col min="10241" max="10241" width="8.83203125" style="9" customWidth="1"/>
    <col min="10242" max="10242" width="19" style="9" customWidth="1"/>
    <col min="10243" max="10244" width="14.33203125" style="9" customWidth="1"/>
    <col min="10245" max="10245" width="14.6640625" style="9" customWidth="1"/>
    <col min="10246" max="10255" width="14.33203125" style="9" customWidth="1"/>
    <col min="10256" max="10256" width="13.1640625" style="9" customWidth="1"/>
    <col min="10257" max="10257" width="19" style="9" customWidth="1"/>
    <col min="10258" max="10258" width="16.83203125" style="9" customWidth="1"/>
    <col min="10259" max="10496" width="9.33203125" style="9"/>
    <col min="10497" max="10497" width="8.83203125" style="9" customWidth="1"/>
    <col min="10498" max="10498" width="19" style="9" customWidth="1"/>
    <col min="10499" max="10500" width="14.33203125" style="9" customWidth="1"/>
    <col min="10501" max="10501" width="14.6640625" style="9" customWidth="1"/>
    <col min="10502" max="10511" width="14.33203125" style="9" customWidth="1"/>
    <col min="10512" max="10512" width="13.1640625" style="9" customWidth="1"/>
    <col min="10513" max="10513" width="19" style="9" customWidth="1"/>
    <col min="10514" max="10514" width="16.83203125" style="9" customWidth="1"/>
    <col min="10515" max="10752" width="9.33203125" style="9"/>
    <col min="10753" max="10753" width="8.83203125" style="9" customWidth="1"/>
    <col min="10754" max="10754" width="19" style="9" customWidth="1"/>
    <col min="10755" max="10756" width="14.33203125" style="9" customWidth="1"/>
    <col min="10757" max="10757" width="14.6640625" style="9" customWidth="1"/>
    <col min="10758" max="10767" width="14.33203125" style="9" customWidth="1"/>
    <col min="10768" max="10768" width="13.1640625" style="9" customWidth="1"/>
    <col min="10769" max="10769" width="19" style="9" customWidth="1"/>
    <col min="10770" max="10770" width="16.83203125" style="9" customWidth="1"/>
    <col min="10771" max="11008" width="9.33203125" style="9"/>
    <col min="11009" max="11009" width="8.83203125" style="9" customWidth="1"/>
    <col min="11010" max="11010" width="19" style="9" customWidth="1"/>
    <col min="11011" max="11012" width="14.33203125" style="9" customWidth="1"/>
    <col min="11013" max="11013" width="14.6640625" style="9" customWidth="1"/>
    <col min="11014" max="11023" width="14.33203125" style="9" customWidth="1"/>
    <col min="11024" max="11024" width="13.1640625" style="9" customWidth="1"/>
    <col min="11025" max="11025" width="19" style="9" customWidth="1"/>
    <col min="11026" max="11026" width="16.83203125" style="9" customWidth="1"/>
    <col min="11027" max="11264" width="9.33203125" style="9"/>
    <col min="11265" max="11265" width="8.83203125" style="9" customWidth="1"/>
    <col min="11266" max="11266" width="19" style="9" customWidth="1"/>
    <col min="11267" max="11268" width="14.33203125" style="9" customWidth="1"/>
    <col min="11269" max="11269" width="14.6640625" style="9" customWidth="1"/>
    <col min="11270" max="11279" width="14.33203125" style="9" customWidth="1"/>
    <col min="11280" max="11280" width="13.1640625" style="9" customWidth="1"/>
    <col min="11281" max="11281" width="19" style="9" customWidth="1"/>
    <col min="11282" max="11282" width="16.83203125" style="9" customWidth="1"/>
    <col min="11283" max="11520" width="9.33203125" style="9"/>
    <col min="11521" max="11521" width="8.83203125" style="9" customWidth="1"/>
    <col min="11522" max="11522" width="19" style="9" customWidth="1"/>
    <col min="11523" max="11524" width="14.33203125" style="9" customWidth="1"/>
    <col min="11525" max="11525" width="14.6640625" style="9" customWidth="1"/>
    <col min="11526" max="11535" width="14.33203125" style="9" customWidth="1"/>
    <col min="11536" max="11536" width="13.1640625" style="9" customWidth="1"/>
    <col min="11537" max="11537" width="19" style="9" customWidth="1"/>
    <col min="11538" max="11538" width="16.83203125" style="9" customWidth="1"/>
    <col min="11539" max="11776" width="9.33203125" style="9"/>
    <col min="11777" max="11777" width="8.83203125" style="9" customWidth="1"/>
    <col min="11778" max="11778" width="19" style="9" customWidth="1"/>
    <col min="11779" max="11780" width="14.33203125" style="9" customWidth="1"/>
    <col min="11781" max="11781" width="14.6640625" style="9" customWidth="1"/>
    <col min="11782" max="11791" width="14.33203125" style="9" customWidth="1"/>
    <col min="11792" max="11792" width="13.1640625" style="9" customWidth="1"/>
    <col min="11793" max="11793" width="19" style="9" customWidth="1"/>
    <col min="11794" max="11794" width="16.83203125" style="9" customWidth="1"/>
    <col min="11795" max="12032" width="9.33203125" style="9"/>
    <col min="12033" max="12033" width="8.83203125" style="9" customWidth="1"/>
    <col min="12034" max="12034" width="19" style="9" customWidth="1"/>
    <col min="12035" max="12036" width="14.33203125" style="9" customWidth="1"/>
    <col min="12037" max="12037" width="14.6640625" style="9" customWidth="1"/>
    <col min="12038" max="12047" width="14.33203125" style="9" customWidth="1"/>
    <col min="12048" max="12048" width="13.1640625" style="9" customWidth="1"/>
    <col min="12049" max="12049" width="19" style="9" customWidth="1"/>
    <col min="12050" max="12050" width="16.83203125" style="9" customWidth="1"/>
    <col min="12051" max="12288" width="9.33203125" style="9"/>
    <col min="12289" max="12289" width="8.83203125" style="9" customWidth="1"/>
    <col min="12290" max="12290" width="19" style="9" customWidth="1"/>
    <col min="12291" max="12292" width="14.33203125" style="9" customWidth="1"/>
    <col min="12293" max="12293" width="14.6640625" style="9" customWidth="1"/>
    <col min="12294" max="12303" width="14.33203125" style="9" customWidth="1"/>
    <col min="12304" max="12304" width="13.1640625" style="9" customWidth="1"/>
    <col min="12305" max="12305" width="19" style="9" customWidth="1"/>
    <col min="12306" max="12306" width="16.83203125" style="9" customWidth="1"/>
    <col min="12307" max="12544" width="9.33203125" style="9"/>
    <col min="12545" max="12545" width="8.83203125" style="9" customWidth="1"/>
    <col min="12546" max="12546" width="19" style="9" customWidth="1"/>
    <col min="12547" max="12548" width="14.33203125" style="9" customWidth="1"/>
    <col min="12549" max="12549" width="14.6640625" style="9" customWidth="1"/>
    <col min="12550" max="12559" width="14.33203125" style="9" customWidth="1"/>
    <col min="12560" max="12560" width="13.1640625" style="9" customWidth="1"/>
    <col min="12561" max="12561" width="19" style="9" customWidth="1"/>
    <col min="12562" max="12562" width="16.83203125" style="9" customWidth="1"/>
    <col min="12563" max="12800" width="9.33203125" style="9"/>
    <col min="12801" max="12801" width="8.83203125" style="9" customWidth="1"/>
    <col min="12802" max="12802" width="19" style="9" customWidth="1"/>
    <col min="12803" max="12804" width="14.33203125" style="9" customWidth="1"/>
    <col min="12805" max="12805" width="14.6640625" style="9" customWidth="1"/>
    <col min="12806" max="12815" width="14.33203125" style="9" customWidth="1"/>
    <col min="12816" max="12816" width="13.1640625" style="9" customWidth="1"/>
    <col min="12817" max="12817" width="19" style="9" customWidth="1"/>
    <col min="12818" max="12818" width="16.83203125" style="9" customWidth="1"/>
    <col min="12819" max="13056" width="9.33203125" style="9"/>
    <col min="13057" max="13057" width="8.83203125" style="9" customWidth="1"/>
    <col min="13058" max="13058" width="19" style="9" customWidth="1"/>
    <col min="13059" max="13060" width="14.33203125" style="9" customWidth="1"/>
    <col min="13061" max="13061" width="14.6640625" style="9" customWidth="1"/>
    <col min="13062" max="13071" width="14.33203125" style="9" customWidth="1"/>
    <col min="13072" max="13072" width="13.1640625" style="9" customWidth="1"/>
    <col min="13073" max="13073" width="19" style="9" customWidth="1"/>
    <col min="13074" max="13074" width="16.83203125" style="9" customWidth="1"/>
    <col min="13075" max="13312" width="9.33203125" style="9"/>
    <col min="13313" max="13313" width="8.83203125" style="9" customWidth="1"/>
    <col min="13314" max="13314" width="19" style="9" customWidth="1"/>
    <col min="13315" max="13316" width="14.33203125" style="9" customWidth="1"/>
    <col min="13317" max="13317" width="14.6640625" style="9" customWidth="1"/>
    <col min="13318" max="13327" width="14.33203125" style="9" customWidth="1"/>
    <col min="13328" max="13328" width="13.1640625" style="9" customWidth="1"/>
    <col min="13329" max="13329" width="19" style="9" customWidth="1"/>
    <col min="13330" max="13330" width="16.83203125" style="9" customWidth="1"/>
    <col min="13331" max="13568" width="9.33203125" style="9"/>
    <col min="13569" max="13569" width="8.83203125" style="9" customWidth="1"/>
    <col min="13570" max="13570" width="19" style="9" customWidth="1"/>
    <col min="13571" max="13572" width="14.33203125" style="9" customWidth="1"/>
    <col min="13573" max="13573" width="14.6640625" style="9" customWidth="1"/>
    <col min="13574" max="13583" width="14.33203125" style="9" customWidth="1"/>
    <col min="13584" max="13584" width="13.1640625" style="9" customWidth="1"/>
    <col min="13585" max="13585" width="19" style="9" customWidth="1"/>
    <col min="13586" max="13586" width="16.83203125" style="9" customWidth="1"/>
    <col min="13587" max="13824" width="9.33203125" style="9"/>
    <col min="13825" max="13825" width="8.83203125" style="9" customWidth="1"/>
    <col min="13826" max="13826" width="19" style="9" customWidth="1"/>
    <col min="13827" max="13828" width="14.33203125" style="9" customWidth="1"/>
    <col min="13829" max="13829" width="14.6640625" style="9" customWidth="1"/>
    <col min="13830" max="13839" width="14.33203125" style="9" customWidth="1"/>
    <col min="13840" max="13840" width="13.1640625" style="9" customWidth="1"/>
    <col min="13841" max="13841" width="19" style="9" customWidth="1"/>
    <col min="13842" max="13842" width="16.83203125" style="9" customWidth="1"/>
    <col min="13843" max="14080" width="9.33203125" style="9"/>
    <col min="14081" max="14081" width="8.83203125" style="9" customWidth="1"/>
    <col min="14082" max="14082" width="19" style="9" customWidth="1"/>
    <col min="14083" max="14084" width="14.33203125" style="9" customWidth="1"/>
    <col min="14085" max="14085" width="14.6640625" style="9" customWidth="1"/>
    <col min="14086" max="14095" width="14.33203125" style="9" customWidth="1"/>
    <col min="14096" max="14096" width="13.1640625" style="9" customWidth="1"/>
    <col min="14097" max="14097" width="19" style="9" customWidth="1"/>
    <col min="14098" max="14098" width="16.83203125" style="9" customWidth="1"/>
    <col min="14099" max="14336" width="9.33203125" style="9"/>
    <col min="14337" max="14337" width="8.83203125" style="9" customWidth="1"/>
    <col min="14338" max="14338" width="19" style="9" customWidth="1"/>
    <col min="14339" max="14340" width="14.33203125" style="9" customWidth="1"/>
    <col min="14341" max="14341" width="14.6640625" style="9" customWidth="1"/>
    <col min="14342" max="14351" width="14.33203125" style="9" customWidth="1"/>
    <col min="14352" max="14352" width="13.1640625" style="9" customWidth="1"/>
    <col min="14353" max="14353" width="19" style="9" customWidth="1"/>
    <col min="14354" max="14354" width="16.83203125" style="9" customWidth="1"/>
    <col min="14355" max="14592" width="9.33203125" style="9"/>
    <col min="14593" max="14593" width="8.83203125" style="9" customWidth="1"/>
    <col min="14594" max="14594" width="19" style="9" customWidth="1"/>
    <col min="14595" max="14596" width="14.33203125" style="9" customWidth="1"/>
    <col min="14597" max="14597" width="14.6640625" style="9" customWidth="1"/>
    <col min="14598" max="14607" width="14.33203125" style="9" customWidth="1"/>
    <col min="14608" max="14608" width="13.1640625" style="9" customWidth="1"/>
    <col min="14609" max="14609" width="19" style="9" customWidth="1"/>
    <col min="14610" max="14610" width="16.83203125" style="9" customWidth="1"/>
    <col min="14611" max="14848" width="9.33203125" style="9"/>
    <col min="14849" max="14849" width="8.83203125" style="9" customWidth="1"/>
    <col min="14850" max="14850" width="19" style="9" customWidth="1"/>
    <col min="14851" max="14852" width="14.33203125" style="9" customWidth="1"/>
    <col min="14853" max="14853" width="14.6640625" style="9" customWidth="1"/>
    <col min="14854" max="14863" width="14.33203125" style="9" customWidth="1"/>
    <col min="14864" max="14864" width="13.1640625" style="9" customWidth="1"/>
    <col min="14865" max="14865" width="19" style="9" customWidth="1"/>
    <col min="14866" max="14866" width="16.83203125" style="9" customWidth="1"/>
    <col min="14867" max="15104" width="9.33203125" style="9"/>
    <col min="15105" max="15105" width="8.83203125" style="9" customWidth="1"/>
    <col min="15106" max="15106" width="19" style="9" customWidth="1"/>
    <col min="15107" max="15108" width="14.33203125" style="9" customWidth="1"/>
    <col min="15109" max="15109" width="14.6640625" style="9" customWidth="1"/>
    <col min="15110" max="15119" width="14.33203125" style="9" customWidth="1"/>
    <col min="15120" max="15120" width="13.1640625" style="9" customWidth="1"/>
    <col min="15121" max="15121" width="19" style="9" customWidth="1"/>
    <col min="15122" max="15122" width="16.83203125" style="9" customWidth="1"/>
    <col min="15123" max="15360" width="9.33203125" style="9"/>
    <col min="15361" max="15361" width="8.83203125" style="9" customWidth="1"/>
    <col min="15362" max="15362" width="19" style="9" customWidth="1"/>
    <col min="15363" max="15364" width="14.33203125" style="9" customWidth="1"/>
    <col min="15365" max="15365" width="14.6640625" style="9" customWidth="1"/>
    <col min="15366" max="15375" width="14.33203125" style="9" customWidth="1"/>
    <col min="15376" max="15376" width="13.1640625" style="9" customWidth="1"/>
    <col min="15377" max="15377" width="19" style="9" customWidth="1"/>
    <col min="15378" max="15378" width="16.83203125" style="9" customWidth="1"/>
    <col min="15379" max="15616" width="9.33203125" style="9"/>
    <col min="15617" max="15617" width="8.83203125" style="9" customWidth="1"/>
    <col min="15618" max="15618" width="19" style="9" customWidth="1"/>
    <col min="15619" max="15620" width="14.33203125" style="9" customWidth="1"/>
    <col min="15621" max="15621" width="14.6640625" style="9" customWidth="1"/>
    <col min="15622" max="15631" width="14.33203125" style="9" customWidth="1"/>
    <col min="15632" max="15632" width="13.1640625" style="9" customWidth="1"/>
    <col min="15633" max="15633" width="19" style="9" customWidth="1"/>
    <col min="15634" max="15634" width="16.83203125" style="9" customWidth="1"/>
    <col min="15635" max="15872" width="9.33203125" style="9"/>
    <col min="15873" max="15873" width="8.83203125" style="9" customWidth="1"/>
    <col min="15874" max="15874" width="19" style="9" customWidth="1"/>
    <col min="15875" max="15876" width="14.33203125" style="9" customWidth="1"/>
    <col min="15877" max="15877" width="14.6640625" style="9" customWidth="1"/>
    <col min="15878" max="15887" width="14.33203125" style="9" customWidth="1"/>
    <col min="15888" max="15888" width="13.1640625" style="9" customWidth="1"/>
    <col min="15889" max="15889" width="19" style="9" customWidth="1"/>
    <col min="15890" max="15890" width="16.83203125" style="9" customWidth="1"/>
    <col min="15891" max="16128" width="9.33203125" style="9"/>
    <col min="16129" max="16129" width="8.83203125" style="9" customWidth="1"/>
    <col min="16130" max="16130" width="19" style="9" customWidth="1"/>
    <col min="16131" max="16132" width="14.33203125" style="9" customWidth="1"/>
    <col min="16133" max="16133" width="14.6640625" style="9" customWidth="1"/>
    <col min="16134" max="16143" width="14.33203125" style="9" customWidth="1"/>
    <col min="16144" max="16144" width="13.1640625" style="9" customWidth="1"/>
    <col min="16145" max="16145" width="19" style="9" customWidth="1"/>
    <col min="16146" max="16146" width="16.83203125" style="9" customWidth="1"/>
    <col min="16147" max="16384" width="9.33203125" style="9"/>
  </cols>
  <sheetData>
    <row r="1" spans="1:14" s="38" customFormat="1" ht="29.25" customHeight="1">
      <c r="A1" s="56">
        <v>4</v>
      </c>
      <c r="B1" s="56" t="s">
        <v>133</v>
      </c>
      <c r="C1" s="56"/>
      <c r="D1" s="56"/>
      <c r="E1" s="56"/>
    </row>
    <row r="2" spans="1:14" ht="13.5" customHeight="1">
      <c r="B2" s="37"/>
    </row>
    <row r="3" spans="1:14" s="39" customFormat="1" ht="24.75">
      <c r="A3" s="41" t="s">
        <v>134</v>
      </c>
      <c r="B3" s="52" t="s">
        <v>135</v>
      </c>
      <c r="F3" s="117"/>
      <c r="G3" s="118"/>
      <c r="H3" s="118"/>
      <c r="I3" s="118"/>
      <c r="J3" s="118"/>
      <c r="K3" s="118"/>
      <c r="L3" s="118"/>
    </row>
    <row r="4" spans="1:14" s="2" customFormat="1" ht="24" customHeight="1" thickBot="1">
      <c r="A4" s="119"/>
      <c r="B4" s="120"/>
      <c r="D4" s="121"/>
      <c r="H4" s="121"/>
      <c r="I4" s="457" t="s">
        <v>341</v>
      </c>
      <c r="J4" s="457"/>
      <c r="K4" s="457"/>
      <c r="L4" s="457"/>
      <c r="M4" s="4" t="s">
        <v>136</v>
      </c>
    </row>
    <row r="5" spans="1:14" s="2" customFormat="1" ht="24" customHeight="1">
      <c r="A5" s="122"/>
      <c r="B5" s="123"/>
      <c r="C5" s="458" t="s">
        <v>137</v>
      </c>
      <c r="D5" s="459"/>
      <c r="E5" s="462" t="s">
        <v>138</v>
      </c>
      <c r="F5" s="463"/>
      <c r="G5" s="463"/>
      <c r="H5" s="463"/>
      <c r="I5" s="463"/>
      <c r="J5" s="463"/>
      <c r="K5" s="463"/>
      <c r="L5" s="463"/>
      <c r="M5" s="432" t="s">
        <v>139</v>
      </c>
    </row>
    <row r="6" spans="1:14" s="2" customFormat="1" ht="24" customHeight="1">
      <c r="A6" s="122"/>
      <c r="B6" s="124" t="s">
        <v>140</v>
      </c>
      <c r="C6" s="460"/>
      <c r="D6" s="461"/>
      <c r="E6" s="435" t="s">
        <v>141</v>
      </c>
      <c r="F6" s="438" t="s">
        <v>142</v>
      </c>
      <c r="G6" s="438"/>
      <c r="H6" s="438"/>
      <c r="I6" s="438"/>
      <c r="J6" s="438"/>
      <c r="K6" s="439"/>
      <c r="L6" s="440" t="s">
        <v>143</v>
      </c>
      <c r="M6" s="433"/>
    </row>
    <row r="7" spans="1:14" s="2" customFormat="1" ht="24" customHeight="1">
      <c r="A7" s="122"/>
      <c r="B7" s="125"/>
      <c r="C7" s="443" t="s">
        <v>144</v>
      </c>
      <c r="D7" s="435" t="s">
        <v>145</v>
      </c>
      <c r="E7" s="436"/>
      <c r="F7" s="445" t="s">
        <v>146</v>
      </c>
      <c r="G7" s="448" t="s">
        <v>147</v>
      </c>
      <c r="H7" s="449"/>
      <c r="I7" s="450"/>
      <c r="J7" s="451" t="s">
        <v>148</v>
      </c>
      <c r="K7" s="454" t="s">
        <v>149</v>
      </c>
      <c r="L7" s="441"/>
      <c r="M7" s="433"/>
    </row>
    <row r="8" spans="1:14" s="2" customFormat="1" ht="24" customHeight="1">
      <c r="A8" s="122"/>
      <c r="B8" s="125"/>
      <c r="C8" s="444"/>
      <c r="D8" s="436"/>
      <c r="E8" s="436"/>
      <c r="F8" s="446"/>
      <c r="G8" s="445" t="s">
        <v>150</v>
      </c>
      <c r="H8" s="445" t="s">
        <v>151</v>
      </c>
      <c r="I8" s="445" t="s">
        <v>152</v>
      </c>
      <c r="J8" s="452"/>
      <c r="K8" s="455"/>
      <c r="L8" s="441"/>
      <c r="M8" s="433"/>
    </row>
    <row r="9" spans="1:14" s="2" customFormat="1" ht="24" customHeight="1" thickBot="1">
      <c r="A9" s="122"/>
      <c r="B9" s="126" t="s">
        <v>153</v>
      </c>
      <c r="C9" s="127"/>
      <c r="D9" s="128" t="s">
        <v>154</v>
      </c>
      <c r="E9" s="437"/>
      <c r="F9" s="447"/>
      <c r="G9" s="447"/>
      <c r="H9" s="447"/>
      <c r="I9" s="447"/>
      <c r="J9" s="453"/>
      <c r="K9" s="456"/>
      <c r="L9" s="442"/>
      <c r="M9" s="434"/>
    </row>
    <row r="10" spans="1:14" s="2" customFormat="1" ht="24" customHeight="1">
      <c r="A10" s="122"/>
      <c r="B10" s="129" t="s">
        <v>83</v>
      </c>
      <c r="C10" s="130">
        <v>12</v>
      </c>
      <c r="D10" s="131">
        <v>13.44</v>
      </c>
      <c r="E10" s="130">
        <v>12</v>
      </c>
      <c r="F10" s="132">
        <v>6</v>
      </c>
      <c r="G10" s="130">
        <v>1</v>
      </c>
      <c r="H10" s="130">
        <v>1</v>
      </c>
      <c r="I10" s="133">
        <v>0</v>
      </c>
      <c r="J10" s="130">
        <v>2</v>
      </c>
      <c r="K10" s="130">
        <v>3</v>
      </c>
      <c r="L10" s="134">
        <v>6</v>
      </c>
      <c r="M10" s="135">
        <v>3</v>
      </c>
    </row>
    <row r="11" spans="1:14" s="2" customFormat="1" ht="24" customHeight="1" thickBot="1">
      <c r="A11" s="122"/>
      <c r="B11" s="136" t="s">
        <v>84</v>
      </c>
      <c r="C11" s="133">
        <v>8</v>
      </c>
      <c r="D11" s="137">
        <v>14.61</v>
      </c>
      <c r="E11" s="133">
        <v>8</v>
      </c>
      <c r="F11" s="133">
        <v>8</v>
      </c>
      <c r="G11" s="133">
        <v>5</v>
      </c>
      <c r="H11" s="133">
        <v>4</v>
      </c>
      <c r="I11" s="138">
        <v>1</v>
      </c>
      <c r="J11" s="133">
        <v>2</v>
      </c>
      <c r="K11" s="133">
        <v>1</v>
      </c>
      <c r="L11" s="139">
        <v>0</v>
      </c>
      <c r="M11" s="140">
        <v>4</v>
      </c>
    </row>
    <row r="12" spans="1:14" s="2" customFormat="1" ht="24" customHeight="1" thickBot="1">
      <c r="A12" s="122"/>
      <c r="B12" s="141" t="s">
        <v>155</v>
      </c>
      <c r="C12" s="142">
        <f>SUM(C10:C11)</f>
        <v>20</v>
      </c>
      <c r="D12" s="143">
        <v>13.89</v>
      </c>
      <c r="E12" s="144">
        <f>SUM(E10:E11)</f>
        <v>20</v>
      </c>
      <c r="F12" s="144">
        <f t="shared" ref="F12:M12" si="0">SUM(F10:F11)</f>
        <v>14</v>
      </c>
      <c r="G12" s="144">
        <f t="shared" si="0"/>
        <v>6</v>
      </c>
      <c r="H12" s="144">
        <f t="shared" si="0"/>
        <v>5</v>
      </c>
      <c r="I12" s="144">
        <f t="shared" si="0"/>
        <v>1</v>
      </c>
      <c r="J12" s="144">
        <f t="shared" si="0"/>
        <v>4</v>
      </c>
      <c r="K12" s="144">
        <f t="shared" si="0"/>
        <v>4</v>
      </c>
      <c r="L12" s="144">
        <f t="shared" si="0"/>
        <v>6</v>
      </c>
      <c r="M12" s="144">
        <f t="shared" si="0"/>
        <v>7</v>
      </c>
    </row>
    <row r="14" spans="1:14" s="39" customFormat="1" ht="24" customHeight="1">
      <c r="A14" s="41" t="s">
        <v>156</v>
      </c>
      <c r="B14" s="52" t="s">
        <v>157</v>
      </c>
    </row>
    <row r="15" spans="1:14" ht="24" customHeight="1" thickBot="1">
      <c r="A15" s="119"/>
      <c r="B15" s="120"/>
      <c r="C15" s="2"/>
      <c r="D15" s="121"/>
      <c r="E15" s="2"/>
      <c r="F15" s="2"/>
      <c r="G15" s="2"/>
      <c r="H15" s="2"/>
      <c r="I15" s="457" t="s">
        <v>342</v>
      </c>
      <c r="J15" s="457"/>
      <c r="K15" s="457"/>
      <c r="L15" s="457"/>
      <c r="M15" s="4" t="s">
        <v>136</v>
      </c>
      <c r="N15" s="2"/>
    </row>
    <row r="16" spans="1:14" ht="24" customHeight="1">
      <c r="B16" s="145" t="s">
        <v>158</v>
      </c>
      <c r="C16" s="465" t="s">
        <v>159</v>
      </c>
      <c r="D16" s="468" t="s">
        <v>160</v>
      </c>
      <c r="E16" s="468" t="s">
        <v>161</v>
      </c>
      <c r="F16" s="468" t="s">
        <v>162</v>
      </c>
      <c r="G16" s="468" t="s">
        <v>25</v>
      </c>
      <c r="H16" s="468" t="s">
        <v>26</v>
      </c>
      <c r="I16" s="468" t="s">
        <v>27</v>
      </c>
      <c r="J16" s="468" t="s">
        <v>28</v>
      </c>
      <c r="K16" s="468" t="s">
        <v>29</v>
      </c>
      <c r="L16" s="471" t="s">
        <v>163</v>
      </c>
      <c r="M16" s="474" t="s">
        <v>164</v>
      </c>
    </row>
    <row r="17" spans="1:14" ht="24" customHeight="1">
      <c r="B17" s="146"/>
      <c r="C17" s="466"/>
      <c r="D17" s="469"/>
      <c r="E17" s="469"/>
      <c r="F17" s="469"/>
      <c r="G17" s="469"/>
      <c r="H17" s="469"/>
      <c r="I17" s="469"/>
      <c r="J17" s="469"/>
      <c r="K17" s="469"/>
      <c r="L17" s="472"/>
      <c r="M17" s="475"/>
    </row>
    <row r="18" spans="1:14" ht="24" customHeight="1" thickBot="1">
      <c r="B18" s="147" t="s">
        <v>165</v>
      </c>
      <c r="C18" s="467"/>
      <c r="D18" s="470"/>
      <c r="E18" s="470"/>
      <c r="F18" s="470"/>
      <c r="G18" s="470"/>
      <c r="H18" s="470"/>
      <c r="I18" s="470"/>
      <c r="J18" s="470"/>
      <c r="K18" s="470"/>
      <c r="L18" s="473"/>
      <c r="M18" s="475"/>
    </row>
    <row r="19" spans="1:14" ht="24" customHeight="1">
      <c r="B19" s="129" t="s">
        <v>83</v>
      </c>
      <c r="C19" s="148">
        <v>0</v>
      </c>
      <c r="D19" s="149">
        <v>0</v>
      </c>
      <c r="E19" s="149">
        <v>0</v>
      </c>
      <c r="F19" s="149">
        <v>0</v>
      </c>
      <c r="G19" s="149">
        <v>0</v>
      </c>
      <c r="H19" s="149">
        <v>0</v>
      </c>
      <c r="I19" s="149">
        <v>0</v>
      </c>
      <c r="J19" s="149">
        <v>3</v>
      </c>
      <c r="K19" s="149">
        <v>3</v>
      </c>
      <c r="L19" s="150">
        <v>6</v>
      </c>
      <c r="M19" s="151">
        <f>SUM(C19:L19)</f>
        <v>12</v>
      </c>
    </row>
    <row r="20" spans="1:14" ht="24" customHeight="1" thickBot="1">
      <c r="B20" s="136" t="s">
        <v>84</v>
      </c>
      <c r="C20" s="152">
        <v>0</v>
      </c>
      <c r="D20" s="153">
        <v>0</v>
      </c>
      <c r="E20" s="153">
        <v>0</v>
      </c>
      <c r="F20" s="153">
        <v>1</v>
      </c>
      <c r="G20" s="153">
        <v>0</v>
      </c>
      <c r="H20" s="153">
        <v>0</v>
      </c>
      <c r="I20" s="153">
        <v>1</v>
      </c>
      <c r="J20" s="153">
        <v>1</v>
      </c>
      <c r="K20" s="153">
        <v>3</v>
      </c>
      <c r="L20" s="154">
        <v>2</v>
      </c>
      <c r="M20" s="155">
        <f>SUM(C20:L20)</f>
        <v>8</v>
      </c>
    </row>
    <row r="21" spans="1:14" ht="24" customHeight="1" thickBot="1">
      <c r="B21" s="156" t="s">
        <v>155</v>
      </c>
      <c r="C21" s="157">
        <f>SUM(C19:C20)</f>
        <v>0</v>
      </c>
      <c r="D21" s="158">
        <f t="shared" ref="D21:M21" si="1">SUM(D19:D20)</f>
        <v>0</v>
      </c>
      <c r="E21" s="158">
        <f t="shared" si="1"/>
        <v>0</v>
      </c>
      <c r="F21" s="158">
        <f t="shared" si="1"/>
        <v>1</v>
      </c>
      <c r="G21" s="158">
        <f t="shared" si="1"/>
        <v>0</v>
      </c>
      <c r="H21" s="158">
        <f t="shared" si="1"/>
        <v>0</v>
      </c>
      <c r="I21" s="158">
        <f t="shared" si="1"/>
        <v>1</v>
      </c>
      <c r="J21" s="158">
        <f t="shared" si="1"/>
        <v>4</v>
      </c>
      <c r="K21" s="158">
        <f t="shared" si="1"/>
        <v>6</v>
      </c>
      <c r="L21" s="159">
        <f t="shared" si="1"/>
        <v>8</v>
      </c>
      <c r="M21" s="160">
        <f t="shared" si="1"/>
        <v>20</v>
      </c>
    </row>
    <row r="23" spans="1:14" s="39" customFormat="1" ht="24" customHeight="1">
      <c r="A23" s="41" t="s">
        <v>166</v>
      </c>
      <c r="B23" s="52" t="s">
        <v>167</v>
      </c>
    </row>
    <row r="24" spans="1:14" ht="24" customHeight="1" thickBot="1">
      <c r="I24" s="457" t="s">
        <v>342</v>
      </c>
      <c r="J24" s="457"/>
      <c r="K24" s="457"/>
      <c r="L24" s="457"/>
      <c r="M24" s="161" t="s">
        <v>136</v>
      </c>
      <c r="N24" s="162"/>
    </row>
    <row r="25" spans="1:14" ht="24" customHeight="1">
      <c r="B25" s="123"/>
      <c r="C25" s="458" t="s">
        <v>168</v>
      </c>
      <c r="D25" s="459"/>
      <c r="E25" s="462" t="s">
        <v>138</v>
      </c>
      <c r="F25" s="463"/>
      <c r="G25" s="463"/>
      <c r="H25" s="463"/>
      <c r="I25" s="463"/>
      <c r="J25" s="463"/>
      <c r="K25" s="463"/>
      <c r="L25" s="463"/>
      <c r="M25" s="464" t="s">
        <v>169</v>
      </c>
      <c r="N25" s="163"/>
    </row>
    <row r="26" spans="1:14" ht="24" customHeight="1">
      <c r="B26" s="124"/>
      <c r="C26" s="460"/>
      <c r="D26" s="461"/>
      <c r="E26" s="435" t="s">
        <v>141</v>
      </c>
      <c r="F26" s="438" t="s">
        <v>170</v>
      </c>
      <c r="G26" s="438"/>
      <c r="H26" s="438"/>
      <c r="I26" s="438"/>
      <c r="J26" s="438"/>
      <c r="K26" s="439"/>
      <c r="L26" s="440" t="s">
        <v>143</v>
      </c>
      <c r="M26" s="441"/>
      <c r="N26" s="163"/>
    </row>
    <row r="27" spans="1:14" ht="24" customHeight="1">
      <c r="B27" s="125"/>
      <c r="C27" s="164"/>
      <c r="D27" s="435" t="s">
        <v>145</v>
      </c>
      <c r="E27" s="436"/>
      <c r="F27" s="445" t="s">
        <v>146</v>
      </c>
      <c r="G27" s="448" t="s">
        <v>147</v>
      </c>
      <c r="H27" s="449"/>
      <c r="I27" s="450"/>
      <c r="J27" s="451" t="s">
        <v>171</v>
      </c>
      <c r="K27" s="454" t="s">
        <v>172</v>
      </c>
      <c r="L27" s="441"/>
      <c r="M27" s="441"/>
      <c r="N27" s="163"/>
    </row>
    <row r="28" spans="1:14" ht="24" customHeight="1">
      <c r="B28" s="125"/>
      <c r="C28" s="164" t="s">
        <v>144</v>
      </c>
      <c r="D28" s="436"/>
      <c r="E28" s="436"/>
      <c r="F28" s="446"/>
      <c r="G28" s="445" t="s">
        <v>150</v>
      </c>
      <c r="H28" s="445" t="s">
        <v>151</v>
      </c>
      <c r="I28" s="445" t="s">
        <v>152</v>
      </c>
      <c r="J28" s="452"/>
      <c r="K28" s="455"/>
      <c r="L28" s="441"/>
      <c r="M28" s="441"/>
      <c r="N28" s="163"/>
    </row>
    <row r="29" spans="1:14" ht="24" customHeight="1" thickBot="1">
      <c r="B29" s="126"/>
      <c r="C29" s="127"/>
      <c r="D29" s="128" t="s">
        <v>154</v>
      </c>
      <c r="E29" s="437"/>
      <c r="F29" s="447"/>
      <c r="G29" s="447"/>
      <c r="H29" s="447"/>
      <c r="I29" s="447"/>
      <c r="J29" s="453"/>
      <c r="K29" s="456"/>
      <c r="L29" s="442"/>
      <c r="M29" s="442"/>
      <c r="N29" s="163"/>
    </row>
    <row r="30" spans="1:14" ht="24" customHeight="1">
      <c r="B30" s="165" t="s">
        <v>159</v>
      </c>
      <c r="C30" s="166">
        <v>0</v>
      </c>
      <c r="D30" s="167">
        <v>0</v>
      </c>
      <c r="E30" s="168">
        <v>0</v>
      </c>
      <c r="F30" s="169">
        <v>0</v>
      </c>
      <c r="G30" s="169">
        <v>0</v>
      </c>
      <c r="H30" s="169">
        <v>0</v>
      </c>
      <c r="I30" s="169">
        <v>0</v>
      </c>
      <c r="J30" s="169">
        <v>0</v>
      </c>
      <c r="K30" s="169">
        <v>0</v>
      </c>
      <c r="L30" s="169">
        <v>0</v>
      </c>
      <c r="M30" s="170">
        <v>2</v>
      </c>
      <c r="N30" s="171"/>
    </row>
    <row r="31" spans="1:14" ht="24" customHeight="1">
      <c r="B31" s="172" t="s">
        <v>160</v>
      </c>
      <c r="C31" s="173">
        <v>0</v>
      </c>
      <c r="D31" s="174">
        <v>0</v>
      </c>
      <c r="E31" s="175">
        <v>0</v>
      </c>
      <c r="F31" s="176">
        <v>0</v>
      </c>
      <c r="G31" s="176">
        <v>0</v>
      </c>
      <c r="H31" s="176">
        <v>0</v>
      </c>
      <c r="I31" s="176">
        <v>0</v>
      </c>
      <c r="J31" s="176">
        <v>0</v>
      </c>
      <c r="K31" s="176">
        <v>0</v>
      </c>
      <c r="L31" s="176">
        <v>0</v>
      </c>
      <c r="M31" s="177">
        <v>0</v>
      </c>
      <c r="N31" s="171"/>
    </row>
    <row r="32" spans="1:14" ht="24" customHeight="1">
      <c r="B32" s="172" t="s">
        <v>161</v>
      </c>
      <c r="C32" s="173">
        <v>0</v>
      </c>
      <c r="D32" s="174">
        <v>0</v>
      </c>
      <c r="E32" s="175">
        <v>0</v>
      </c>
      <c r="F32" s="176">
        <v>0</v>
      </c>
      <c r="G32" s="176">
        <v>0</v>
      </c>
      <c r="H32" s="176">
        <v>0</v>
      </c>
      <c r="I32" s="176">
        <v>0</v>
      </c>
      <c r="J32" s="176">
        <v>0</v>
      </c>
      <c r="K32" s="176">
        <v>0</v>
      </c>
      <c r="L32" s="176">
        <v>0</v>
      </c>
      <c r="M32" s="177">
        <v>0</v>
      </c>
      <c r="N32" s="171"/>
    </row>
    <row r="33" spans="1:14" ht="24" customHeight="1">
      <c r="B33" s="172" t="s">
        <v>162</v>
      </c>
      <c r="C33" s="173">
        <v>1</v>
      </c>
      <c r="D33" s="174">
        <f>C33/7716*100000</f>
        <v>12.960082944530845</v>
      </c>
      <c r="E33" s="176">
        <v>1</v>
      </c>
      <c r="F33" s="176">
        <v>1</v>
      </c>
      <c r="G33" s="176">
        <v>0</v>
      </c>
      <c r="H33" s="176">
        <v>0</v>
      </c>
      <c r="I33" s="176">
        <v>0</v>
      </c>
      <c r="J33" s="176">
        <v>1</v>
      </c>
      <c r="K33" s="176">
        <v>0</v>
      </c>
      <c r="L33" s="176">
        <v>0</v>
      </c>
      <c r="M33" s="177">
        <v>0</v>
      </c>
      <c r="N33" s="171"/>
    </row>
    <row r="34" spans="1:14" ht="24" customHeight="1">
      <c r="B34" s="172" t="s">
        <v>25</v>
      </c>
      <c r="C34" s="173">
        <v>0</v>
      </c>
      <c r="D34" s="174">
        <v>0</v>
      </c>
      <c r="E34" s="175">
        <v>0</v>
      </c>
      <c r="F34" s="175">
        <v>0</v>
      </c>
      <c r="G34" s="175">
        <v>0</v>
      </c>
      <c r="H34" s="175">
        <v>0</v>
      </c>
      <c r="I34" s="175">
        <v>0</v>
      </c>
      <c r="J34" s="175">
        <v>0</v>
      </c>
      <c r="K34" s="175">
        <v>0</v>
      </c>
      <c r="L34" s="175">
        <v>0</v>
      </c>
      <c r="M34" s="177">
        <v>0</v>
      </c>
      <c r="N34" s="171"/>
    </row>
    <row r="35" spans="1:14" ht="24" customHeight="1">
      <c r="B35" s="172" t="s">
        <v>26</v>
      </c>
      <c r="C35" s="173">
        <v>0</v>
      </c>
      <c r="D35" s="174">
        <v>0</v>
      </c>
      <c r="E35" s="175">
        <v>0</v>
      </c>
      <c r="F35" s="176">
        <v>0</v>
      </c>
      <c r="G35" s="176">
        <v>0</v>
      </c>
      <c r="H35" s="176">
        <v>0</v>
      </c>
      <c r="I35" s="176">
        <v>0</v>
      </c>
      <c r="J35" s="176">
        <v>0</v>
      </c>
      <c r="K35" s="176">
        <v>0</v>
      </c>
      <c r="L35" s="176">
        <v>0</v>
      </c>
      <c r="M35" s="177">
        <v>1</v>
      </c>
      <c r="N35" s="171"/>
    </row>
    <row r="36" spans="1:14" ht="24" customHeight="1">
      <c r="B36" s="172" t="s">
        <v>27</v>
      </c>
      <c r="C36" s="173">
        <v>1</v>
      </c>
      <c r="D36" s="174">
        <f>C36/20554*100000</f>
        <v>4.8652330446628396</v>
      </c>
      <c r="E36" s="176">
        <v>1</v>
      </c>
      <c r="F36" s="176">
        <v>1</v>
      </c>
      <c r="G36" s="176">
        <v>1</v>
      </c>
      <c r="H36" s="176">
        <v>1</v>
      </c>
      <c r="I36" s="176">
        <v>0</v>
      </c>
      <c r="J36" s="176">
        <v>0</v>
      </c>
      <c r="K36" s="176">
        <v>0</v>
      </c>
      <c r="L36" s="176">
        <v>0</v>
      </c>
      <c r="M36" s="177">
        <v>0</v>
      </c>
      <c r="N36" s="171"/>
    </row>
    <row r="37" spans="1:14" ht="24" customHeight="1">
      <c r="B37" s="172" t="s">
        <v>28</v>
      </c>
      <c r="C37" s="173">
        <v>4</v>
      </c>
      <c r="D37" s="174">
        <f>C37/17695*100000</f>
        <v>22.605255721955352</v>
      </c>
      <c r="E37" s="176">
        <v>4</v>
      </c>
      <c r="F37" s="176">
        <v>3</v>
      </c>
      <c r="G37" s="176">
        <v>1</v>
      </c>
      <c r="H37" s="176">
        <v>1</v>
      </c>
      <c r="I37" s="176">
        <v>0</v>
      </c>
      <c r="J37" s="176">
        <v>0</v>
      </c>
      <c r="K37" s="176">
        <v>2</v>
      </c>
      <c r="L37" s="176">
        <v>1</v>
      </c>
      <c r="M37" s="177">
        <v>0</v>
      </c>
      <c r="N37" s="171"/>
    </row>
    <row r="38" spans="1:14" ht="24" customHeight="1">
      <c r="B38" s="172" t="s">
        <v>29</v>
      </c>
      <c r="C38" s="173">
        <v>6</v>
      </c>
      <c r="D38" s="178">
        <f>C38/19225*100000</f>
        <v>31.209362808842652</v>
      </c>
      <c r="E38" s="176">
        <v>6</v>
      </c>
      <c r="F38" s="176">
        <v>4</v>
      </c>
      <c r="G38" s="176">
        <v>2</v>
      </c>
      <c r="H38" s="176">
        <v>1</v>
      </c>
      <c r="I38" s="176">
        <v>1</v>
      </c>
      <c r="J38" s="176">
        <v>1</v>
      </c>
      <c r="K38" s="176">
        <v>1</v>
      </c>
      <c r="L38" s="176">
        <v>2</v>
      </c>
      <c r="M38" s="177">
        <v>3</v>
      </c>
      <c r="N38" s="171"/>
    </row>
    <row r="39" spans="1:14" ht="24" customHeight="1" thickBot="1">
      <c r="B39" s="179" t="s">
        <v>173</v>
      </c>
      <c r="C39" s="180">
        <v>8</v>
      </c>
      <c r="D39" s="181">
        <f>C39/27855*100000</f>
        <v>28.720157960868786</v>
      </c>
      <c r="E39" s="182">
        <v>8</v>
      </c>
      <c r="F39" s="182">
        <v>5</v>
      </c>
      <c r="G39" s="182">
        <v>2</v>
      </c>
      <c r="H39" s="182">
        <v>2</v>
      </c>
      <c r="I39" s="182">
        <v>0</v>
      </c>
      <c r="J39" s="182">
        <v>2</v>
      </c>
      <c r="K39" s="182">
        <v>1</v>
      </c>
      <c r="L39" s="182">
        <v>3</v>
      </c>
      <c r="M39" s="183">
        <v>1</v>
      </c>
      <c r="N39" s="171"/>
    </row>
    <row r="40" spans="1:14" ht="24" customHeight="1" thickBot="1">
      <c r="B40" s="184" t="s">
        <v>30</v>
      </c>
      <c r="C40" s="185">
        <f>SUM(C30:C39)</f>
        <v>20</v>
      </c>
      <c r="D40" s="143">
        <f>C40/143960*100000</f>
        <v>13.892747985551541</v>
      </c>
      <c r="E40" s="186">
        <f t="shared" ref="E40:M40" si="2">SUM(E30:E39)</f>
        <v>20</v>
      </c>
      <c r="F40" s="186">
        <f t="shared" si="2"/>
        <v>14</v>
      </c>
      <c r="G40" s="186">
        <f t="shared" si="2"/>
        <v>6</v>
      </c>
      <c r="H40" s="186">
        <f t="shared" si="2"/>
        <v>5</v>
      </c>
      <c r="I40" s="186">
        <f t="shared" si="2"/>
        <v>1</v>
      </c>
      <c r="J40" s="186">
        <f t="shared" si="2"/>
        <v>4</v>
      </c>
      <c r="K40" s="186">
        <f t="shared" si="2"/>
        <v>4</v>
      </c>
      <c r="L40" s="186">
        <f t="shared" si="2"/>
        <v>6</v>
      </c>
      <c r="M40" s="187">
        <f t="shared" si="2"/>
        <v>7</v>
      </c>
      <c r="N40" s="171"/>
    </row>
    <row r="41" spans="1:14" ht="24" customHeight="1">
      <c r="L41" s="188"/>
      <c r="M41" s="162"/>
      <c r="N41" s="162"/>
    </row>
    <row r="42" spans="1:14" s="39" customFormat="1" ht="24" customHeight="1">
      <c r="A42" s="41" t="s">
        <v>174</v>
      </c>
      <c r="B42" s="52" t="s">
        <v>175</v>
      </c>
    </row>
    <row r="43" spans="1:14" s="40" customFormat="1" ht="24" customHeight="1" thickBot="1">
      <c r="A43" s="189"/>
      <c r="B43" s="476" t="s">
        <v>176</v>
      </c>
      <c r="C43" s="476"/>
    </row>
    <row r="44" spans="1:14" ht="24" customHeight="1">
      <c r="B44" s="190"/>
      <c r="C44" s="191" t="s">
        <v>177</v>
      </c>
      <c r="D44" s="191" t="s">
        <v>178</v>
      </c>
      <c r="E44" s="191" t="s">
        <v>179</v>
      </c>
      <c r="F44" s="191" t="s">
        <v>180</v>
      </c>
      <c r="G44" s="191" t="s">
        <v>181</v>
      </c>
      <c r="H44" s="191" t="s">
        <v>182</v>
      </c>
      <c r="I44" s="191" t="s">
        <v>183</v>
      </c>
      <c r="J44" s="191" t="s">
        <v>184</v>
      </c>
      <c r="K44" s="191" t="s">
        <v>185</v>
      </c>
      <c r="L44" s="191" t="s">
        <v>186</v>
      </c>
      <c r="M44" s="192" t="s">
        <v>187</v>
      </c>
      <c r="N44" s="193" t="s">
        <v>188</v>
      </c>
    </row>
    <row r="45" spans="1:14" ht="24" customHeight="1">
      <c r="B45" s="194" t="s">
        <v>189</v>
      </c>
      <c r="C45" s="195">
        <v>19.399999999999999</v>
      </c>
      <c r="D45" s="195">
        <v>19</v>
      </c>
      <c r="E45" s="195">
        <v>18.2</v>
      </c>
      <c r="F45" s="195">
        <v>17.7</v>
      </c>
      <c r="G45" s="195">
        <v>16.7</v>
      </c>
      <c r="H45" s="195">
        <v>16.100000000000001</v>
      </c>
      <c r="I45" s="195">
        <v>15.4</v>
      </c>
      <c r="J45" s="195">
        <v>14.4</v>
      </c>
      <c r="K45" s="195">
        <v>13.9</v>
      </c>
      <c r="L45" s="195">
        <v>13.3</v>
      </c>
      <c r="M45" s="196">
        <v>12.3</v>
      </c>
      <c r="N45" s="197">
        <v>11.5</v>
      </c>
    </row>
    <row r="46" spans="1:14" ht="24" customHeight="1">
      <c r="B46" s="194" t="s">
        <v>190</v>
      </c>
      <c r="C46" s="195">
        <v>17.5</v>
      </c>
      <c r="D46" s="195">
        <v>15.7</v>
      </c>
      <c r="E46" s="195">
        <v>14.6</v>
      </c>
      <c r="F46" s="195">
        <v>17.3</v>
      </c>
      <c r="G46" s="195">
        <v>12</v>
      </c>
      <c r="H46" s="195">
        <v>12.9</v>
      </c>
      <c r="I46" s="195">
        <v>11.7</v>
      </c>
      <c r="J46" s="195">
        <v>11.1</v>
      </c>
      <c r="K46" s="195">
        <v>10.8</v>
      </c>
      <c r="L46" s="195">
        <v>11.8</v>
      </c>
      <c r="M46" s="196">
        <v>10.6</v>
      </c>
      <c r="N46" s="197">
        <v>10.5</v>
      </c>
    </row>
    <row r="47" spans="1:14" ht="24" customHeight="1">
      <c r="B47" s="194" t="s">
        <v>191</v>
      </c>
      <c r="C47" s="195">
        <v>20.8</v>
      </c>
      <c r="D47" s="195">
        <v>11.5</v>
      </c>
      <c r="E47" s="195">
        <v>17</v>
      </c>
      <c r="F47" s="195">
        <v>14.3</v>
      </c>
      <c r="G47" s="195">
        <v>4.8</v>
      </c>
      <c r="H47" s="195">
        <v>11.7</v>
      </c>
      <c r="I47" s="195">
        <v>7.6</v>
      </c>
      <c r="J47" s="195">
        <v>14.5</v>
      </c>
      <c r="K47" s="195">
        <v>10.4</v>
      </c>
      <c r="L47" s="195">
        <v>9.6999999999999993</v>
      </c>
      <c r="M47" s="198">
        <v>9</v>
      </c>
      <c r="N47" s="199">
        <v>13.9</v>
      </c>
    </row>
    <row r="48" spans="1:14" ht="24" customHeight="1">
      <c r="B48" s="200" t="s">
        <v>83</v>
      </c>
      <c r="C48" s="195">
        <v>22.3</v>
      </c>
      <c r="D48" s="195">
        <v>14.9</v>
      </c>
      <c r="E48" s="195">
        <v>18.3</v>
      </c>
      <c r="F48" s="195">
        <v>14.1</v>
      </c>
      <c r="G48" s="195">
        <v>4.3</v>
      </c>
      <c r="H48" s="195">
        <v>10.9</v>
      </c>
      <c r="I48" s="195">
        <v>7.7</v>
      </c>
      <c r="J48" s="195">
        <v>17.7</v>
      </c>
      <c r="K48" s="195">
        <v>12.2</v>
      </c>
      <c r="L48" s="195">
        <v>7.8</v>
      </c>
      <c r="M48" s="196">
        <v>11.1</v>
      </c>
      <c r="N48" s="197">
        <v>13.4</v>
      </c>
    </row>
    <row r="49" spans="2:14" ht="24" customHeight="1" thickBot="1">
      <c r="B49" s="201" t="s">
        <v>84</v>
      </c>
      <c r="C49" s="202">
        <v>18.100000000000001</v>
      </c>
      <c r="D49" s="202">
        <v>5.5</v>
      </c>
      <c r="E49" s="202">
        <v>14.8</v>
      </c>
      <c r="F49" s="202">
        <v>14.7</v>
      </c>
      <c r="G49" s="202">
        <v>5.5</v>
      </c>
      <c r="H49" s="202">
        <v>12.9</v>
      </c>
      <c r="I49" s="202">
        <v>7.4</v>
      </c>
      <c r="J49" s="202">
        <v>9.1999999999999993</v>
      </c>
      <c r="K49" s="202">
        <v>7.3</v>
      </c>
      <c r="L49" s="202">
        <v>12.9</v>
      </c>
      <c r="M49" s="203">
        <v>5.5</v>
      </c>
      <c r="N49" s="204">
        <v>14.6</v>
      </c>
    </row>
    <row r="50" spans="2:14" ht="24" customHeight="1">
      <c r="J50" s="477"/>
      <c r="K50" s="477"/>
      <c r="L50" s="477"/>
    </row>
    <row r="51" spans="2:14" s="40" customFormat="1" ht="24" customHeight="1" thickBot="1">
      <c r="B51" s="476" t="s">
        <v>192</v>
      </c>
      <c r="C51" s="476"/>
      <c r="D51" s="476"/>
      <c r="E51" s="476"/>
      <c r="J51" s="205"/>
      <c r="K51" s="205"/>
      <c r="L51" s="205"/>
    </row>
    <row r="52" spans="2:14" ht="24" customHeight="1">
      <c r="B52" s="206"/>
      <c r="C52" s="191" t="s">
        <v>177</v>
      </c>
      <c r="D52" s="191" t="s">
        <v>178</v>
      </c>
      <c r="E52" s="191" t="s">
        <v>179</v>
      </c>
      <c r="F52" s="191" t="s">
        <v>180</v>
      </c>
      <c r="G52" s="191" t="s">
        <v>181</v>
      </c>
      <c r="H52" s="191" t="s">
        <v>182</v>
      </c>
      <c r="I52" s="191" t="s">
        <v>183</v>
      </c>
      <c r="J52" s="191" t="s">
        <v>184</v>
      </c>
      <c r="K52" s="191" t="s">
        <v>185</v>
      </c>
      <c r="L52" s="191" t="s">
        <v>186</v>
      </c>
      <c r="M52" s="191" t="s">
        <v>193</v>
      </c>
      <c r="N52" s="207" t="s">
        <v>188</v>
      </c>
    </row>
    <row r="53" spans="2:14" ht="24" customHeight="1">
      <c r="B53" s="200" t="s">
        <v>194</v>
      </c>
      <c r="C53" s="208">
        <v>20.8</v>
      </c>
      <c r="D53" s="208">
        <v>11.5</v>
      </c>
      <c r="E53" s="208">
        <v>17</v>
      </c>
      <c r="F53" s="208">
        <v>14.3</v>
      </c>
      <c r="G53" s="208">
        <v>4.8</v>
      </c>
      <c r="H53" s="208">
        <v>11.7</v>
      </c>
      <c r="I53" s="208">
        <v>7.6</v>
      </c>
      <c r="J53" s="208">
        <v>14.5</v>
      </c>
      <c r="K53" s="208">
        <v>10.4</v>
      </c>
      <c r="L53" s="208">
        <v>9.6999999999999993</v>
      </c>
      <c r="M53" s="198">
        <v>9</v>
      </c>
      <c r="N53" s="209">
        <v>13.9</v>
      </c>
    </row>
    <row r="54" spans="2:14" ht="24" customHeight="1">
      <c r="B54" s="210" t="s">
        <v>159</v>
      </c>
      <c r="C54" s="208">
        <v>0</v>
      </c>
      <c r="D54" s="208">
        <v>0</v>
      </c>
      <c r="E54" s="208">
        <v>0</v>
      </c>
      <c r="F54" s="208">
        <v>0</v>
      </c>
      <c r="G54" s="208">
        <v>0</v>
      </c>
      <c r="H54" s="208">
        <v>0</v>
      </c>
      <c r="I54" s="208">
        <v>0</v>
      </c>
      <c r="J54" s="208">
        <v>0</v>
      </c>
      <c r="K54" s="208">
        <v>0</v>
      </c>
      <c r="L54" s="208">
        <v>0</v>
      </c>
      <c r="M54" s="198">
        <v>0</v>
      </c>
      <c r="N54" s="209">
        <v>0</v>
      </c>
    </row>
    <row r="55" spans="2:14" ht="24" customHeight="1">
      <c r="B55" s="210" t="s">
        <v>160</v>
      </c>
      <c r="C55" s="208">
        <v>0</v>
      </c>
      <c r="D55" s="208">
        <v>0</v>
      </c>
      <c r="E55" s="208">
        <v>0</v>
      </c>
      <c r="F55" s="208">
        <v>0</v>
      </c>
      <c r="G55" s="208">
        <v>0</v>
      </c>
      <c r="H55" s="208">
        <v>0</v>
      </c>
      <c r="I55" s="208">
        <v>0</v>
      </c>
      <c r="J55" s="208">
        <v>0</v>
      </c>
      <c r="K55" s="208">
        <v>0</v>
      </c>
      <c r="L55" s="208">
        <v>0</v>
      </c>
      <c r="M55" s="198">
        <v>0</v>
      </c>
      <c r="N55" s="209">
        <v>0</v>
      </c>
    </row>
    <row r="56" spans="2:14" ht="24" customHeight="1">
      <c r="B56" s="210" t="s">
        <v>161</v>
      </c>
      <c r="C56" s="208">
        <v>0</v>
      </c>
      <c r="D56" s="208">
        <v>0</v>
      </c>
      <c r="E56" s="208">
        <v>0</v>
      </c>
      <c r="F56" s="208">
        <v>0</v>
      </c>
      <c r="G56" s="208">
        <v>0</v>
      </c>
      <c r="H56" s="208">
        <v>0</v>
      </c>
      <c r="I56" s="208">
        <v>0</v>
      </c>
      <c r="J56" s="208">
        <v>0</v>
      </c>
      <c r="K56" s="208">
        <v>0</v>
      </c>
      <c r="L56" s="208">
        <v>0</v>
      </c>
      <c r="M56" s="198">
        <v>0</v>
      </c>
      <c r="N56" s="209">
        <v>0</v>
      </c>
    </row>
    <row r="57" spans="2:14" ht="24" customHeight="1">
      <c r="B57" s="210" t="s">
        <v>162</v>
      </c>
      <c r="C57" s="208">
        <v>11.7</v>
      </c>
      <c r="D57" s="208">
        <v>0</v>
      </c>
      <c r="E57" s="208">
        <v>0</v>
      </c>
      <c r="F57" s="208">
        <v>0</v>
      </c>
      <c r="G57" s="208">
        <v>12.5</v>
      </c>
      <c r="H57" s="208">
        <v>12.7</v>
      </c>
      <c r="I57" s="208">
        <v>0</v>
      </c>
      <c r="J57" s="208">
        <v>12.9</v>
      </c>
      <c r="K57" s="208">
        <v>0</v>
      </c>
      <c r="L57" s="208">
        <v>0</v>
      </c>
      <c r="M57" s="198">
        <v>0</v>
      </c>
      <c r="N57" s="209">
        <v>12.960082944530845</v>
      </c>
    </row>
    <row r="58" spans="2:14" ht="24" customHeight="1">
      <c r="B58" s="210" t="s">
        <v>25</v>
      </c>
      <c r="C58" s="208">
        <v>5.5</v>
      </c>
      <c r="D58" s="208">
        <v>5.6</v>
      </c>
      <c r="E58" s="208">
        <v>0</v>
      </c>
      <c r="F58" s="208">
        <v>6</v>
      </c>
      <c r="G58" s="208">
        <v>0</v>
      </c>
      <c r="H58" s="208">
        <v>12.7</v>
      </c>
      <c r="I58" s="208">
        <v>0</v>
      </c>
      <c r="J58" s="208">
        <v>17.3</v>
      </c>
      <c r="K58" s="208">
        <v>6.6</v>
      </c>
      <c r="L58" s="208">
        <v>6.8</v>
      </c>
      <c r="M58" s="198">
        <v>0</v>
      </c>
      <c r="N58" s="209">
        <v>0</v>
      </c>
    </row>
    <row r="59" spans="2:14" ht="24" customHeight="1">
      <c r="B59" s="210" t="s">
        <v>26</v>
      </c>
      <c r="C59" s="208">
        <v>14</v>
      </c>
      <c r="D59" s="208">
        <v>0</v>
      </c>
      <c r="E59" s="208">
        <v>9.6999999999999993</v>
      </c>
      <c r="F59" s="208">
        <v>10</v>
      </c>
      <c r="G59" s="208">
        <v>0</v>
      </c>
      <c r="H59" s="208">
        <v>0</v>
      </c>
      <c r="I59" s="208">
        <v>11.2</v>
      </c>
      <c r="J59" s="208">
        <v>0</v>
      </c>
      <c r="K59" s="208">
        <v>0</v>
      </c>
      <c r="L59" s="208">
        <v>0</v>
      </c>
      <c r="M59" s="198">
        <v>0</v>
      </c>
      <c r="N59" s="209">
        <v>0</v>
      </c>
    </row>
    <row r="60" spans="2:14" ht="24" customHeight="1">
      <c r="B60" s="210" t="s">
        <v>27</v>
      </c>
      <c r="C60" s="208">
        <v>16</v>
      </c>
      <c r="D60" s="208">
        <v>16.2</v>
      </c>
      <c r="E60" s="208">
        <v>16.2</v>
      </c>
      <c r="F60" s="208">
        <v>5.3</v>
      </c>
      <c r="G60" s="208">
        <v>0</v>
      </c>
      <c r="H60" s="208">
        <v>15.4</v>
      </c>
      <c r="I60" s="208">
        <v>0</v>
      </c>
      <c r="J60" s="208">
        <v>4</v>
      </c>
      <c r="K60" s="208">
        <v>0</v>
      </c>
      <c r="L60" s="208">
        <v>19.399999999999999</v>
      </c>
      <c r="M60" s="211">
        <v>4.8</v>
      </c>
      <c r="N60" s="212">
        <v>4.8652330446628396</v>
      </c>
    </row>
    <row r="61" spans="2:14" ht="24" customHeight="1">
      <c r="B61" s="210" t="s">
        <v>28</v>
      </c>
      <c r="C61" s="208">
        <v>27.9</v>
      </c>
      <c r="D61" s="208">
        <v>9.6999999999999993</v>
      </c>
      <c r="E61" s="208">
        <v>10.1</v>
      </c>
      <c r="F61" s="208">
        <v>10.4</v>
      </c>
      <c r="G61" s="208">
        <v>10.6</v>
      </c>
      <c r="H61" s="208">
        <v>0</v>
      </c>
      <c r="I61" s="208">
        <v>5.5</v>
      </c>
      <c r="J61" s="208">
        <v>6.5</v>
      </c>
      <c r="K61" s="208">
        <v>11.3</v>
      </c>
      <c r="L61" s="208">
        <v>5.6</v>
      </c>
      <c r="M61" s="196">
        <v>5.6</v>
      </c>
      <c r="N61" s="212">
        <v>22.605255721955352</v>
      </c>
    </row>
    <row r="62" spans="2:14" ht="24" customHeight="1">
      <c r="B62" s="210" t="s">
        <v>29</v>
      </c>
      <c r="C62" s="208">
        <v>33.9</v>
      </c>
      <c r="D62" s="208">
        <v>5.3</v>
      </c>
      <c r="E62" s="208">
        <v>5</v>
      </c>
      <c r="F62" s="208">
        <v>15</v>
      </c>
      <c r="G62" s="208">
        <v>9.9</v>
      </c>
      <c r="H62" s="208">
        <v>9.8000000000000007</v>
      </c>
      <c r="I62" s="208">
        <v>9.8000000000000007</v>
      </c>
      <c r="J62" s="208">
        <v>10</v>
      </c>
      <c r="K62" s="208">
        <v>0</v>
      </c>
      <c r="L62" s="208">
        <v>9.6</v>
      </c>
      <c r="M62" s="213">
        <v>5</v>
      </c>
      <c r="N62" s="214">
        <v>31.209362808842652</v>
      </c>
    </row>
    <row r="63" spans="2:14" ht="24" customHeight="1" thickBot="1">
      <c r="B63" s="215" t="s">
        <v>163</v>
      </c>
      <c r="C63" s="216">
        <v>54.3</v>
      </c>
      <c r="D63" s="216">
        <v>48.6</v>
      </c>
      <c r="E63" s="216">
        <v>80.400000000000006</v>
      </c>
      <c r="F63" s="216">
        <v>52.8</v>
      </c>
      <c r="G63" s="216">
        <v>8.5</v>
      </c>
      <c r="H63" s="216">
        <v>39.4</v>
      </c>
      <c r="I63" s="216">
        <v>25.5</v>
      </c>
      <c r="J63" s="216">
        <v>62.8</v>
      </c>
      <c r="K63" s="216">
        <v>49.4</v>
      </c>
      <c r="L63" s="216">
        <v>23.8</v>
      </c>
      <c r="M63" s="203">
        <v>37.700000000000003</v>
      </c>
      <c r="N63" s="217">
        <v>28.720157960868786</v>
      </c>
    </row>
    <row r="65" spans="1:17" s="39" customFormat="1" ht="24.75">
      <c r="A65" s="41" t="s">
        <v>195</v>
      </c>
      <c r="B65" s="52" t="s">
        <v>196</v>
      </c>
    </row>
    <row r="66" spans="1:17" ht="24" customHeight="1" thickBot="1">
      <c r="M66" s="457" t="s">
        <v>342</v>
      </c>
      <c r="N66" s="457"/>
      <c r="O66" s="457"/>
      <c r="P66" s="457"/>
      <c r="Q66" s="4" t="s">
        <v>136</v>
      </c>
    </row>
    <row r="67" spans="1:17" ht="24" customHeight="1">
      <c r="B67" s="123"/>
      <c r="C67" s="458" t="s">
        <v>197</v>
      </c>
      <c r="D67" s="478"/>
      <c r="E67" s="481" t="s">
        <v>198</v>
      </c>
      <c r="F67" s="218"/>
      <c r="G67" s="219"/>
      <c r="H67" s="219"/>
      <c r="I67" s="220" t="s">
        <v>138</v>
      </c>
      <c r="J67" s="221"/>
      <c r="K67" s="222"/>
      <c r="L67" s="219"/>
      <c r="M67" s="219"/>
      <c r="N67" s="482" t="s">
        <v>199</v>
      </c>
      <c r="O67" s="483" t="s">
        <v>200</v>
      </c>
      <c r="P67" s="486" t="s">
        <v>201</v>
      </c>
      <c r="Q67" s="487"/>
    </row>
    <row r="68" spans="1:17" ht="24" customHeight="1">
      <c r="B68" s="125"/>
      <c r="C68" s="479"/>
      <c r="D68" s="480"/>
      <c r="E68" s="436"/>
      <c r="F68" s="435" t="s">
        <v>141</v>
      </c>
      <c r="G68" s="223"/>
      <c r="H68" s="224"/>
      <c r="I68" s="225" t="s">
        <v>202</v>
      </c>
      <c r="J68" s="226"/>
      <c r="K68" s="223"/>
      <c r="L68" s="227"/>
      <c r="M68" s="440" t="s">
        <v>203</v>
      </c>
      <c r="N68" s="452"/>
      <c r="O68" s="484"/>
      <c r="P68" s="488"/>
      <c r="Q68" s="489"/>
    </row>
    <row r="69" spans="1:17" ht="24" customHeight="1">
      <c r="B69" s="125"/>
      <c r="C69" s="443" t="s">
        <v>144</v>
      </c>
      <c r="D69" s="435" t="s">
        <v>204</v>
      </c>
      <c r="E69" s="436"/>
      <c r="F69" s="436"/>
      <c r="G69" s="445" t="s">
        <v>146</v>
      </c>
      <c r="H69" s="448" t="s">
        <v>205</v>
      </c>
      <c r="I69" s="449"/>
      <c r="J69" s="450"/>
      <c r="K69" s="451" t="s">
        <v>206</v>
      </c>
      <c r="L69" s="454" t="s">
        <v>207</v>
      </c>
      <c r="M69" s="441"/>
      <c r="N69" s="452"/>
      <c r="O69" s="484"/>
      <c r="P69" s="488"/>
      <c r="Q69" s="489"/>
    </row>
    <row r="70" spans="1:17" ht="24" customHeight="1">
      <c r="B70" s="125"/>
      <c r="C70" s="500"/>
      <c r="D70" s="502"/>
      <c r="E70" s="436"/>
      <c r="F70" s="436"/>
      <c r="G70" s="446"/>
      <c r="H70" s="445" t="s">
        <v>151</v>
      </c>
      <c r="I70" s="445" t="s">
        <v>152</v>
      </c>
      <c r="J70" s="445" t="s">
        <v>208</v>
      </c>
      <c r="K70" s="452"/>
      <c r="L70" s="455"/>
      <c r="M70" s="441"/>
      <c r="N70" s="452"/>
      <c r="O70" s="484"/>
      <c r="P70" s="490" t="s">
        <v>209</v>
      </c>
      <c r="Q70" s="492" t="s">
        <v>210</v>
      </c>
    </row>
    <row r="71" spans="1:17" ht="24" customHeight="1" thickBot="1">
      <c r="B71" s="228"/>
      <c r="C71" s="501"/>
      <c r="D71" s="503"/>
      <c r="E71" s="437"/>
      <c r="F71" s="437"/>
      <c r="G71" s="447"/>
      <c r="H71" s="447"/>
      <c r="I71" s="447"/>
      <c r="J71" s="447"/>
      <c r="K71" s="453"/>
      <c r="L71" s="456"/>
      <c r="M71" s="442"/>
      <c r="N71" s="453"/>
      <c r="O71" s="485"/>
      <c r="P71" s="491"/>
      <c r="Q71" s="493"/>
    </row>
    <row r="72" spans="1:17" ht="24" customHeight="1">
      <c r="B72" s="129" t="s">
        <v>83</v>
      </c>
      <c r="C72" s="206">
        <v>19</v>
      </c>
      <c r="D72" s="229">
        <f>C72/89226*100000</f>
        <v>21.294241588774572</v>
      </c>
      <c r="E72" s="230">
        <f>F72/89226*100000</f>
        <v>7.8452469011274735</v>
      </c>
      <c r="F72" s="231">
        <v>7</v>
      </c>
      <c r="G72" s="231">
        <v>4</v>
      </c>
      <c r="H72" s="231">
        <v>1</v>
      </c>
      <c r="I72" s="168">
        <v>0</v>
      </c>
      <c r="J72" s="231">
        <v>1</v>
      </c>
      <c r="K72" s="231">
        <v>2</v>
      </c>
      <c r="L72" s="231">
        <v>1</v>
      </c>
      <c r="M72" s="231">
        <v>3</v>
      </c>
      <c r="N72" s="231">
        <v>11</v>
      </c>
      <c r="O72" s="232">
        <v>1</v>
      </c>
      <c r="P72" s="206">
        <v>5</v>
      </c>
      <c r="Q72" s="233">
        <v>1</v>
      </c>
    </row>
    <row r="73" spans="1:17" ht="24" customHeight="1" thickBot="1">
      <c r="B73" s="234" t="s">
        <v>84</v>
      </c>
      <c r="C73" s="235">
        <v>12</v>
      </c>
      <c r="D73" s="236">
        <f>C73/54734*100000</f>
        <v>21.924215295794205</v>
      </c>
      <c r="E73" s="237">
        <f>F73/54734*100000</f>
        <v>10.962107647897103</v>
      </c>
      <c r="F73" s="203">
        <v>6</v>
      </c>
      <c r="G73" s="203">
        <v>6</v>
      </c>
      <c r="H73" s="203">
        <v>2</v>
      </c>
      <c r="I73" s="203">
        <v>1</v>
      </c>
      <c r="J73" s="203">
        <v>3</v>
      </c>
      <c r="K73" s="203">
        <v>3</v>
      </c>
      <c r="L73" s="203">
        <v>0</v>
      </c>
      <c r="M73" s="203">
        <v>0</v>
      </c>
      <c r="N73" s="203">
        <v>4</v>
      </c>
      <c r="O73" s="238">
        <v>2</v>
      </c>
      <c r="P73" s="235">
        <v>3</v>
      </c>
      <c r="Q73" s="239">
        <v>1</v>
      </c>
    </row>
    <row r="74" spans="1:17" ht="24" customHeight="1" thickBot="1">
      <c r="B74" s="240" t="s">
        <v>155</v>
      </c>
      <c r="C74" s="241">
        <f>SUM(C72:C73)</f>
        <v>31</v>
      </c>
      <c r="D74" s="242">
        <f>C74/143960*100000</f>
        <v>21.533759377604891</v>
      </c>
      <c r="E74" s="243">
        <f>F74/143960*100000</f>
        <v>9.0302861906085035</v>
      </c>
      <c r="F74" s="244">
        <f t="shared" ref="F74:Q74" si="3">SUM(F72:F73)</f>
        <v>13</v>
      </c>
      <c r="G74" s="244">
        <f t="shared" si="3"/>
        <v>10</v>
      </c>
      <c r="H74" s="244">
        <f t="shared" si="3"/>
        <v>3</v>
      </c>
      <c r="I74" s="244">
        <f t="shared" si="3"/>
        <v>1</v>
      </c>
      <c r="J74" s="244">
        <f t="shared" si="3"/>
        <v>4</v>
      </c>
      <c r="K74" s="244">
        <f t="shared" si="3"/>
        <v>5</v>
      </c>
      <c r="L74" s="244">
        <f t="shared" si="3"/>
        <v>1</v>
      </c>
      <c r="M74" s="244">
        <f t="shared" si="3"/>
        <v>3</v>
      </c>
      <c r="N74" s="244">
        <f t="shared" si="3"/>
        <v>15</v>
      </c>
      <c r="O74" s="245">
        <f t="shared" si="3"/>
        <v>3</v>
      </c>
      <c r="P74" s="241">
        <f t="shared" si="3"/>
        <v>8</v>
      </c>
      <c r="Q74" s="246">
        <f t="shared" si="3"/>
        <v>2</v>
      </c>
    </row>
    <row r="76" spans="1:17" s="39" customFormat="1" ht="24" customHeight="1">
      <c r="A76" s="41" t="s">
        <v>211</v>
      </c>
      <c r="B76" s="52" t="s">
        <v>212</v>
      </c>
    </row>
    <row r="77" spans="1:17" ht="24" customHeight="1" thickBot="1">
      <c r="I77" s="457" t="s">
        <v>342</v>
      </c>
      <c r="J77" s="457"/>
      <c r="K77" s="457"/>
      <c r="L77" s="457"/>
      <c r="M77" s="4" t="s">
        <v>136</v>
      </c>
    </row>
    <row r="78" spans="1:17" ht="24" customHeight="1">
      <c r="B78" s="145" t="s">
        <v>158</v>
      </c>
      <c r="C78" s="494" t="s">
        <v>159</v>
      </c>
      <c r="D78" s="497" t="s">
        <v>160</v>
      </c>
      <c r="E78" s="497" t="s">
        <v>161</v>
      </c>
      <c r="F78" s="497" t="s">
        <v>162</v>
      </c>
      <c r="G78" s="497" t="s">
        <v>25</v>
      </c>
      <c r="H78" s="497" t="s">
        <v>26</v>
      </c>
      <c r="I78" s="497" t="s">
        <v>27</v>
      </c>
      <c r="J78" s="497" t="s">
        <v>28</v>
      </c>
      <c r="K78" s="497" t="s">
        <v>29</v>
      </c>
      <c r="L78" s="504" t="s">
        <v>173</v>
      </c>
      <c r="M78" s="507" t="s">
        <v>164</v>
      </c>
    </row>
    <row r="79" spans="1:17" ht="24" customHeight="1">
      <c r="B79" s="146"/>
      <c r="C79" s="495"/>
      <c r="D79" s="498"/>
      <c r="E79" s="498"/>
      <c r="F79" s="498"/>
      <c r="G79" s="498"/>
      <c r="H79" s="498"/>
      <c r="I79" s="498"/>
      <c r="J79" s="498"/>
      <c r="K79" s="498"/>
      <c r="L79" s="505"/>
      <c r="M79" s="508"/>
    </row>
    <row r="80" spans="1:17" ht="24" customHeight="1" thickBot="1">
      <c r="B80" s="147" t="s">
        <v>213</v>
      </c>
      <c r="C80" s="496"/>
      <c r="D80" s="499"/>
      <c r="E80" s="499"/>
      <c r="F80" s="499"/>
      <c r="G80" s="499"/>
      <c r="H80" s="499"/>
      <c r="I80" s="499"/>
      <c r="J80" s="499"/>
      <c r="K80" s="499"/>
      <c r="L80" s="506"/>
      <c r="M80" s="508"/>
    </row>
    <row r="81" spans="1:17" ht="24" customHeight="1">
      <c r="B81" s="129" t="s">
        <v>83</v>
      </c>
      <c r="C81" s="247">
        <v>0</v>
      </c>
      <c r="D81" s="168">
        <v>0</v>
      </c>
      <c r="E81" s="168">
        <v>0</v>
      </c>
      <c r="F81" s="168">
        <v>0</v>
      </c>
      <c r="G81" s="168">
        <v>0</v>
      </c>
      <c r="H81" s="168">
        <v>0</v>
      </c>
      <c r="I81" s="248">
        <v>2</v>
      </c>
      <c r="J81" s="231">
        <v>4</v>
      </c>
      <c r="K81" s="231">
        <v>3</v>
      </c>
      <c r="L81" s="249">
        <v>10</v>
      </c>
      <c r="M81" s="250">
        <f>SUM(C81:L81)</f>
        <v>19</v>
      </c>
    </row>
    <row r="82" spans="1:17" ht="24" customHeight="1" thickBot="1">
      <c r="B82" s="234" t="s">
        <v>84</v>
      </c>
      <c r="C82" s="251">
        <v>0</v>
      </c>
      <c r="D82" s="252">
        <v>0</v>
      </c>
      <c r="E82" s="252">
        <v>0</v>
      </c>
      <c r="F82" s="252">
        <v>1</v>
      </c>
      <c r="G82" s="252">
        <v>1</v>
      </c>
      <c r="H82" s="252">
        <v>0</v>
      </c>
      <c r="I82" s="203">
        <v>1</v>
      </c>
      <c r="J82" s="203">
        <v>2</v>
      </c>
      <c r="K82" s="203">
        <v>3</v>
      </c>
      <c r="L82" s="253">
        <v>4</v>
      </c>
      <c r="M82" s="254">
        <f>SUM(C82:L82)</f>
        <v>12</v>
      </c>
    </row>
    <row r="83" spans="1:17" ht="24" customHeight="1" thickBot="1">
      <c r="B83" s="240" t="s">
        <v>155</v>
      </c>
      <c r="C83" s="255">
        <f t="shared" ref="C83:L83" si="4">SUM(C81:C82)</f>
        <v>0</v>
      </c>
      <c r="D83" s="256">
        <f t="shared" si="4"/>
        <v>0</v>
      </c>
      <c r="E83" s="256">
        <f t="shared" si="4"/>
        <v>0</v>
      </c>
      <c r="F83" s="256">
        <f t="shared" si="4"/>
        <v>1</v>
      </c>
      <c r="G83" s="256">
        <f t="shared" si="4"/>
        <v>1</v>
      </c>
      <c r="H83" s="256">
        <f t="shared" si="4"/>
        <v>0</v>
      </c>
      <c r="I83" s="244">
        <f t="shared" si="4"/>
        <v>3</v>
      </c>
      <c r="J83" s="244">
        <f t="shared" si="4"/>
        <v>6</v>
      </c>
      <c r="K83" s="244">
        <f t="shared" si="4"/>
        <v>6</v>
      </c>
      <c r="L83" s="257">
        <f t="shared" si="4"/>
        <v>14</v>
      </c>
      <c r="M83" s="258">
        <v>31</v>
      </c>
    </row>
    <row r="85" spans="1:17" s="39" customFormat="1" ht="24" customHeight="1">
      <c r="A85" s="41" t="s">
        <v>214</v>
      </c>
      <c r="B85" s="52" t="s">
        <v>215</v>
      </c>
    </row>
    <row r="86" spans="1:17" ht="24" customHeight="1" thickBot="1">
      <c r="M86" s="457" t="s">
        <v>342</v>
      </c>
      <c r="N86" s="457"/>
      <c r="O86" s="457"/>
      <c r="P86" s="457"/>
      <c r="Q86" s="4" t="s">
        <v>136</v>
      </c>
    </row>
    <row r="87" spans="1:17" ht="24" customHeight="1">
      <c r="B87" s="123"/>
      <c r="C87" s="458" t="s">
        <v>216</v>
      </c>
      <c r="D87" s="459"/>
      <c r="E87" s="481" t="s">
        <v>198</v>
      </c>
      <c r="F87" s="218"/>
      <c r="G87" s="219"/>
      <c r="H87" s="219"/>
      <c r="I87" s="220" t="s">
        <v>138</v>
      </c>
      <c r="J87" s="221"/>
      <c r="K87" s="222"/>
      <c r="L87" s="219"/>
      <c r="M87" s="219"/>
      <c r="N87" s="482" t="s">
        <v>217</v>
      </c>
      <c r="O87" s="483" t="s">
        <v>218</v>
      </c>
      <c r="P87" s="486" t="s">
        <v>201</v>
      </c>
      <c r="Q87" s="487"/>
    </row>
    <row r="88" spans="1:17" ht="24" customHeight="1">
      <c r="B88" s="125"/>
      <c r="C88" s="460"/>
      <c r="D88" s="461"/>
      <c r="E88" s="436"/>
      <c r="F88" s="435" t="s">
        <v>141</v>
      </c>
      <c r="G88" s="223"/>
      <c r="H88" s="224"/>
      <c r="I88" s="225" t="s">
        <v>219</v>
      </c>
      <c r="J88" s="226"/>
      <c r="K88" s="223"/>
      <c r="L88" s="227"/>
      <c r="M88" s="451" t="s">
        <v>220</v>
      </c>
      <c r="N88" s="452"/>
      <c r="O88" s="484"/>
      <c r="P88" s="488"/>
      <c r="Q88" s="489"/>
    </row>
    <row r="89" spans="1:17" ht="24" customHeight="1">
      <c r="B89" s="125"/>
      <c r="C89" s="443" t="s">
        <v>144</v>
      </c>
      <c r="D89" s="435" t="s">
        <v>204</v>
      </c>
      <c r="E89" s="436"/>
      <c r="F89" s="436"/>
      <c r="G89" s="445" t="s">
        <v>146</v>
      </c>
      <c r="H89" s="448" t="s">
        <v>205</v>
      </c>
      <c r="I89" s="449"/>
      <c r="J89" s="450"/>
      <c r="K89" s="451" t="s">
        <v>206</v>
      </c>
      <c r="L89" s="454" t="s">
        <v>207</v>
      </c>
      <c r="M89" s="452"/>
      <c r="N89" s="452"/>
      <c r="O89" s="484"/>
      <c r="P89" s="488"/>
      <c r="Q89" s="489"/>
    </row>
    <row r="90" spans="1:17" ht="24" customHeight="1">
      <c r="B90" s="125"/>
      <c r="C90" s="444"/>
      <c r="D90" s="436"/>
      <c r="E90" s="436"/>
      <c r="F90" s="436"/>
      <c r="G90" s="446"/>
      <c r="H90" s="445" t="s">
        <v>151</v>
      </c>
      <c r="I90" s="445" t="s">
        <v>152</v>
      </c>
      <c r="J90" s="445" t="s">
        <v>208</v>
      </c>
      <c r="K90" s="452"/>
      <c r="L90" s="455"/>
      <c r="M90" s="452"/>
      <c r="N90" s="452"/>
      <c r="O90" s="484"/>
      <c r="P90" s="490" t="s">
        <v>209</v>
      </c>
      <c r="Q90" s="492" t="s">
        <v>210</v>
      </c>
    </row>
    <row r="91" spans="1:17" ht="24" customHeight="1" thickBot="1">
      <c r="B91" s="228"/>
      <c r="C91" s="444"/>
      <c r="D91" s="436"/>
      <c r="E91" s="436"/>
      <c r="F91" s="436"/>
      <c r="G91" s="446"/>
      <c r="H91" s="446"/>
      <c r="I91" s="446"/>
      <c r="J91" s="446"/>
      <c r="K91" s="452"/>
      <c r="L91" s="455"/>
      <c r="M91" s="453"/>
      <c r="N91" s="452"/>
      <c r="O91" s="484"/>
      <c r="P91" s="509"/>
      <c r="Q91" s="510"/>
    </row>
    <row r="92" spans="1:17" ht="24" customHeight="1">
      <c r="B92" s="259" t="s">
        <v>221</v>
      </c>
      <c r="C92" s="247">
        <v>0</v>
      </c>
      <c r="D92" s="260">
        <v>0</v>
      </c>
      <c r="E92" s="260">
        <v>0</v>
      </c>
      <c r="F92" s="168">
        <v>0</v>
      </c>
      <c r="G92" s="168">
        <v>0</v>
      </c>
      <c r="H92" s="168">
        <v>0</v>
      </c>
      <c r="I92" s="168">
        <v>0</v>
      </c>
      <c r="J92" s="168">
        <v>0</v>
      </c>
      <c r="K92" s="168">
        <v>0</v>
      </c>
      <c r="L92" s="168">
        <v>0</v>
      </c>
      <c r="M92" s="168">
        <v>0</v>
      </c>
      <c r="N92" s="168">
        <v>0</v>
      </c>
      <c r="O92" s="261">
        <v>0</v>
      </c>
      <c r="P92" s="248">
        <v>3</v>
      </c>
      <c r="Q92" s="261">
        <v>0</v>
      </c>
    </row>
    <row r="93" spans="1:17" ht="24" customHeight="1">
      <c r="B93" s="259" t="s">
        <v>222</v>
      </c>
      <c r="C93" s="262">
        <v>0</v>
      </c>
      <c r="D93" s="208">
        <v>0</v>
      </c>
      <c r="E93" s="208">
        <v>0</v>
      </c>
      <c r="F93" s="175">
        <v>0</v>
      </c>
      <c r="G93" s="175">
        <v>0</v>
      </c>
      <c r="H93" s="175">
        <v>0</v>
      </c>
      <c r="I93" s="175">
        <v>0</v>
      </c>
      <c r="J93" s="175">
        <v>0</v>
      </c>
      <c r="K93" s="175">
        <v>0</v>
      </c>
      <c r="L93" s="175">
        <v>0</v>
      </c>
      <c r="M93" s="175">
        <v>0</v>
      </c>
      <c r="N93" s="175">
        <v>0</v>
      </c>
      <c r="O93" s="263">
        <v>0</v>
      </c>
      <c r="P93" s="264">
        <v>0</v>
      </c>
      <c r="Q93" s="175">
        <v>0</v>
      </c>
    </row>
    <row r="94" spans="1:17" ht="24" customHeight="1">
      <c r="B94" s="265" t="s">
        <v>223</v>
      </c>
      <c r="C94" s="262">
        <v>0</v>
      </c>
      <c r="D94" s="208">
        <v>0</v>
      </c>
      <c r="E94" s="208">
        <v>0</v>
      </c>
      <c r="F94" s="175">
        <v>0</v>
      </c>
      <c r="G94" s="175">
        <v>0</v>
      </c>
      <c r="H94" s="175">
        <v>0</v>
      </c>
      <c r="I94" s="175">
        <v>0</v>
      </c>
      <c r="J94" s="175">
        <v>0</v>
      </c>
      <c r="K94" s="175">
        <v>0</v>
      </c>
      <c r="L94" s="175">
        <v>0</v>
      </c>
      <c r="M94" s="175">
        <v>0</v>
      </c>
      <c r="N94" s="175">
        <v>0</v>
      </c>
      <c r="O94" s="263">
        <v>0</v>
      </c>
      <c r="P94" s="264">
        <v>0</v>
      </c>
      <c r="Q94" s="175">
        <v>0</v>
      </c>
    </row>
    <row r="95" spans="1:17" ht="24" customHeight="1">
      <c r="B95" s="265" t="s">
        <v>224</v>
      </c>
      <c r="C95" s="262">
        <v>1</v>
      </c>
      <c r="D95" s="208">
        <f>C95/7716*100000</f>
        <v>12.960082944530845</v>
      </c>
      <c r="E95" s="208">
        <f>F95/7716*100000</f>
        <v>12.960082944530845</v>
      </c>
      <c r="F95" s="175">
        <v>1</v>
      </c>
      <c r="G95" s="175">
        <v>1</v>
      </c>
      <c r="H95" s="175">
        <v>0</v>
      </c>
      <c r="I95" s="175">
        <v>0</v>
      </c>
      <c r="J95" s="175">
        <v>0</v>
      </c>
      <c r="K95" s="175">
        <v>1</v>
      </c>
      <c r="L95" s="175">
        <v>0</v>
      </c>
      <c r="M95" s="175">
        <v>0</v>
      </c>
      <c r="N95" s="175">
        <v>0</v>
      </c>
      <c r="O95" s="263">
        <v>0</v>
      </c>
      <c r="P95" s="264">
        <v>0</v>
      </c>
      <c r="Q95" s="175">
        <v>0</v>
      </c>
    </row>
    <row r="96" spans="1:17" ht="24" customHeight="1">
      <c r="B96" s="265" t="s">
        <v>225</v>
      </c>
      <c r="C96" s="262">
        <v>1</v>
      </c>
      <c r="D96" s="208">
        <f>C96/14418*100000</f>
        <v>6.9357747260368985</v>
      </c>
      <c r="E96" s="208">
        <f>F96/14418*100000</f>
        <v>0</v>
      </c>
      <c r="F96" s="175">
        <v>0</v>
      </c>
      <c r="G96" s="175">
        <v>0</v>
      </c>
      <c r="H96" s="175">
        <v>0</v>
      </c>
      <c r="I96" s="175">
        <v>0</v>
      </c>
      <c r="J96" s="175">
        <v>0</v>
      </c>
      <c r="K96" s="175">
        <v>0</v>
      </c>
      <c r="L96" s="175">
        <v>0</v>
      </c>
      <c r="M96" s="175">
        <v>0</v>
      </c>
      <c r="N96" s="175">
        <v>1</v>
      </c>
      <c r="O96" s="263">
        <v>0</v>
      </c>
      <c r="P96" s="264">
        <v>0</v>
      </c>
      <c r="Q96" s="263">
        <v>0</v>
      </c>
    </row>
    <row r="97" spans="1:17" ht="24" customHeight="1">
      <c r="B97" s="265" t="s">
        <v>226</v>
      </c>
      <c r="C97" s="262">
        <v>0</v>
      </c>
      <c r="D97" s="208">
        <v>0</v>
      </c>
      <c r="E97" s="208">
        <v>0</v>
      </c>
      <c r="F97" s="175">
        <v>0</v>
      </c>
      <c r="G97" s="175">
        <v>0</v>
      </c>
      <c r="H97" s="175">
        <v>0</v>
      </c>
      <c r="I97" s="175">
        <v>0</v>
      </c>
      <c r="J97" s="175">
        <v>0</v>
      </c>
      <c r="K97" s="175">
        <v>0</v>
      </c>
      <c r="L97" s="175">
        <v>0</v>
      </c>
      <c r="M97" s="175">
        <v>0</v>
      </c>
      <c r="N97" s="175">
        <v>0</v>
      </c>
      <c r="O97" s="263">
        <v>0</v>
      </c>
      <c r="P97" s="264">
        <v>2</v>
      </c>
      <c r="Q97" s="263">
        <v>0</v>
      </c>
    </row>
    <row r="98" spans="1:17" ht="24" customHeight="1">
      <c r="B98" s="265" t="s">
        <v>227</v>
      </c>
      <c r="C98" s="262">
        <v>3</v>
      </c>
      <c r="D98" s="208">
        <f>C98/20554*100000</f>
        <v>14.59569913398852</v>
      </c>
      <c r="E98" s="208">
        <f>F98/20554*100000</f>
        <v>4.8652330446628396</v>
      </c>
      <c r="F98" s="175">
        <v>1</v>
      </c>
      <c r="G98" s="175">
        <v>1</v>
      </c>
      <c r="H98" s="175">
        <v>1</v>
      </c>
      <c r="I98" s="175">
        <v>0</v>
      </c>
      <c r="J98" s="175">
        <v>1</v>
      </c>
      <c r="K98" s="175">
        <v>0</v>
      </c>
      <c r="L98" s="175">
        <v>0</v>
      </c>
      <c r="M98" s="175">
        <v>0</v>
      </c>
      <c r="N98" s="175">
        <v>1</v>
      </c>
      <c r="O98" s="263">
        <v>1</v>
      </c>
      <c r="P98" s="264">
        <v>0</v>
      </c>
      <c r="Q98" s="263">
        <v>0</v>
      </c>
    </row>
    <row r="99" spans="1:17" s="188" customFormat="1" ht="24" customHeight="1">
      <c r="A99" s="266"/>
      <c r="B99" s="267" t="s">
        <v>228</v>
      </c>
      <c r="C99" s="268">
        <v>6</v>
      </c>
      <c r="D99" s="269">
        <f>C99/17695*100000</f>
        <v>33.907883582933032</v>
      </c>
      <c r="E99" s="269">
        <f>F99/17695*100000</f>
        <v>5.651313930488838</v>
      </c>
      <c r="F99" s="176">
        <v>1</v>
      </c>
      <c r="G99" s="176">
        <v>0</v>
      </c>
      <c r="H99" s="176">
        <v>0</v>
      </c>
      <c r="I99" s="176">
        <v>0</v>
      </c>
      <c r="J99" s="176">
        <v>0</v>
      </c>
      <c r="K99" s="176">
        <v>0</v>
      </c>
      <c r="L99" s="176">
        <v>0</v>
      </c>
      <c r="M99" s="176">
        <v>1</v>
      </c>
      <c r="N99" s="176">
        <v>4</v>
      </c>
      <c r="O99" s="177">
        <v>1</v>
      </c>
      <c r="P99" s="270">
        <v>0</v>
      </c>
      <c r="Q99" s="177">
        <v>0</v>
      </c>
    </row>
    <row r="100" spans="1:17" s="188" customFormat="1" ht="24" customHeight="1">
      <c r="A100" s="266"/>
      <c r="B100" s="267" t="s">
        <v>229</v>
      </c>
      <c r="C100" s="268">
        <v>6</v>
      </c>
      <c r="D100" s="269">
        <f>C100/19225*100000</f>
        <v>31.209362808842652</v>
      </c>
      <c r="E100" s="269">
        <f>F100/19225*100000</f>
        <v>26.007802340702209</v>
      </c>
      <c r="F100" s="176">
        <v>5</v>
      </c>
      <c r="G100" s="176">
        <v>3</v>
      </c>
      <c r="H100" s="176">
        <v>1</v>
      </c>
      <c r="I100" s="176">
        <v>1</v>
      </c>
      <c r="J100" s="176">
        <v>2</v>
      </c>
      <c r="K100" s="176">
        <v>1</v>
      </c>
      <c r="L100" s="176">
        <v>0</v>
      </c>
      <c r="M100" s="176">
        <v>2</v>
      </c>
      <c r="N100" s="176">
        <v>1</v>
      </c>
      <c r="O100" s="177">
        <v>0</v>
      </c>
      <c r="P100" s="270">
        <v>3</v>
      </c>
      <c r="Q100" s="177">
        <v>0</v>
      </c>
    </row>
    <row r="101" spans="1:17" s="188" customFormat="1" ht="24" customHeight="1" thickBot="1">
      <c r="A101" s="266"/>
      <c r="B101" s="271" t="s">
        <v>230</v>
      </c>
      <c r="C101" s="272">
        <v>14</v>
      </c>
      <c r="D101" s="273">
        <f>C101/27855*100000</f>
        <v>50.260276431520367</v>
      </c>
      <c r="E101" s="273">
        <f>F101/27855*100000</f>
        <v>17.95009872554299</v>
      </c>
      <c r="F101" s="182">
        <v>5</v>
      </c>
      <c r="G101" s="182">
        <v>5</v>
      </c>
      <c r="H101" s="182">
        <v>1</v>
      </c>
      <c r="I101" s="182">
        <v>0</v>
      </c>
      <c r="J101" s="182">
        <v>1</v>
      </c>
      <c r="K101" s="182">
        <v>3</v>
      </c>
      <c r="L101" s="182">
        <v>1</v>
      </c>
      <c r="M101" s="182">
        <v>0</v>
      </c>
      <c r="N101" s="182">
        <v>8</v>
      </c>
      <c r="O101" s="183">
        <v>1</v>
      </c>
      <c r="P101" s="274">
        <v>0</v>
      </c>
      <c r="Q101" s="183">
        <v>2</v>
      </c>
    </row>
    <row r="102" spans="1:17" ht="24" customHeight="1" thickBot="1">
      <c r="B102" s="275" t="s">
        <v>31</v>
      </c>
      <c r="C102" s="276">
        <f>SUM(C92:C101)</f>
        <v>31</v>
      </c>
      <c r="D102" s="277">
        <f>C102/143960*100000</f>
        <v>21.533759377604891</v>
      </c>
      <c r="E102" s="278">
        <f>F102/143960*100000</f>
        <v>9.0302861906085035</v>
      </c>
      <c r="F102" s="279">
        <f t="shared" ref="F102:Q102" si="5">SUM(F92:F101)</f>
        <v>13</v>
      </c>
      <c r="G102" s="279">
        <f t="shared" si="5"/>
        <v>10</v>
      </c>
      <c r="H102" s="279">
        <f t="shared" si="5"/>
        <v>3</v>
      </c>
      <c r="I102" s="279">
        <f t="shared" si="5"/>
        <v>1</v>
      </c>
      <c r="J102" s="279">
        <f t="shared" si="5"/>
        <v>4</v>
      </c>
      <c r="K102" s="279">
        <f t="shared" si="5"/>
        <v>5</v>
      </c>
      <c r="L102" s="279">
        <f t="shared" si="5"/>
        <v>1</v>
      </c>
      <c r="M102" s="279">
        <f t="shared" si="5"/>
        <v>3</v>
      </c>
      <c r="N102" s="279">
        <f t="shared" si="5"/>
        <v>15</v>
      </c>
      <c r="O102" s="280">
        <f t="shared" si="5"/>
        <v>3</v>
      </c>
      <c r="P102" s="276">
        <f t="shared" si="5"/>
        <v>8</v>
      </c>
      <c r="Q102" s="281">
        <f t="shared" si="5"/>
        <v>2</v>
      </c>
    </row>
    <row r="104" spans="1:17" s="39" customFormat="1" ht="24" customHeight="1">
      <c r="A104" s="41" t="s">
        <v>231</v>
      </c>
      <c r="B104" s="52" t="s">
        <v>232</v>
      </c>
    </row>
    <row r="105" spans="1:17" s="40" customFormat="1" ht="24" customHeight="1" thickBot="1">
      <c r="A105" s="189"/>
      <c r="B105" s="476" t="s">
        <v>176</v>
      </c>
      <c r="C105" s="476"/>
    </row>
    <row r="106" spans="1:17" ht="24" customHeight="1">
      <c r="B106" s="282"/>
      <c r="C106" s="191" t="s">
        <v>177</v>
      </c>
      <c r="D106" s="191" t="s">
        <v>178</v>
      </c>
      <c r="E106" s="191" t="s">
        <v>179</v>
      </c>
      <c r="F106" s="191" t="s">
        <v>180</v>
      </c>
      <c r="G106" s="191" t="s">
        <v>181</v>
      </c>
      <c r="H106" s="191" t="s">
        <v>182</v>
      </c>
      <c r="I106" s="191" t="s">
        <v>183</v>
      </c>
      <c r="J106" s="191" t="s">
        <v>184</v>
      </c>
      <c r="K106" s="191" t="s">
        <v>185</v>
      </c>
      <c r="L106" s="191" t="s">
        <v>186</v>
      </c>
      <c r="M106" s="191" t="s">
        <v>193</v>
      </c>
      <c r="N106" s="207" t="s">
        <v>188</v>
      </c>
      <c r="O106" s="283"/>
    </row>
    <row r="107" spans="1:17" ht="24" customHeight="1">
      <c r="B107" s="284" t="s">
        <v>189</v>
      </c>
      <c r="C107" s="195">
        <v>15.7</v>
      </c>
      <c r="D107" s="195">
        <v>14.8</v>
      </c>
      <c r="E107" s="195">
        <v>14</v>
      </c>
      <c r="F107" s="195">
        <v>13.5</v>
      </c>
      <c r="G107" s="195">
        <v>11.7</v>
      </c>
      <c r="H107" s="285">
        <v>11</v>
      </c>
      <c r="I107" s="195">
        <v>10.6</v>
      </c>
      <c r="J107" s="286">
        <v>9.9</v>
      </c>
      <c r="K107" s="285">
        <v>9.1999999999999993</v>
      </c>
      <c r="L107" s="195">
        <v>8.8000000000000007</v>
      </c>
      <c r="M107" s="195">
        <v>8.3000000000000007</v>
      </c>
      <c r="N107" s="287">
        <v>7.7</v>
      </c>
      <c r="O107" s="283"/>
    </row>
    <row r="108" spans="1:17" ht="24" customHeight="1">
      <c r="B108" s="284" t="s">
        <v>190</v>
      </c>
      <c r="C108" s="195">
        <v>12.4</v>
      </c>
      <c r="D108" s="195">
        <v>11.6</v>
      </c>
      <c r="E108" s="195">
        <v>10.8</v>
      </c>
      <c r="F108" s="195">
        <v>14.4</v>
      </c>
      <c r="G108" s="195">
        <v>7.4</v>
      </c>
      <c r="H108" s="285">
        <v>7.1</v>
      </c>
      <c r="I108" s="195">
        <v>8.4</v>
      </c>
      <c r="J108" s="195">
        <v>7.7</v>
      </c>
      <c r="K108" s="286">
        <v>8.1</v>
      </c>
      <c r="L108" s="195">
        <v>7.7</v>
      </c>
      <c r="M108" s="195">
        <v>8.4</v>
      </c>
      <c r="N108" s="287">
        <v>6.9</v>
      </c>
      <c r="O108" s="283"/>
    </row>
    <row r="109" spans="1:17" ht="24" customHeight="1">
      <c r="B109" s="284" t="s">
        <v>191</v>
      </c>
      <c r="C109" s="195">
        <v>9.4</v>
      </c>
      <c r="D109" s="195">
        <v>9.5</v>
      </c>
      <c r="E109" s="195">
        <v>15.6</v>
      </c>
      <c r="F109" s="195">
        <v>13</v>
      </c>
      <c r="G109" s="195">
        <v>3.4</v>
      </c>
      <c r="H109" s="285">
        <v>8.9</v>
      </c>
      <c r="I109" s="285">
        <v>5.5</v>
      </c>
      <c r="J109" s="285">
        <v>11.1</v>
      </c>
      <c r="K109" s="285">
        <v>6.2</v>
      </c>
      <c r="L109" s="195">
        <v>6.2</v>
      </c>
      <c r="M109" s="195">
        <v>6.3</v>
      </c>
      <c r="N109" s="287">
        <v>9</v>
      </c>
    </row>
    <row r="110" spans="1:17" ht="24" customHeight="1">
      <c r="B110" s="288" t="s">
        <v>83</v>
      </c>
      <c r="C110" s="195">
        <v>10.6</v>
      </c>
      <c r="D110" s="195">
        <v>12.8</v>
      </c>
      <c r="E110" s="195">
        <v>18.3</v>
      </c>
      <c r="F110" s="195">
        <v>13</v>
      </c>
      <c r="G110" s="195">
        <v>3.2</v>
      </c>
      <c r="H110" s="285">
        <v>8.6999999999999993</v>
      </c>
      <c r="I110" s="285">
        <v>6.6</v>
      </c>
      <c r="J110" s="195">
        <v>12.2</v>
      </c>
      <c r="K110" s="286">
        <v>8.9</v>
      </c>
      <c r="L110" s="195">
        <v>5.6</v>
      </c>
      <c r="M110" s="195">
        <v>6.7</v>
      </c>
      <c r="N110" s="287">
        <v>7.8452469011274735</v>
      </c>
    </row>
    <row r="111" spans="1:17" ht="24" customHeight="1" thickBot="1">
      <c r="B111" s="289" t="s">
        <v>84</v>
      </c>
      <c r="C111" s="202">
        <v>7.3</v>
      </c>
      <c r="D111" s="202">
        <v>3.7</v>
      </c>
      <c r="E111" s="202">
        <v>11.1</v>
      </c>
      <c r="F111" s="202">
        <v>12.9</v>
      </c>
      <c r="G111" s="202">
        <v>3.6</v>
      </c>
      <c r="H111" s="290">
        <v>7.4</v>
      </c>
      <c r="I111" s="290">
        <v>3.7</v>
      </c>
      <c r="J111" s="290">
        <v>9.1999999999999993</v>
      </c>
      <c r="K111" s="290">
        <v>1.8</v>
      </c>
      <c r="L111" s="202">
        <v>7.4</v>
      </c>
      <c r="M111" s="202">
        <v>5.5</v>
      </c>
      <c r="N111" s="291">
        <v>10.962107647897103</v>
      </c>
    </row>
    <row r="112" spans="1:17" ht="24" customHeight="1">
      <c r="J112" s="477"/>
      <c r="K112" s="477"/>
      <c r="L112" s="477"/>
    </row>
    <row r="113" spans="1:14" s="40" customFormat="1" ht="24" customHeight="1" thickBot="1">
      <c r="B113" s="476" t="s">
        <v>233</v>
      </c>
      <c r="C113" s="476"/>
      <c r="D113" s="476"/>
      <c r="E113" s="476"/>
      <c r="J113" s="205"/>
      <c r="K113" s="205"/>
      <c r="L113" s="205"/>
    </row>
    <row r="114" spans="1:14" ht="24" customHeight="1">
      <c r="B114" s="292"/>
      <c r="C114" s="191" t="s">
        <v>177</v>
      </c>
      <c r="D114" s="191" t="s">
        <v>178</v>
      </c>
      <c r="E114" s="191" t="s">
        <v>179</v>
      </c>
      <c r="F114" s="191" t="s">
        <v>180</v>
      </c>
      <c r="G114" s="191" t="s">
        <v>181</v>
      </c>
      <c r="H114" s="191" t="s">
        <v>182</v>
      </c>
      <c r="I114" s="191" t="s">
        <v>183</v>
      </c>
      <c r="J114" s="293" t="s">
        <v>184</v>
      </c>
      <c r="K114" s="294" t="s">
        <v>185</v>
      </c>
      <c r="L114" s="191" t="s">
        <v>186</v>
      </c>
      <c r="M114" s="191" t="s">
        <v>193</v>
      </c>
      <c r="N114" s="207" t="s">
        <v>188</v>
      </c>
    </row>
    <row r="115" spans="1:14" ht="24" customHeight="1">
      <c r="B115" s="288" t="s">
        <v>194</v>
      </c>
      <c r="C115" s="295">
        <v>9.4</v>
      </c>
      <c r="D115" s="295">
        <v>9.5</v>
      </c>
      <c r="E115" s="295">
        <v>15.6</v>
      </c>
      <c r="F115" s="295">
        <v>13</v>
      </c>
      <c r="G115" s="295">
        <v>3.4</v>
      </c>
      <c r="H115" s="295">
        <v>8.1999999999999993</v>
      </c>
      <c r="I115" s="296">
        <v>5.5</v>
      </c>
      <c r="J115" s="296">
        <v>11.1</v>
      </c>
      <c r="K115" s="296">
        <v>6.2</v>
      </c>
      <c r="L115" s="295">
        <v>6.2</v>
      </c>
      <c r="M115" s="295">
        <v>6.3</v>
      </c>
      <c r="N115" s="297">
        <v>9</v>
      </c>
    </row>
    <row r="116" spans="1:14" ht="24" customHeight="1">
      <c r="B116" s="298" t="s">
        <v>159</v>
      </c>
      <c r="C116" s="295">
        <v>0</v>
      </c>
      <c r="D116" s="295">
        <v>0</v>
      </c>
      <c r="E116" s="295">
        <v>0</v>
      </c>
      <c r="F116" s="295">
        <v>0</v>
      </c>
      <c r="G116" s="295">
        <v>0</v>
      </c>
      <c r="H116" s="295">
        <v>0</v>
      </c>
      <c r="I116" s="296">
        <v>0</v>
      </c>
      <c r="J116" s="295">
        <v>0</v>
      </c>
      <c r="K116" s="295">
        <v>0</v>
      </c>
      <c r="L116" s="295">
        <v>0</v>
      </c>
      <c r="M116" s="299">
        <v>0</v>
      </c>
      <c r="N116" s="300">
        <v>0</v>
      </c>
    </row>
    <row r="117" spans="1:14" ht="24" customHeight="1">
      <c r="B117" s="298" t="s">
        <v>160</v>
      </c>
      <c r="C117" s="295">
        <v>0</v>
      </c>
      <c r="D117" s="295">
        <v>0</v>
      </c>
      <c r="E117" s="295">
        <v>0</v>
      </c>
      <c r="F117" s="295">
        <v>0</v>
      </c>
      <c r="G117" s="295">
        <v>0</v>
      </c>
      <c r="H117" s="295">
        <v>0</v>
      </c>
      <c r="I117" s="296">
        <v>0</v>
      </c>
      <c r="J117" s="295">
        <v>0</v>
      </c>
      <c r="K117" s="301">
        <v>0</v>
      </c>
      <c r="L117" s="295">
        <v>0</v>
      </c>
      <c r="M117" s="208">
        <v>0</v>
      </c>
      <c r="N117" s="287">
        <v>0</v>
      </c>
    </row>
    <row r="118" spans="1:14" ht="24" customHeight="1">
      <c r="B118" s="298" t="s">
        <v>161</v>
      </c>
      <c r="C118" s="295">
        <v>0</v>
      </c>
      <c r="D118" s="295">
        <v>0</v>
      </c>
      <c r="E118" s="295">
        <v>0</v>
      </c>
      <c r="F118" s="295">
        <v>0</v>
      </c>
      <c r="G118" s="295">
        <v>0</v>
      </c>
      <c r="H118" s="295">
        <v>0</v>
      </c>
      <c r="I118" s="296">
        <v>0</v>
      </c>
      <c r="J118" s="295">
        <v>0</v>
      </c>
      <c r="K118" s="295">
        <v>0</v>
      </c>
      <c r="L118" s="295">
        <v>0</v>
      </c>
      <c r="M118" s="208">
        <v>0</v>
      </c>
      <c r="N118" s="287">
        <v>0</v>
      </c>
    </row>
    <row r="119" spans="1:14" ht="24" customHeight="1">
      <c r="B119" s="298" t="s">
        <v>162</v>
      </c>
      <c r="C119" s="295">
        <v>11.7</v>
      </c>
      <c r="D119" s="295">
        <v>0</v>
      </c>
      <c r="E119" s="295">
        <v>0</v>
      </c>
      <c r="F119" s="295">
        <v>0</v>
      </c>
      <c r="G119" s="295">
        <v>0</v>
      </c>
      <c r="H119" s="295">
        <v>12.7</v>
      </c>
      <c r="I119" s="295">
        <v>0</v>
      </c>
      <c r="J119" s="301">
        <v>12.9</v>
      </c>
      <c r="K119" s="295">
        <v>0</v>
      </c>
      <c r="L119" s="295">
        <v>0</v>
      </c>
      <c r="M119" s="208">
        <v>0</v>
      </c>
      <c r="N119" s="287">
        <v>12.960082944530845</v>
      </c>
    </row>
    <row r="120" spans="1:14" ht="24" customHeight="1">
      <c r="B120" s="298" t="s">
        <v>25</v>
      </c>
      <c r="C120" s="295">
        <v>0</v>
      </c>
      <c r="D120" s="295">
        <v>5.6</v>
      </c>
      <c r="E120" s="295">
        <v>0</v>
      </c>
      <c r="F120" s="295">
        <v>6</v>
      </c>
      <c r="G120" s="295">
        <v>0</v>
      </c>
      <c r="H120" s="295">
        <v>12.7</v>
      </c>
      <c r="I120" s="295">
        <v>0</v>
      </c>
      <c r="J120" s="301">
        <v>5.8</v>
      </c>
      <c r="K120" s="296">
        <v>6.6</v>
      </c>
      <c r="L120" s="295">
        <v>6.8</v>
      </c>
      <c r="M120" s="208">
        <v>6.9</v>
      </c>
      <c r="N120" s="287">
        <v>0</v>
      </c>
    </row>
    <row r="121" spans="1:14" ht="24" customHeight="1">
      <c r="B121" s="298" t="s">
        <v>26</v>
      </c>
      <c r="C121" s="295">
        <v>4.7</v>
      </c>
      <c r="D121" s="295">
        <v>0</v>
      </c>
      <c r="E121" s="295">
        <v>4.9000000000000004</v>
      </c>
      <c r="F121" s="295">
        <v>10</v>
      </c>
      <c r="G121" s="295">
        <v>0</v>
      </c>
      <c r="H121" s="295">
        <v>0</v>
      </c>
      <c r="I121" s="296">
        <v>11.2</v>
      </c>
      <c r="J121" s="296">
        <v>0</v>
      </c>
      <c r="K121" s="295">
        <v>0</v>
      </c>
      <c r="L121" s="295">
        <v>0</v>
      </c>
      <c r="M121" s="208">
        <v>0</v>
      </c>
      <c r="N121" s="287">
        <v>0</v>
      </c>
    </row>
    <row r="122" spans="1:14" ht="24" customHeight="1">
      <c r="B122" s="298" t="s">
        <v>27</v>
      </c>
      <c r="C122" s="295">
        <v>0</v>
      </c>
      <c r="D122" s="295">
        <v>10.8</v>
      </c>
      <c r="E122" s="295">
        <v>16.3</v>
      </c>
      <c r="F122" s="295">
        <v>0</v>
      </c>
      <c r="G122" s="295">
        <v>0</v>
      </c>
      <c r="H122" s="295">
        <v>15.4</v>
      </c>
      <c r="I122" s="296">
        <v>0</v>
      </c>
      <c r="J122" s="296">
        <v>8</v>
      </c>
      <c r="K122" s="296">
        <v>0</v>
      </c>
      <c r="L122" s="295">
        <v>9.6999999999999993</v>
      </c>
      <c r="M122" s="208">
        <v>0</v>
      </c>
      <c r="N122" s="287">
        <v>4.8652330446628396</v>
      </c>
    </row>
    <row r="123" spans="1:14" ht="24" customHeight="1">
      <c r="B123" s="298" t="s">
        <v>28</v>
      </c>
      <c r="C123" s="295">
        <v>13.9</v>
      </c>
      <c r="D123" s="295">
        <v>9.6999999999999993</v>
      </c>
      <c r="E123" s="295">
        <v>10.1</v>
      </c>
      <c r="F123" s="295">
        <v>10.4</v>
      </c>
      <c r="G123" s="295">
        <v>10.6</v>
      </c>
      <c r="H123" s="295">
        <v>0</v>
      </c>
      <c r="I123" s="295">
        <v>5.5</v>
      </c>
      <c r="J123" s="301">
        <v>6.5</v>
      </c>
      <c r="K123" s="296">
        <v>5.7</v>
      </c>
      <c r="L123" s="295">
        <v>0</v>
      </c>
      <c r="M123" s="208">
        <v>5.6</v>
      </c>
      <c r="N123" s="287">
        <v>5.651313930488838</v>
      </c>
    </row>
    <row r="124" spans="1:14" ht="24" customHeight="1">
      <c r="B124" s="298" t="s">
        <v>29</v>
      </c>
      <c r="C124" s="295">
        <v>22.6</v>
      </c>
      <c r="D124" s="295">
        <v>0</v>
      </c>
      <c r="E124" s="295">
        <v>5</v>
      </c>
      <c r="F124" s="295">
        <v>10</v>
      </c>
      <c r="G124" s="295">
        <v>9.9</v>
      </c>
      <c r="H124" s="295">
        <v>9.8000000000000007</v>
      </c>
      <c r="I124" s="296">
        <v>4.9000000000000004</v>
      </c>
      <c r="J124" s="296">
        <v>0</v>
      </c>
      <c r="K124" s="296">
        <v>0</v>
      </c>
      <c r="L124" s="295">
        <v>9.6</v>
      </c>
      <c r="M124" s="208">
        <v>0</v>
      </c>
      <c r="N124" s="287">
        <v>26.007802340702209</v>
      </c>
    </row>
    <row r="125" spans="1:14" ht="24" customHeight="1" thickBot="1">
      <c r="B125" s="302" t="s">
        <v>173</v>
      </c>
      <c r="C125" s="303">
        <v>24.7</v>
      </c>
      <c r="D125" s="303">
        <v>43.7</v>
      </c>
      <c r="E125" s="303">
        <v>75.7</v>
      </c>
      <c r="F125" s="303">
        <v>52.8</v>
      </c>
      <c r="G125" s="303">
        <v>4.2</v>
      </c>
      <c r="H125" s="303">
        <v>26.3</v>
      </c>
      <c r="I125" s="304">
        <v>17</v>
      </c>
      <c r="J125" s="304">
        <v>33.799999999999997</v>
      </c>
      <c r="K125" s="304">
        <v>28.8</v>
      </c>
      <c r="L125" s="303">
        <v>15.8</v>
      </c>
      <c r="M125" s="216">
        <v>26.4</v>
      </c>
      <c r="N125" s="291">
        <v>17.95009872554299</v>
      </c>
    </row>
    <row r="127" spans="1:14" s="39" customFormat="1" ht="24" customHeight="1">
      <c r="A127" s="41" t="s">
        <v>234</v>
      </c>
      <c r="B127" s="52" t="s">
        <v>235</v>
      </c>
    </row>
    <row r="128" spans="1:14" ht="24" customHeight="1" thickBot="1">
      <c r="G128" s="511" t="s">
        <v>343</v>
      </c>
      <c r="H128" s="511"/>
      <c r="I128" s="511"/>
      <c r="J128" s="305"/>
    </row>
    <row r="129" spans="1:15" ht="24" customHeight="1">
      <c r="B129" s="512"/>
      <c r="C129" s="514" t="s">
        <v>236</v>
      </c>
      <c r="D129" s="462" t="s">
        <v>237</v>
      </c>
      <c r="E129" s="516"/>
      <c r="F129" s="481" t="s">
        <v>238</v>
      </c>
      <c r="G129" s="481" t="s">
        <v>239</v>
      </c>
      <c r="H129" s="517" t="s">
        <v>240</v>
      </c>
      <c r="I129" s="512" t="s">
        <v>241</v>
      </c>
      <c r="J129" s="162"/>
    </row>
    <row r="130" spans="1:15" ht="24" customHeight="1" thickBot="1">
      <c r="B130" s="513"/>
      <c r="C130" s="515"/>
      <c r="D130" s="306" t="s">
        <v>242</v>
      </c>
      <c r="E130" s="306" t="s">
        <v>243</v>
      </c>
      <c r="F130" s="437"/>
      <c r="G130" s="437"/>
      <c r="H130" s="518"/>
      <c r="I130" s="513"/>
    </row>
    <row r="131" spans="1:15" ht="24" customHeight="1">
      <c r="B131" s="129" t="s">
        <v>83</v>
      </c>
      <c r="C131" s="206">
        <v>9</v>
      </c>
      <c r="D131" s="231">
        <v>1</v>
      </c>
      <c r="E131" s="231">
        <v>0</v>
      </c>
      <c r="F131" s="231">
        <v>0</v>
      </c>
      <c r="G131" s="231">
        <v>0</v>
      </c>
      <c r="H131" s="249">
        <v>0</v>
      </c>
      <c r="I131" s="250">
        <f>SUM(C131:H131)</f>
        <v>10</v>
      </c>
    </row>
    <row r="132" spans="1:15" ht="24" customHeight="1" thickBot="1">
      <c r="B132" s="234" t="s">
        <v>84</v>
      </c>
      <c r="C132" s="235">
        <v>2</v>
      </c>
      <c r="D132" s="203">
        <v>1</v>
      </c>
      <c r="E132" s="203">
        <v>1</v>
      </c>
      <c r="F132" s="203">
        <v>0</v>
      </c>
      <c r="G132" s="203">
        <v>2</v>
      </c>
      <c r="H132" s="253">
        <v>0</v>
      </c>
      <c r="I132" s="254">
        <f>SUM(C132:H132)</f>
        <v>6</v>
      </c>
    </row>
    <row r="133" spans="1:15" ht="24" customHeight="1" thickBot="1">
      <c r="B133" s="240" t="s">
        <v>155</v>
      </c>
      <c r="C133" s="241">
        <f>SUM(C131:C132)</f>
        <v>11</v>
      </c>
      <c r="D133" s="244">
        <f>SUM(D131:D132)</f>
        <v>2</v>
      </c>
      <c r="E133" s="244">
        <f>SUM(E131:E132)</f>
        <v>1</v>
      </c>
      <c r="F133" s="244">
        <v>0</v>
      </c>
      <c r="G133" s="244">
        <f>SUM(G131:G132)</f>
        <v>2</v>
      </c>
      <c r="H133" s="257">
        <v>0</v>
      </c>
      <c r="I133" s="258">
        <f>SUM(C133:H133)</f>
        <v>16</v>
      </c>
    </row>
    <row r="135" spans="1:15" s="39" customFormat="1" ht="24" customHeight="1">
      <c r="A135" s="41" t="s">
        <v>244</v>
      </c>
      <c r="B135" s="52" t="s">
        <v>245</v>
      </c>
    </row>
    <row r="136" spans="1:15" ht="24" customHeight="1" thickBot="1">
      <c r="C136" s="307"/>
      <c r="N136" s="457" t="s">
        <v>246</v>
      </c>
      <c r="O136" s="457"/>
    </row>
    <row r="137" spans="1:15" ht="30" customHeight="1">
      <c r="B137" s="308"/>
      <c r="C137" s="309"/>
      <c r="D137" s="519" t="s">
        <v>247</v>
      </c>
      <c r="E137" s="519"/>
      <c r="F137" s="519"/>
      <c r="G137" s="519"/>
      <c r="H137" s="519"/>
      <c r="I137" s="519"/>
      <c r="J137" s="519"/>
      <c r="K137" s="519"/>
      <c r="L137" s="462"/>
      <c r="M137" s="520" t="s">
        <v>248</v>
      </c>
      <c r="N137" s="521"/>
      <c r="O137" s="522"/>
    </row>
    <row r="138" spans="1:15" ht="30" customHeight="1">
      <c r="B138" s="310"/>
      <c r="C138" s="311" t="s">
        <v>249</v>
      </c>
      <c r="D138" s="523" t="s">
        <v>250</v>
      </c>
      <c r="E138" s="523"/>
      <c r="F138" s="523" t="s">
        <v>251</v>
      </c>
      <c r="G138" s="523"/>
      <c r="H138" s="523"/>
      <c r="I138" s="524" t="s">
        <v>252</v>
      </c>
      <c r="J138" s="526" t="s">
        <v>253</v>
      </c>
      <c r="K138" s="527" t="s">
        <v>254</v>
      </c>
      <c r="L138" s="448" t="s">
        <v>255</v>
      </c>
      <c r="M138" s="530" t="s">
        <v>256</v>
      </c>
      <c r="N138" s="532" t="s">
        <v>32</v>
      </c>
      <c r="O138" s="492" t="s">
        <v>30</v>
      </c>
    </row>
    <row r="139" spans="1:15" ht="30" customHeight="1" thickBot="1">
      <c r="B139" s="312"/>
      <c r="C139" s="311"/>
      <c r="D139" s="313" t="s">
        <v>257</v>
      </c>
      <c r="E139" s="313" t="s">
        <v>258</v>
      </c>
      <c r="F139" s="313" t="s">
        <v>259</v>
      </c>
      <c r="G139" s="313" t="s">
        <v>260</v>
      </c>
      <c r="H139" s="313" t="s">
        <v>261</v>
      </c>
      <c r="I139" s="525"/>
      <c r="J139" s="525"/>
      <c r="K139" s="528"/>
      <c r="L139" s="529"/>
      <c r="M139" s="531"/>
      <c r="N139" s="533"/>
      <c r="O139" s="493"/>
    </row>
    <row r="140" spans="1:15" ht="24" customHeight="1">
      <c r="B140" s="129" t="s">
        <v>83</v>
      </c>
      <c r="C140" s="148">
        <v>25</v>
      </c>
      <c r="D140" s="149">
        <v>5</v>
      </c>
      <c r="E140" s="149">
        <v>3</v>
      </c>
      <c r="F140" s="149">
        <v>8</v>
      </c>
      <c r="G140" s="149">
        <v>1</v>
      </c>
      <c r="H140" s="149">
        <v>0</v>
      </c>
      <c r="I140" s="149">
        <v>7</v>
      </c>
      <c r="J140" s="149">
        <v>1</v>
      </c>
      <c r="K140" s="149">
        <v>0</v>
      </c>
      <c r="L140" s="150">
        <f>SUM(D140:K140)</f>
        <v>25</v>
      </c>
      <c r="M140" s="148">
        <v>0</v>
      </c>
      <c r="N140" s="149">
        <v>0</v>
      </c>
      <c r="O140" s="314">
        <v>0</v>
      </c>
    </row>
    <row r="141" spans="1:15" ht="24" customHeight="1" thickBot="1">
      <c r="B141" s="234" t="s">
        <v>84</v>
      </c>
      <c r="C141" s="152">
        <v>28</v>
      </c>
      <c r="D141" s="153">
        <v>17</v>
      </c>
      <c r="E141" s="153">
        <v>1</v>
      </c>
      <c r="F141" s="153">
        <v>4</v>
      </c>
      <c r="G141" s="153">
        <v>0</v>
      </c>
      <c r="H141" s="153">
        <v>0</v>
      </c>
      <c r="I141" s="153">
        <v>6</v>
      </c>
      <c r="J141" s="153">
        <v>0</v>
      </c>
      <c r="K141" s="153">
        <v>0</v>
      </c>
      <c r="L141" s="154">
        <f>SUM(D141:K141)</f>
        <v>28</v>
      </c>
      <c r="M141" s="152">
        <v>0</v>
      </c>
      <c r="N141" s="153">
        <v>0</v>
      </c>
      <c r="O141" s="315">
        <v>0</v>
      </c>
    </row>
    <row r="142" spans="1:15" ht="24" customHeight="1" thickBot="1">
      <c r="B142" s="240" t="s">
        <v>155</v>
      </c>
      <c r="C142" s="241">
        <v>53</v>
      </c>
      <c r="D142" s="244">
        <f>SUM(D140:D141)</f>
        <v>22</v>
      </c>
      <c r="E142" s="244">
        <f>SUM(E140:E141)</f>
        <v>4</v>
      </c>
      <c r="F142" s="244">
        <f>SUM(F140:F141)</f>
        <v>12</v>
      </c>
      <c r="G142" s="244">
        <f>SUM(G140:G141)</f>
        <v>1</v>
      </c>
      <c r="H142" s="244">
        <v>0</v>
      </c>
      <c r="I142" s="244">
        <f>SUM(I140:I141)</f>
        <v>13</v>
      </c>
      <c r="J142" s="244">
        <v>1</v>
      </c>
      <c r="K142" s="244">
        <v>0</v>
      </c>
      <c r="L142" s="257">
        <f>SUM(D142:K142)</f>
        <v>53</v>
      </c>
      <c r="M142" s="241">
        <v>0</v>
      </c>
      <c r="N142" s="244">
        <v>0</v>
      </c>
      <c r="O142" s="246">
        <v>0</v>
      </c>
    </row>
    <row r="145" spans="1:12" s="39" customFormat="1" ht="24" customHeight="1">
      <c r="A145" s="41" t="s">
        <v>262</v>
      </c>
      <c r="B145" s="52" t="s">
        <v>263</v>
      </c>
    </row>
    <row r="146" spans="1:12" ht="24" customHeight="1" thickBot="1">
      <c r="B146" s="316"/>
      <c r="C146" s="317"/>
      <c r="D146" s="317"/>
      <c r="E146" s="317"/>
      <c r="F146" s="317"/>
      <c r="G146" s="317"/>
      <c r="H146" s="161"/>
      <c r="I146" s="457" t="s">
        <v>264</v>
      </c>
      <c r="J146" s="457"/>
      <c r="K146" s="457"/>
      <c r="L146" s="318" t="s">
        <v>265</v>
      </c>
    </row>
    <row r="147" spans="1:12" ht="24" customHeight="1">
      <c r="B147" s="534"/>
      <c r="C147" s="536" t="s">
        <v>266</v>
      </c>
      <c r="D147" s="537"/>
      <c r="E147" s="537" t="s">
        <v>267</v>
      </c>
      <c r="F147" s="537"/>
      <c r="G147" s="537"/>
      <c r="H147" s="538" t="s">
        <v>268</v>
      </c>
      <c r="I147" s="540" t="s">
        <v>269</v>
      </c>
      <c r="J147" s="537" t="s">
        <v>270</v>
      </c>
      <c r="K147" s="543" t="s">
        <v>33</v>
      </c>
      <c r="L147" s="545" t="s">
        <v>271</v>
      </c>
    </row>
    <row r="148" spans="1:12" ht="24" customHeight="1" thickBot="1">
      <c r="B148" s="535"/>
      <c r="C148" s="319" t="s">
        <v>257</v>
      </c>
      <c r="D148" s="320" t="s">
        <v>258</v>
      </c>
      <c r="E148" s="320" t="s">
        <v>259</v>
      </c>
      <c r="F148" s="320" t="s">
        <v>260</v>
      </c>
      <c r="G148" s="320" t="s">
        <v>261</v>
      </c>
      <c r="H148" s="539"/>
      <c r="I148" s="541"/>
      <c r="J148" s="542"/>
      <c r="K148" s="544"/>
      <c r="L148" s="546"/>
    </row>
    <row r="149" spans="1:12" ht="24" customHeight="1">
      <c r="B149" s="129" t="s">
        <v>83</v>
      </c>
      <c r="C149" s="148">
        <v>0</v>
      </c>
      <c r="D149" s="149">
        <v>0</v>
      </c>
      <c r="E149" s="149">
        <v>1</v>
      </c>
      <c r="F149" s="149">
        <v>0</v>
      </c>
      <c r="G149" s="149">
        <v>0</v>
      </c>
      <c r="H149" s="149">
        <v>0</v>
      </c>
      <c r="I149" s="149">
        <v>0</v>
      </c>
      <c r="J149" s="149">
        <v>0</v>
      </c>
      <c r="K149" s="314">
        <v>0</v>
      </c>
      <c r="L149" s="321">
        <v>1</v>
      </c>
    </row>
    <row r="150" spans="1:12" ht="24" customHeight="1" thickBot="1">
      <c r="B150" s="234" t="s">
        <v>84</v>
      </c>
      <c r="C150" s="152">
        <v>4</v>
      </c>
      <c r="D150" s="153">
        <v>0</v>
      </c>
      <c r="E150" s="153">
        <v>0</v>
      </c>
      <c r="F150" s="153">
        <v>0</v>
      </c>
      <c r="G150" s="153">
        <v>0</v>
      </c>
      <c r="H150" s="153">
        <v>2</v>
      </c>
      <c r="I150" s="153">
        <v>0</v>
      </c>
      <c r="J150" s="153">
        <v>0</v>
      </c>
      <c r="K150" s="315">
        <v>0</v>
      </c>
      <c r="L150" s="204">
        <v>6</v>
      </c>
    </row>
    <row r="151" spans="1:12" ht="24" customHeight="1" thickBot="1">
      <c r="B151" s="240" t="s">
        <v>155</v>
      </c>
      <c r="C151" s="241">
        <f t="shared" ref="C151:H151" si="6">SUM(C149:C150)</f>
        <v>4</v>
      </c>
      <c r="D151" s="244">
        <f t="shared" si="6"/>
        <v>0</v>
      </c>
      <c r="E151" s="244">
        <f t="shared" si="6"/>
        <v>1</v>
      </c>
      <c r="F151" s="244">
        <f t="shared" si="6"/>
        <v>0</v>
      </c>
      <c r="G151" s="244">
        <f t="shared" si="6"/>
        <v>0</v>
      </c>
      <c r="H151" s="244">
        <f t="shared" si="6"/>
        <v>2</v>
      </c>
      <c r="I151" s="244">
        <v>0</v>
      </c>
      <c r="J151" s="244">
        <v>0</v>
      </c>
      <c r="K151" s="246">
        <v>0</v>
      </c>
      <c r="L151" s="322">
        <v>7</v>
      </c>
    </row>
    <row r="152" spans="1:12" ht="24" customHeight="1">
      <c r="B152" s="323"/>
      <c r="C152" s="162"/>
    </row>
    <row r="153" spans="1:12" ht="24" customHeight="1">
      <c r="B153" s="323"/>
      <c r="C153" s="162"/>
    </row>
    <row r="154" spans="1:12" s="39" customFormat="1" ht="24" customHeight="1">
      <c r="A154" s="41" t="s">
        <v>272</v>
      </c>
      <c r="B154" s="52" t="s">
        <v>273</v>
      </c>
    </row>
    <row r="155" spans="1:12" ht="24" customHeight="1" thickBot="1">
      <c r="B155" s="316"/>
      <c r="C155" s="317"/>
      <c r="D155" s="317"/>
      <c r="E155" s="317"/>
      <c r="F155" s="317"/>
      <c r="G155" s="317"/>
      <c r="H155" s="457" t="s">
        <v>342</v>
      </c>
      <c r="I155" s="457"/>
      <c r="J155" s="457"/>
      <c r="K155" s="457"/>
      <c r="L155" s="318" t="s">
        <v>265</v>
      </c>
    </row>
    <row r="156" spans="1:12" ht="24" customHeight="1">
      <c r="B156" s="547"/>
      <c r="C156" s="536" t="s">
        <v>266</v>
      </c>
      <c r="D156" s="537"/>
      <c r="E156" s="537" t="s">
        <v>267</v>
      </c>
      <c r="F156" s="537"/>
      <c r="G156" s="537"/>
      <c r="H156" s="538" t="s">
        <v>268</v>
      </c>
      <c r="I156" s="540" t="s">
        <v>269</v>
      </c>
      <c r="J156" s="537" t="s">
        <v>270</v>
      </c>
      <c r="K156" s="543" t="s">
        <v>33</v>
      </c>
      <c r="L156" s="534" t="s">
        <v>271</v>
      </c>
    </row>
    <row r="157" spans="1:12" ht="24" customHeight="1" thickBot="1">
      <c r="B157" s="548"/>
      <c r="C157" s="319" t="s">
        <v>257</v>
      </c>
      <c r="D157" s="320" t="s">
        <v>258</v>
      </c>
      <c r="E157" s="320" t="s">
        <v>259</v>
      </c>
      <c r="F157" s="320" t="s">
        <v>260</v>
      </c>
      <c r="G157" s="320" t="s">
        <v>261</v>
      </c>
      <c r="H157" s="539"/>
      <c r="I157" s="541"/>
      <c r="J157" s="542"/>
      <c r="K157" s="544"/>
      <c r="L157" s="535"/>
    </row>
    <row r="158" spans="1:12" ht="24" customHeight="1">
      <c r="B158" s="324" t="s">
        <v>274</v>
      </c>
      <c r="C158" s="325">
        <v>0</v>
      </c>
      <c r="D158" s="326">
        <v>0</v>
      </c>
      <c r="E158" s="326">
        <v>0</v>
      </c>
      <c r="F158" s="326">
        <v>0</v>
      </c>
      <c r="G158" s="326">
        <v>0</v>
      </c>
      <c r="H158" s="326">
        <v>1</v>
      </c>
      <c r="I158" s="326">
        <v>0</v>
      </c>
      <c r="J158" s="326">
        <v>0</v>
      </c>
      <c r="K158" s="327">
        <v>0</v>
      </c>
      <c r="L158" s="328">
        <v>1</v>
      </c>
    </row>
    <row r="159" spans="1:12" ht="24" customHeight="1">
      <c r="B159" s="329" t="s">
        <v>275</v>
      </c>
      <c r="C159" s="330">
        <v>4</v>
      </c>
      <c r="D159" s="116">
        <v>0</v>
      </c>
      <c r="E159" s="116">
        <v>1</v>
      </c>
      <c r="F159" s="116">
        <v>0</v>
      </c>
      <c r="G159" s="116">
        <v>0</v>
      </c>
      <c r="H159" s="116">
        <v>2</v>
      </c>
      <c r="I159" s="116">
        <v>0</v>
      </c>
      <c r="J159" s="116">
        <v>0</v>
      </c>
      <c r="K159" s="331">
        <v>0</v>
      </c>
      <c r="L159" s="332">
        <v>7</v>
      </c>
    </row>
    <row r="160" spans="1:12" ht="24" customHeight="1">
      <c r="B160" s="329" t="s">
        <v>276</v>
      </c>
      <c r="C160" s="330">
        <v>3</v>
      </c>
      <c r="D160" s="116">
        <v>0</v>
      </c>
      <c r="E160" s="116">
        <v>1</v>
      </c>
      <c r="F160" s="116">
        <v>0</v>
      </c>
      <c r="G160" s="116">
        <v>0</v>
      </c>
      <c r="H160" s="116">
        <v>3</v>
      </c>
      <c r="I160" s="116">
        <v>0</v>
      </c>
      <c r="J160" s="116">
        <v>0</v>
      </c>
      <c r="K160" s="331">
        <v>0</v>
      </c>
      <c r="L160" s="332">
        <f>SUM(C160:K160)</f>
        <v>7</v>
      </c>
    </row>
    <row r="161" spans="1:13" ht="24" customHeight="1" thickBot="1">
      <c r="B161" s="333" t="s">
        <v>277</v>
      </c>
      <c r="C161" s="235">
        <v>1</v>
      </c>
      <c r="D161" s="153">
        <v>0</v>
      </c>
      <c r="E161" s="203">
        <v>0</v>
      </c>
      <c r="F161" s="203">
        <v>0</v>
      </c>
      <c r="G161" s="203">
        <v>0</v>
      </c>
      <c r="H161" s="153">
        <v>0</v>
      </c>
      <c r="I161" s="203">
        <v>0</v>
      </c>
      <c r="J161" s="203">
        <v>0</v>
      </c>
      <c r="K161" s="239">
        <v>0</v>
      </c>
      <c r="L161" s="155">
        <f>SUM(C161:K161)</f>
        <v>1</v>
      </c>
    </row>
    <row r="163" spans="1:13" ht="24" customHeight="1">
      <c r="A163" s="334"/>
      <c r="B163" s="335"/>
      <c r="C163" s="335"/>
      <c r="D163" s="335"/>
      <c r="E163" s="335"/>
      <c r="F163" s="335"/>
      <c r="G163" s="335"/>
      <c r="H163" s="335"/>
      <c r="I163" s="335"/>
      <c r="J163" s="335"/>
      <c r="K163" s="335"/>
      <c r="L163" s="335"/>
      <c r="M163" s="335"/>
    </row>
    <row r="164" spans="1:13" s="39" customFormat="1" ht="24" customHeight="1">
      <c r="A164" s="41" t="s">
        <v>278</v>
      </c>
      <c r="B164" s="52" t="s">
        <v>279</v>
      </c>
      <c r="I164" s="336"/>
      <c r="J164" s="336"/>
      <c r="K164" s="336"/>
      <c r="L164" s="336"/>
      <c r="M164" s="336"/>
    </row>
    <row r="165" spans="1:13" ht="24" customHeight="1" thickBot="1">
      <c r="B165" s="2"/>
      <c r="C165" s="2"/>
      <c r="D165" s="2"/>
      <c r="E165" s="121"/>
      <c r="F165" s="457" t="s">
        <v>280</v>
      </c>
      <c r="G165" s="457"/>
      <c r="H165" s="457"/>
      <c r="I165" s="335"/>
      <c r="J165" s="335"/>
      <c r="K165" s="335"/>
      <c r="L165" s="335"/>
      <c r="M165" s="335"/>
    </row>
    <row r="166" spans="1:13" ht="24" customHeight="1" thickBot="1">
      <c r="B166" s="337"/>
      <c r="C166" s="338" t="s">
        <v>31</v>
      </c>
      <c r="D166" s="339" t="s">
        <v>281</v>
      </c>
      <c r="E166" s="340" t="s">
        <v>282</v>
      </c>
      <c r="F166" s="341" t="s">
        <v>283</v>
      </c>
      <c r="G166" s="340" t="s">
        <v>284</v>
      </c>
      <c r="H166" s="342" t="s">
        <v>285</v>
      </c>
      <c r="I166" s="335"/>
      <c r="J166" s="335"/>
      <c r="K166" s="335"/>
      <c r="L166" s="335"/>
      <c r="M166" s="335"/>
    </row>
    <row r="167" spans="1:13" ht="24" customHeight="1">
      <c r="B167" s="343" t="s">
        <v>83</v>
      </c>
      <c r="C167" s="148">
        <v>17</v>
      </c>
      <c r="D167" s="149">
        <v>1</v>
      </c>
      <c r="E167" s="149">
        <v>4</v>
      </c>
      <c r="F167" s="149">
        <v>0</v>
      </c>
      <c r="G167" s="149">
        <v>12</v>
      </c>
      <c r="H167" s="314">
        <v>0</v>
      </c>
      <c r="I167" s="335"/>
      <c r="J167" s="335"/>
      <c r="K167" s="335"/>
      <c r="L167" s="335"/>
      <c r="M167" s="335"/>
    </row>
    <row r="168" spans="1:13" ht="24" customHeight="1" thickBot="1">
      <c r="B168" s="344" t="s">
        <v>84</v>
      </c>
      <c r="C168" s="152">
        <v>14</v>
      </c>
      <c r="D168" s="153">
        <v>1</v>
      </c>
      <c r="E168" s="153">
        <v>5</v>
      </c>
      <c r="F168" s="153">
        <v>0</v>
      </c>
      <c r="G168" s="153">
        <v>6</v>
      </c>
      <c r="H168" s="315">
        <v>2</v>
      </c>
      <c r="I168" s="335"/>
      <c r="J168" s="335"/>
      <c r="K168" s="335"/>
      <c r="L168" s="335"/>
      <c r="M168" s="335"/>
    </row>
    <row r="169" spans="1:13" ht="24" customHeight="1" thickBot="1">
      <c r="B169" s="345" t="s">
        <v>155</v>
      </c>
      <c r="C169" s="346">
        <f>SUM(C167:C168)</f>
        <v>31</v>
      </c>
      <c r="D169" s="347">
        <f>SUM(D167:D168)</f>
        <v>2</v>
      </c>
      <c r="E169" s="347">
        <f>SUM(E167:E168)</f>
        <v>9</v>
      </c>
      <c r="F169" s="347">
        <v>0</v>
      </c>
      <c r="G169" s="347">
        <f>SUM(G167:G168)</f>
        <v>18</v>
      </c>
      <c r="H169" s="348">
        <f>SUM(H167:H168)</f>
        <v>2</v>
      </c>
      <c r="I169" s="335"/>
      <c r="J169" s="335"/>
      <c r="K169" s="335"/>
      <c r="L169" s="335"/>
      <c r="M169" s="335"/>
    </row>
    <row r="170" spans="1:13" ht="24" customHeight="1">
      <c r="A170" s="334"/>
      <c r="B170" s="335"/>
      <c r="C170" s="335"/>
      <c r="D170" s="335"/>
      <c r="E170" s="335"/>
      <c r="F170" s="335"/>
      <c r="G170" s="335"/>
      <c r="H170" s="335"/>
      <c r="I170" s="335"/>
      <c r="J170" s="335"/>
      <c r="K170" s="335"/>
      <c r="L170" s="335"/>
      <c r="M170" s="335"/>
    </row>
    <row r="171" spans="1:13" ht="24" customHeight="1">
      <c r="A171" s="334"/>
      <c r="B171" s="335"/>
      <c r="C171" s="335"/>
      <c r="D171" s="335"/>
      <c r="E171" s="335"/>
      <c r="F171" s="335"/>
      <c r="G171" s="335"/>
      <c r="H171" s="335"/>
      <c r="I171" s="335"/>
      <c r="J171" s="335"/>
      <c r="K171" s="335"/>
      <c r="L171" s="335"/>
      <c r="M171" s="335"/>
    </row>
    <row r="172" spans="1:13" s="39" customFormat="1" ht="24" customHeight="1">
      <c r="A172" s="41" t="s">
        <v>286</v>
      </c>
      <c r="B172" s="52" t="s">
        <v>287</v>
      </c>
      <c r="L172" s="336"/>
      <c r="M172" s="336"/>
    </row>
    <row r="173" spans="1:13" ht="24" customHeight="1" thickBot="1">
      <c r="H173" s="457" t="s">
        <v>344</v>
      </c>
      <c r="I173" s="457"/>
      <c r="J173" s="457"/>
      <c r="K173" s="457"/>
      <c r="L173" s="335"/>
      <c r="M173" s="335"/>
    </row>
    <row r="174" spans="1:13" ht="24" customHeight="1">
      <c r="B174" s="512" t="s">
        <v>288</v>
      </c>
      <c r="C174" s="514" t="s">
        <v>289</v>
      </c>
      <c r="D174" s="349"/>
      <c r="E174" s="350" t="s">
        <v>290</v>
      </c>
      <c r="F174" s="351"/>
      <c r="G174" s="352"/>
      <c r="H174" s="353" t="s">
        <v>291</v>
      </c>
      <c r="I174" s="351"/>
      <c r="J174" s="218" t="s">
        <v>292</v>
      </c>
      <c r="K174" s="354"/>
      <c r="L174" s="335"/>
      <c r="M174" s="335"/>
    </row>
    <row r="175" spans="1:13" ht="24" customHeight="1" thickBot="1">
      <c r="B175" s="513"/>
      <c r="C175" s="515"/>
      <c r="D175" s="355" t="s">
        <v>293</v>
      </c>
      <c r="E175" s="356" t="s">
        <v>294</v>
      </c>
      <c r="F175" s="355" t="s">
        <v>33</v>
      </c>
      <c r="G175" s="357" t="s">
        <v>208</v>
      </c>
      <c r="H175" s="358" t="s">
        <v>295</v>
      </c>
      <c r="I175" s="355" t="s">
        <v>296</v>
      </c>
      <c r="J175" s="355" t="s">
        <v>297</v>
      </c>
      <c r="K175" s="359" t="s">
        <v>298</v>
      </c>
      <c r="L175" s="335"/>
      <c r="M175" s="335"/>
    </row>
    <row r="176" spans="1:13" ht="24" customHeight="1">
      <c r="B176" s="129" t="s">
        <v>83</v>
      </c>
      <c r="C176" s="206">
        <v>17</v>
      </c>
      <c r="D176" s="231">
        <v>0</v>
      </c>
      <c r="E176" s="149">
        <v>16</v>
      </c>
      <c r="F176" s="149">
        <v>0</v>
      </c>
      <c r="G176" s="149">
        <f>SUM(D176:F176)</f>
        <v>16</v>
      </c>
      <c r="H176" s="360">
        <f>G176/C176*100</f>
        <v>94.117647058823522</v>
      </c>
      <c r="I176" s="149">
        <v>0</v>
      </c>
      <c r="J176" s="149">
        <v>10</v>
      </c>
      <c r="K176" s="314">
        <v>6</v>
      </c>
      <c r="L176" s="335"/>
      <c r="M176" s="335"/>
    </row>
    <row r="177" spans="1:13" ht="24" customHeight="1" thickBot="1">
      <c r="B177" s="234" t="s">
        <v>84</v>
      </c>
      <c r="C177" s="235">
        <v>9</v>
      </c>
      <c r="D177" s="203">
        <v>1</v>
      </c>
      <c r="E177" s="153">
        <v>6</v>
      </c>
      <c r="F177" s="153">
        <v>2</v>
      </c>
      <c r="G177" s="153">
        <f>SUM(D177:F177)</f>
        <v>9</v>
      </c>
      <c r="H177" s="361">
        <f>G177/C177*100</f>
        <v>100</v>
      </c>
      <c r="I177" s="153">
        <v>0</v>
      </c>
      <c r="J177" s="153">
        <v>6</v>
      </c>
      <c r="K177" s="315">
        <v>3</v>
      </c>
      <c r="L177" s="335"/>
      <c r="M177" s="335"/>
    </row>
    <row r="178" spans="1:13" ht="24" customHeight="1" thickBot="1">
      <c r="B178" s="240" t="s">
        <v>155</v>
      </c>
      <c r="C178" s="241">
        <f>SUM(C176:C177)</f>
        <v>26</v>
      </c>
      <c r="D178" s="203">
        <f>SUM(D176:D177)</f>
        <v>1</v>
      </c>
      <c r="E178" s="347">
        <f>SUM(E176:E177)</f>
        <v>22</v>
      </c>
      <c r="F178" s="347">
        <f>SUM(F176:F177)</f>
        <v>2</v>
      </c>
      <c r="G178" s="347">
        <v>25</v>
      </c>
      <c r="H178" s="362">
        <f>G178/C178*100</f>
        <v>96.15384615384616</v>
      </c>
      <c r="I178" s="347">
        <f>SUM(I176:I177)</f>
        <v>0</v>
      </c>
      <c r="J178" s="347">
        <f>SUM(J176:J177)</f>
        <v>16</v>
      </c>
      <c r="K178" s="348">
        <f>SUM(K176:K177)</f>
        <v>9</v>
      </c>
      <c r="L178" s="335"/>
      <c r="M178" s="335"/>
    </row>
    <row r="179" spans="1:13" ht="24" customHeight="1">
      <c r="L179" s="335"/>
      <c r="M179" s="335"/>
    </row>
    <row r="180" spans="1:13" ht="24" customHeight="1">
      <c r="A180" s="334"/>
      <c r="B180" s="335"/>
      <c r="C180" s="335"/>
      <c r="D180" s="335"/>
      <c r="E180" s="335"/>
      <c r="F180" s="335"/>
      <c r="G180" s="335"/>
      <c r="H180" s="335"/>
      <c r="I180" s="335"/>
      <c r="J180" s="335"/>
      <c r="K180" s="335"/>
      <c r="L180" s="335"/>
      <c r="M180" s="335"/>
    </row>
    <row r="181" spans="1:13" s="39" customFormat="1" ht="24" customHeight="1">
      <c r="A181" s="41" t="s">
        <v>299</v>
      </c>
      <c r="B181" s="52" t="s">
        <v>300</v>
      </c>
      <c r="L181" s="336"/>
      <c r="M181" s="336"/>
    </row>
    <row r="182" spans="1:13" ht="24" customHeight="1" thickBot="1">
      <c r="H182" s="457" t="s">
        <v>344</v>
      </c>
      <c r="I182" s="457"/>
      <c r="J182" s="457"/>
      <c r="K182" s="457"/>
      <c r="L182" s="335"/>
      <c r="M182" s="335"/>
    </row>
    <row r="183" spans="1:13" ht="24" customHeight="1">
      <c r="B183" s="512" t="s">
        <v>288</v>
      </c>
      <c r="C183" s="514" t="s">
        <v>289</v>
      </c>
      <c r="D183" s="349"/>
      <c r="E183" s="350" t="s">
        <v>290</v>
      </c>
      <c r="F183" s="351"/>
      <c r="G183" s="352"/>
      <c r="H183" s="353" t="s">
        <v>291</v>
      </c>
      <c r="I183" s="351"/>
      <c r="J183" s="218" t="s">
        <v>292</v>
      </c>
      <c r="K183" s="354"/>
      <c r="L183" s="335"/>
      <c r="M183" s="335"/>
    </row>
    <row r="184" spans="1:13" ht="24" customHeight="1" thickBot="1">
      <c r="B184" s="513"/>
      <c r="C184" s="515"/>
      <c r="D184" s="355" t="s">
        <v>293</v>
      </c>
      <c r="E184" s="356" t="s">
        <v>294</v>
      </c>
      <c r="F184" s="355" t="s">
        <v>33</v>
      </c>
      <c r="G184" s="357" t="s">
        <v>208</v>
      </c>
      <c r="H184" s="358" t="s">
        <v>295</v>
      </c>
      <c r="I184" s="355" t="s">
        <v>296</v>
      </c>
      <c r="J184" s="355" t="s">
        <v>297</v>
      </c>
      <c r="K184" s="359" t="s">
        <v>298</v>
      </c>
      <c r="L184" s="335"/>
      <c r="M184" s="335"/>
    </row>
    <row r="185" spans="1:13" ht="24" customHeight="1">
      <c r="B185" s="129" t="s">
        <v>83</v>
      </c>
      <c r="C185" s="148">
        <v>30</v>
      </c>
      <c r="D185" s="149">
        <v>23</v>
      </c>
      <c r="E185" s="149">
        <v>7</v>
      </c>
      <c r="F185" s="149">
        <v>0</v>
      </c>
      <c r="G185" s="149">
        <f>SUM(D185:F185)</f>
        <v>30</v>
      </c>
      <c r="H185" s="363">
        <f>G185/C185*100</f>
        <v>100</v>
      </c>
      <c r="I185" s="149">
        <v>1</v>
      </c>
      <c r="J185" s="149">
        <v>4</v>
      </c>
      <c r="K185" s="314">
        <v>25</v>
      </c>
      <c r="L185" s="335"/>
      <c r="M185" s="335"/>
    </row>
    <row r="186" spans="1:13" ht="24" customHeight="1" thickBot="1">
      <c r="B186" s="234" t="s">
        <v>84</v>
      </c>
      <c r="C186" s="152">
        <v>15</v>
      </c>
      <c r="D186" s="153">
        <v>9</v>
      </c>
      <c r="E186" s="153">
        <v>6</v>
      </c>
      <c r="F186" s="153">
        <v>0</v>
      </c>
      <c r="G186" s="153">
        <f>SUM(D186:F186)</f>
        <v>15</v>
      </c>
      <c r="H186" s="364">
        <f>G186/C186*100</f>
        <v>100</v>
      </c>
      <c r="I186" s="153">
        <v>1</v>
      </c>
      <c r="J186" s="153">
        <v>2</v>
      </c>
      <c r="K186" s="315">
        <v>12</v>
      </c>
      <c r="L186" s="335"/>
      <c r="M186" s="335"/>
    </row>
    <row r="187" spans="1:13" ht="24" customHeight="1" thickBot="1">
      <c r="B187" s="240" t="s">
        <v>155</v>
      </c>
      <c r="C187" s="346">
        <v>45</v>
      </c>
      <c r="D187" s="347">
        <f>SUM(D185:D186)</f>
        <v>32</v>
      </c>
      <c r="E187" s="347">
        <v>13</v>
      </c>
      <c r="F187" s="347">
        <f>SUM(F185:F186)</f>
        <v>0</v>
      </c>
      <c r="G187" s="347">
        <v>45</v>
      </c>
      <c r="H187" s="242">
        <f>G187/C187*100</f>
        <v>100</v>
      </c>
      <c r="I187" s="347">
        <f>SUM(I185:I186)</f>
        <v>2</v>
      </c>
      <c r="J187" s="347">
        <f>SUM(J185:J186)</f>
        <v>6</v>
      </c>
      <c r="K187" s="348">
        <f>SUM(K185:K186)</f>
        <v>37</v>
      </c>
      <c r="L187" s="335"/>
      <c r="M187" s="335"/>
    </row>
    <row r="188" spans="1:13" ht="24" customHeight="1">
      <c r="L188" s="335"/>
      <c r="M188" s="335"/>
    </row>
    <row r="189" spans="1:13" ht="24" customHeight="1">
      <c r="A189" s="334"/>
      <c r="B189" s="335"/>
      <c r="C189" s="335"/>
      <c r="D189" s="335"/>
      <c r="E189" s="335"/>
      <c r="F189" s="335"/>
      <c r="G189" s="335"/>
      <c r="H189" s="335"/>
      <c r="I189" s="335"/>
      <c r="J189" s="335"/>
      <c r="K189" s="335"/>
      <c r="L189" s="335"/>
      <c r="M189" s="335"/>
    </row>
    <row r="190" spans="1:13" s="39" customFormat="1" ht="24" customHeight="1">
      <c r="A190" s="41" t="s">
        <v>301</v>
      </c>
      <c r="B190" s="52" t="s">
        <v>302</v>
      </c>
      <c r="L190" s="336"/>
      <c r="M190" s="336"/>
    </row>
    <row r="191" spans="1:13" ht="24" customHeight="1" thickBot="1">
      <c r="H191" s="457" t="s">
        <v>345</v>
      </c>
      <c r="I191" s="457"/>
      <c r="J191" s="457"/>
      <c r="K191" s="457"/>
      <c r="L191" s="335"/>
      <c r="M191" s="335"/>
    </row>
    <row r="192" spans="1:13" ht="24" customHeight="1">
      <c r="B192" s="512" t="s">
        <v>288</v>
      </c>
      <c r="C192" s="514" t="s">
        <v>289</v>
      </c>
      <c r="D192" s="349"/>
      <c r="E192" s="350" t="s">
        <v>290</v>
      </c>
      <c r="F192" s="351"/>
      <c r="G192" s="352"/>
      <c r="H192" s="353" t="s">
        <v>291</v>
      </c>
      <c r="I192" s="351"/>
      <c r="J192" s="218" t="s">
        <v>292</v>
      </c>
      <c r="K192" s="354"/>
      <c r="L192" s="335"/>
      <c r="M192" s="335"/>
    </row>
    <row r="193" spans="1:14" ht="24" customHeight="1" thickBot="1">
      <c r="B193" s="513"/>
      <c r="C193" s="515"/>
      <c r="D193" s="355" t="s">
        <v>293</v>
      </c>
      <c r="E193" s="356" t="s">
        <v>294</v>
      </c>
      <c r="F193" s="355" t="s">
        <v>33</v>
      </c>
      <c r="G193" s="357" t="s">
        <v>208</v>
      </c>
      <c r="H193" s="358" t="s">
        <v>295</v>
      </c>
      <c r="I193" s="355" t="s">
        <v>296</v>
      </c>
      <c r="J193" s="355" t="s">
        <v>297</v>
      </c>
      <c r="K193" s="359" t="s">
        <v>298</v>
      </c>
      <c r="L193" s="335"/>
      <c r="M193" s="335"/>
    </row>
    <row r="194" spans="1:14" ht="24" customHeight="1">
      <c r="B194" s="129" t="s">
        <v>83</v>
      </c>
      <c r="C194" s="148">
        <v>16</v>
      </c>
      <c r="D194" s="149">
        <v>16</v>
      </c>
      <c r="E194" s="149">
        <v>0</v>
      </c>
      <c r="F194" s="149">
        <v>0</v>
      </c>
      <c r="G194" s="149">
        <v>16</v>
      </c>
      <c r="H194" s="365">
        <f>G194/C194*100</f>
        <v>100</v>
      </c>
      <c r="I194" s="149">
        <v>0</v>
      </c>
      <c r="J194" s="149">
        <v>2</v>
      </c>
      <c r="K194" s="314">
        <v>14</v>
      </c>
      <c r="L194" s="335"/>
      <c r="M194" s="335"/>
    </row>
    <row r="195" spans="1:14" ht="24" customHeight="1" thickBot="1">
      <c r="B195" s="234" t="s">
        <v>84</v>
      </c>
      <c r="C195" s="152">
        <v>14</v>
      </c>
      <c r="D195" s="153">
        <v>14</v>
      </c>
      <c r="E195" s="153">
        <v>0</v>
      </c>
      <c r="F195" s="153">
        <v>0</v>
      </c>
      <c r="G195" s="153">
        <f>SUM(D195:F195)</f>
        <v>14</v>
      </c>
      <c r="H195" s="366">
        <f>G195/C195*100</f>
        <v>100</v>
      </c>
      <c r="I195" s="153">
        <v>0</v>
      </c>
      <c r="J195" s="153">
        <v>1</v>
      </c>
      <c r="K195" s="315">
        <v>13</v>
      </c>
      <c r="L195" s="335"/>
      <c r="M195" s="335"/>
      <c r="N195" s="335"/>
    </row>
    <row r="196" spans="1:14" ht="24" customHeight="1" thickBot="1">
      <c r="B196" s="240" t="s">
        <v>155</v>
      </c>
      <c r="C196" s="346">
        <f>SUM(C194:C195)</f>
        <v>30</v>
      </c>
      <c r="D196" s="347">
        <f>SUM(D194:D195)</f>
        <v>30</v>
      </c>
      <c r="E196" s="347">
        <v>0</v>
      </c>
      <c r="F196" s="347">
        <v>0</v>
      </c>
      <c r="G196" s="347">
        <f>SUM(D196:F196)</f>
        <v>30</v>
      </c>
      <c r="H196" s="367">
        <f>G196/C196*100</f>
        <v>100</v>
      </c>
      <c r="I196" s="347">
        <f>SUM(I194:I195)</f>
        <v>0</v>
      </c>
      <c r="J196" s="347">
        <f>SUM(J194:J195)</f>
        <v>3</v>
      </c>
      <c r="K196" s="348">
        <f>SUM(K194:K195)</f>
        <v>27</v>
      </c>
      <c r="L196" s="335"/>
      <c r="M196" s="335"/>
    </row>
    <row r="197" spans="1:14" ht="24" customHeight="1">
      <c r="A197" s="334"/>
      <c r="B197" s="335"/>
      <c r="C197" s="335"/>
      <c r="D197" s="335"/>
      <c r="E197" s="335"/>
      <c r="F197" s="335"/>
      <c r="G197" s="335"/>
      <c r="H197" s="335"/>
      <c r="I197" s="335"/>
      <c r="J197" s="335"/>
      <c r="K197" s="335"/>
      <c r="L197" s="335"/>
      <c r="M197" s="335"/>
    </row>
    <row r="198" spans="1:14" s="39" customFormat="1" ht="24" customHeight="1">
      <c r="A198" s="41" t="s">
        <v>303</v>
      </c>
      <c r="B198" s="52" t="s">
        <v>304</v>
      </c>
    </row>
    <row r="199" spans="1:14" s="40" customFormat="1" ht="24" customHeight="1" thickBot="1">
      <c r="B199" s="40" t="s">
        <v>305</v>
      </c>
      <c r="I199" s="558" t="s">
        <v>306</v>
      </c>
      <c r="J199" s="558"/>
    </row>
    <row r="200" spans="1:14" ht="27" customHeight="1">
      <c r="B200" s="559"/>
      <c r="C200" s="560"/>
      <c r="D200" s="561"/>
      <c r="E200" s="568" t="s">
        <v>307</v>
      </c>
      <c r="F200" s="482" t="s">
        <v>308</v>
      </c>
      <c r="G200" s="482" t="s">
        <v>309</v>
      </c>
      <c r="H200" s="569" t="s">
        <v>310</v>
      </c>
      <c r="I200" s="569"/>
      <c r="J200" s="570"/>
    </row>
    <row r="201" spans="1:14" ht="27" customHeight="1">
      <c r="B201" s="562"/>
      <c r="C201" s="563"/>
      <c r="D201" s="564"/>
      <c r="E201" s="455"/>
      <c r="F201" s="452"/>
      <c r="G201" s="452"/>
      <c r="H201" s="552" t="s">
        <v>311</v>
      </c>
      <c r="I201" s="552"/>
      <c r="J201" s="549" t="s">
        <v>32</v>
      </c>
    </row>
    <row r="202" spans="1:14" ht="27" customHeight="1">
      <c r="B202" s="562"/>
      <c r="C202" s="563"/>
      <c r="D202" s="564"/>
      <c r="E202" s="455"/>
      <c r="F202" s="452"/>
      <c r="G202" s="452"/>
      <c r="H202" s="552" t="s">
        <v>312</v>
      </c>
      <c r="I202" s="554" t="s">
        <v>313</v>
      </c>
      <c r="J202" s="550"/>
    </row>
    <row r="203" spans="1:14" ht="27" customHeight="1" thickBot="1">
      <c r="B203" s="565"/>
      <c r="C203" s="566"/>
      <c r="D203" s="567"/>
      <c r="E203" s="368"/>
      <c r="F203" s="369"/>
      <c r="G203" s="369"/>
      <c r="H203" s="553"/>
      <c r="I203" s="555"/>
      <c r="J203" s="551"/>
    </row>
    <row r="204" spans="1:14" ht="27" customHeight="1">
      <c r="B204" s="556" t="s">
        <v>314</v>
      </c>
      <c r="C204" s="420"/>
      <c r="D204" s="557"/>
      <c r="E204" s="370" t="s">
        <v>315</v>
      </c>
      <c r="F204" s="371" t="s">
        <v>315</v>
      </c>
      <c r="G204" s="372" t="s">
        <v>315</v>
      </c>
      <c r="H204" s="373">
        <v>115</v>
      </c>
      <c r="I204" s="374">
        <v>1053</v>
      </c>
      <c r="J204" s="375" t="s">
        <v>315</v>
      </c>
    </row>
    <row r="205" spans="1:14" ht="27" customHeight="1">
      <c r="B205" s="556" t="s">
        <v>316</v>
      </c>
      <c r="C205" s="420"/>
      <c r="D205" s="557"/>
      <c r="E205" s="376">
        <v>2426</v>
      </c>
      <c r="F205" s="377">
        <v>1188</v>
      </c>
      <c r="G205" s="377">
        <v>334</v>
      </c>
      <c r="H205" s="378"/>
      <c r="I205" s="378" t="s">
        <v>317</v>
      </c>
      <c r="J205" s="379">
        <v>0</v>
      </c>
    </row>
    <row r="206" spans="1:14" ht="27" customHeight="1">
      <c r="B206" s="556" t="s">
        <v>318</v>
      </c>
      <c r="C206" s="420"/>
      <c r="D206" s="557"/>
      <c r="E206" s="376">
        <v>3469</v>
      </c>
      <c r="F206" s="377">
        <v>259</v>
      </c>
      <c r="G206" s="377">
        <v>641</v>
      </c>
      <c r="H206" s="378" t="s">
        <v>317</v>
      </c>
      <c r="I206" s="378" t="s">
        <v>317</v>
      </c>
      <c r="J206" s="379">
        <v>0</v>
      </c>
    </row>
    <row r="207" spans="1:14" ht="27" customHeight="1">
      <c r="B207" s="556" t="s">
        <v>319</v>
      </c>
      <c r="C207" s="420"/>
      <c r="D207" s="557"/>
      <c r="E207" s="380">
        <v>0</v>
      </c>
      <c r="F207" s="381">
        <v>0</v>
      </c>
      <c r="G207" s="381">
        <v>0</v>
      </c>
      <c r="H207" s="378" t="s">
        <v>317</v>
      </c>
      <c r="I207" s="378" t="s">
        <v>315</v>
      </c>
      <c r="J207" s="379">
        <v>0</v>
      </c>
    </row>
    <row r="208" spans="1:14" ht="27" customHeight="1">
      <c r="B208" s="556" t="s">
        <v>320</v>
      </c>
      <c r="C208" s="420"/>
      <c r="D208" s="557"/>
      <c r="E208" s="382" t="s">
        <v>317</v>
      </c>
      <c r="F208" s="383" t="s">
        <v>317</v>
      </c>
      <c r="G208" s="383" t="s">
        <v>315</v>
      </c>
      <c r="H208" s="378" t="s">
        <v>317</v>
      </c>
      <c r="I208" s="378" t="s">
        <v>317</v>
      </c>
      <c r="J208" s="384" t="s">
        <v>317</v>
      </c>
    </row>
    <row r="209" spans="2:10" ht="27" customHeight="1">
      <c r="B209" s="580" t="s">
        <v>321</v>
      </c>
      <c r="C209" s="582" t="s">
        <v>322</v>
      </c>
      <c r="D209" s="583"/>
      <c r="E209" s="376">
        <v>0</v>
      </c>
      <c r="F209" s="377">
        <v>0</v>
      </c>
      <c r="G209" s="377">
        <v>0</v>
      </c>
      <c r="H209" s="378" t="s">
        <v>317</v>
      </c>
      <c r="I209" s="378" t="s">
        <v>317</v>
      </c>
      <c r="J209" s="379">
        <v>0</v>
      </c>
    </row>
    <row r="210" spans="2:10" ht="27" customHeight="1">
      <c r="B210" s="580"/>
      <c r="C210" s="582" t="s">
        <v>323</v>
      </c>
      <c r="D210" s="583"/>
      <c r="E210" s="376">
        <v>0</v>
      </c>
      <c r="F210" s="377">
        <v>0</v>
      </c>
      <c r="G210" s="377">
        <v>0</v>
      </c>
      <c r="H210" s="385" t="s">
        <v>315</v>
      </c>
      <c r="I210" s="385" t="s">
        <v>317</v>
      </c>
      <c r="J210" s="379">
        <v>0</v>
      </c>
    </row>
    <row r="211" spans="2:10" ht="27" customHeight="1">
      <c r="B211" s="580"/>
      <c r="C211" s="552" t="s">
        <v>324</v>
      </c>
      <c r="D211" s="584"/>
      <c r="E211" s="571">
        <v>0</v>
      </c>
      <c r="F211" s="573">
        <v>0</v>
      </c>
      <c r="G211" s="573">
        <v>0</v>
      </c>
      <c r="H211" s="386" t="s">
        <v>317</v>
      </c>
      <c r="I211" s="385" t="s">
        <v>317</v>
      </c>
      <c r="J211" s="575">
        <v>0</v>
      </c>
    </row>
    <row r="212" spans="2:10" ht="27" customHeight="1" thickBot="1">
      <c r="B212" s="581"/>
      <c r="C212" s="553"/>
      <c r="D212" s="585"/>
      <c r="E212" s="572"/>
      <c r="F212" s="574"/>
      <c r="G212" s="574"/>
      <c r="H212" s="387" t="s">
        <v>315</v>
      </c>
      <c r="I212" s="388" t="s">
        <v>317</v>
      </c>
      <c r="J212" s="576"/>
    </row>
    <row r="213" spans="2:10" ht="24" customHeight="1">
      <c r="F213" s="188"/>
      <c r="G213" s="188"/>
      <c r="H213" s="162"/>
      <c r="I213" s="162"/>
    </row>
    <row r="214" spans="2:10" s="40" customFormat="1" ht="24" customHeight="1" thickBot="1">
      <c r="B214" s="42" t="s">
        <v>325</v>
      </c>
      <c r="C214" s="42"/>
      <c r="D214" s="42"/>
      <c r="E214" s="42"/>
      <c r="F214" s="558" t="s">
        <v>246</v>
      </c>
      <c r="G214" s="558"/>
      <c r="H214" s="42"/>
      <c r="I214" s="42"/>
    </row>
    <row r="215" spans="2:10" ht="24" customHeight="1" thickBot="1">
      <c r="B215" s="577"/>
      <c r="C215" s="578"/>
      <c r="D215" s="579"/>
      <c r="E215" s="389" t="s">
        <v>326</v>
      </c>
      <c r="F215" s="390" t="s">
        <v>83</v>
      </c>
      <c r="G215" s="391" t="s">
        <v>84</v>
      </c>
    </row>
    <row r="216" spans="2:10" ht="24" customHeight="1">
      <c r="B216" s="590" t="s">
        <v>327</v>
      </c>
      <c r="C216" s="591"/>
      <c r="D216" s="592"/>
      <c r="E216" s="392">
        <f>F216+G216</f>
        <v>143960</v>
      </c>
      <c r="F216" s="393">
        <v>89226</v>
      </c>
      <c r="G216" s="394">
        <v>54734</v>
      </c>
    </row>
    <row r="217" spans="2:10" ht="24" customHeight="1">
      <c r="B217" s="586" t="s">
        <v>328</v>
      </c>
      <c r="C217" s="431"/>
      <c r="D217" s="587"/>
      <c r="E217" s="376">
        <f>F217+G217</f>
        <v>38710</v>
      </c>
      <c r="F217" s="377">
        <v>25000</v>
      </c>
      <c r="G217" s="395">
        <v>13710</v>
      </c>
    </row>
    <row r="218" spans="2:10" ht="24" customHeight="1">
      <c r="B218" s="586" t="s">
        <v>329</v>
      </c>
      <c r="C218" s="431" t="s">
        <v>330</v>
      </c>
      <c r="D218" s="587"/>
      <c r="E218" s="396">
        <v>0</v>
      </c>
      <c r="F218" s="397">
        <v>0</v>
      </c>
      <c r="G218" s="379">
        <v>0</v>
      </c>
    </row>
    <row r="219" spans="2:10" ht="24" customHeight="1">
      <c r="B219" s="586"/>
      <c r="C219" s="431" t="s">
        <v>331</v>
      </c>
      <c r="D219" s="587"/>
      <c r="E219" s="396">
        <f>SUM(F219:G219)</f>
        <v>10051</v>
      </c>
      <c r="F219" s="397">
        <v>5942</v>
      </c>
      <c r="G219" s="379">
        <v>4109</v>
      </c>
    </row>
    <row r="220" spans="2:10" ht="24" customHeight="1">
      <c r="B220" s="586" t="s">
        <v>332</v>
      </c>
      <c r="C220" s="431"/>
      <c r="D220" s="587"/>
      <c r="E220" s="398">
        <f>E219/E217*100</f>
        <v>25.964866959442006</v>
      </c>
      <c r="F220" s="399">
        <f>F219/F217*100</f>
        <v>23.768000000000001</v>
      </c>
      <c r="G220" s="400">
        <f>G219/G217*100</f>
        <v>29.970824215900805</v>
      </c>
    </row>
    <row r="221" spans="2:10" ht="24" customHeight="1">
      <c r="B221" s="586" t="s">
        <v>333</v>
      </c>
      <c r="C221" s="431"/>
      <c r="D221" s="587"/>
      <c r="E221" s="396">
        <v>2</v>
      </c>
      <c r="F221" s="397">
        <v>2</v>
      </c>
      <c r="G221" s="379">
        <v>0</v>
      </c>
    </row>
    <row r="222" spans="2:10" ht="24" customHeight="1">
      <c r="B222" s="586" t="s">
        <v>320</v>
      </c>
      <c r="C222" s="431"/>
      <c r="D222" s="587"/>
      <c r="E222" s="401" t="s">
        <v>334</v>
      </c>
      <c r="F222" s="378" t="s">
        <v>317</v>
      </c>
      <c r="G222" s="384" t="s">
        <v>315</v>
      </c>
    </row>
    <row r="223" spans="2:10" ht="24" customHeight="1">
      <c r="B223" s="580" t="s">
        <v>321</v>
      </c>
      <c r="C223" s="431" t="s">
        <v>322</v>
      </c>
      <c r="D223" s="587"/>
      <c r="E223" s="396">
        <v>0</v>
      </c>
      <c r="F223" s="397">
        <v>0</v>
      </c>
      <c r="G223" s="379">
        <v>0</v>
      </c>
    </row>
    <row r="224" spans="2:10" ht="24" customHeight="1">
      <c r="B224" s="580"/>
      <c r="C224" s="552" t="s">
        <v>324</v>
      </c>
      <c r="D224" s="584"/>
      <c r="E224" s="588">
        <v>0</v>
      </c>
      <c r="F224" s="593">
        <v>0</v>
      </c>
      <c r="G224" s="595">
        <v>0</v>
      </c>
    </row>
    <row r="225" spans="1:17" ht="24" customHeight="1" thickBot="1">
      <c r="B225" s="581"/>
      <c r="C225" s="553"/>
      <c r="D225" s="585"/>
      <c r="E225" s="589"/>
      <c r="F225" s="594"/>
      <c r="G225" s="596"/>
    </row>
    <row r="226" spans="1:17" ht="24" customHeight="1">
      <c r="F226" s="597" t="s">
        <v>335</v>
      </c>
      <c r="G226" s="597"/>
      <c r="H226" s="402"/>
    </row>
    <row r="228" spans="1:17" s="39" customFormat="1" ht="24" customHeight="1">
      <c r="A228" s="41" t="s">
        <v>336</v>
      </c>
      <c r="B228" s="403" t="s">
        <v>337</v>
      </c>
      <c r="C228" s="404"/>
      <c r="D228" s="404"/>
      <c r="E228" s="404"/>
    </row>
    <row r="229" spans="1:17" ht="24" customHeight="1" thickBot="1">
      <c r="E229" s="457" t="s">
        <v>246</v>
      </c>
      <c r="F229" s="457"/>
    </row>
    <row r="230" spans="1:17" ht="24" customHeight="1">
      <c r="B230" s="512" t="s">
        <v>288</v>
      </c>
      <c r="C230" s="514" t="s">
        <v>289</v>
      </c>
      <c r="D230" s="598" t="s">
        <v>312</v>
      </c>
      <c r="E230" s="598" t="s">
        <v>338</v>
      </c>
      <c r="F230" s="522" t="s">
        <v>339</v>
      </c>
    </row>
    <row r="231" spans="1:17" ht="24" customHeight="1" thickBot="1">
      <c r="B231" s="513"/>
      <c r="C231" s="515"/>
      <c r="D231" s="599"/>
      <c r="E231" s="599"/>
      <c r="F231" s="493"/>
    </row>
    <row r="232" spans="1:17" ht="24" customHeight="1">
      <c r="B232" s="129" t="s">
        <v>83</v>
      </c>
      <c r="C232" s="405">
        <v>635</v>
      </c>
      <c r="D232" s="371">
        <v>0</v>
      </c>
      <c r="E232" s="168">
        <v>623</v>
      </c>
      <c r="F232" s="406">
        <f>E232/C232</f>
        <v>0.98110236220472435</v>
      </c>
    </row>
    <row r="233" spans="1:17" ht="24" customHeight="1" thickBot="1">
      <c r="B233" s="407" t="s">
        <v>84</v>
      </c>
      <c r="C233" s="408">
        <v>545</v>
      </c>
      <c r="D233" s="409">
        <v>115</v>
      </c>
      <c r="E233" s="410">
        <v>430</v>
      </c>
      <c r="F233" s="411">
        <f>(E233+D233)/C233</f>
        <v>1</v>
      </c>
      <c r="H233" s="412"/>
    </row>
    <row r="234" spans="1:17" ht="24" customHeight="1" thickBot="1">
      <c r="B234" s="156" t="s">
        <v>155</v>
      </c>
      <c r="C234" s="413">
        <f>SUM(C232:C233)</f>
        <v>1180</v>
      </c>
      <c r="D234" s="414">
        <f>SUM(D232:D233)</f>
        <v>115</v>
      </c>
      <c r="E234" s="415">
        <f>SUM(E232:E233)</f>
        <v>1053</v>
      </c>
      <c r="F234" s="416">
        <f>(F232+F233)/2</f>
        <v>0.99055118110236218</v>
      </c>
    </row>
    <row r="235" spans="1:17" ht="36.75" customHeight="1">
      <c r="B235" s="323"/>
      <c r="C235" s="417"/>
      <c r="D235" s="417"/>
      <c r="E235" s="162"/>
      <c r="F235" s="418"/>
    </row>
    <row r="236" spans="1:17" s="38" customFormat="1" ht="29.25" customHeight="1">
      <c r="A236" s="40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/>
      <c r="P236"/>
      <c r="Q236"/>
    </row>
    <row r="237" spans="1:17" ht="13.5" customHeight="1">
      <c r="O237"/>
      <c r="P237"/>
      <c r="Q237"/>
    </row>
    <row r="238" spans="1:17" s="49" customFormat="1" ht="21">
      <c r="A238" s="40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</row>
    <row r="239" spans="1:17" s="10" customFormat="1" ht="20.25" customHeight="1">
      <c r="A239" s="40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</row>
    <row r="240" spans="1:17" s="20" customFormat="1" ht="20.25" customHeight="1">
      <c r="A240" s="40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</row>
    <row r="241" spans="1:17" s="20" customFormat="1" ht="20.25" customHeight="1">
      <c r="A241" s="40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</row>
    <row r="242" spans="1:17" s="20" customFormat="1" ht="20.25" customHeight="1">
      <c r="A242" s="40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</row>
    <row r="243" spans="1:17" s="20" customFormat="1" ht="20.25" customHeight="1">
      <c r="A243" s="40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</row>
    <row r="244" spans="1:17" s="20" customFormat="1" ht="20.25" customHeight="1">
      <c r="A244" s="40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</row>
    <row r="245" spans="1:17" s="20" customFormat="1" ht="20.25" customHeight="1">
      <c r="A245" s="40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</row>
    <row r="246" spans="1:17" s="20" customFormat="1" ht="20.25" customHeight="1">
      <c r="A246" s="40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</row>
    <row r="247" spans="1:17" s="20" customFormat="1" ht="20.25" customHeight="1">
      <c r="A247" s="40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</row>
    <row r="248" spans="1:17" s="20" customFormat="1" ht="20.25" customHeight="1">
      <c r="A248" s="40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</row>
    <row r="249" spans="1:17" s="20" customFormat="1" ht="20.25" customHeight="1">
      <c r="A249" s="40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</row>
    <row r="250" spans="1:17" s="20" customFormat="1" ht="20.25" customHeight="1">
      <c r="A250" s="40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</row>
    <row r="251" spans="1:17" s="20" customFormat="1" ht="20.25" customHeight="1">
      <c r="A251" s="40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</row>
    <row r="252" spans="1:17" s="20" customFormat="1" ht="20.25" customHeight="1">
      <c r="A252" s="40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</row>
    <row r="253" spans="1:17" s="50" customFormat="1" ht="21">
      <c r="A253" s="40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</row>
    <row r="254" spans="1:17" s="12" customFormat="1" ht="20.25" customHeight="1">
      <c r="A254" s="40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</row>
    <row r="255" spans="1:17" s="12" customFormat="1" ht="20.25" customHeight="1">
      <c r="A255" s="40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</row>
    <row r="256" spans="1:17" s="12" customFormat="1" ht="20.25" customHeight="1">
      <c r="A256" s="40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</row>
    <row r="257" spans="1:17" s="12" customFormat="1" ht="28.5" customHeight="1">
      <c r="A257" s="40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</row>
    <row r="258" spans="1:17" s="12" customFormat="1" ht="20.25" customHeight="1">
      <c r="A258" s="40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</row>
    <row r="259" spans="1:17" s="12" customFormat="1" ht="27.75" customHeight="1">
      <c r="A259" s="40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</row>
    <row r="260" spans="1:17" s="12" customFormat="1" ht="20.25" customHeight="1">
      <c r="A260" s="40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</row>
    <row r="261" spans="1:17" s="38" customFormat="1" ht="29.25" customHeight="1">
      <c r="A261" s="40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</row>
    <row r="262" spans="1:17" ht="19.5" customHeight="1"/>
    <row r="263" spans="1:17" s="49" customFormat="1" ht="21">
      <c r="A263" s="40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</row>
    <row r="264" spans="1:17" s="7" customFormat="1" ht="25.5" customHeight="1">
      <c r="A264" s="40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</row>
    <row r="265" spans="1:17" customFormat="1" ht="25.5" customHeight="1">
      <c r="A265" s="40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</row>
    <row r="266" spans="1:17" s="18" customFormat="1" ht="25.5" customHeight="1">
      <c r="A266" s="40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</row>
    <row r="267" spans="1:17" s="18" customFormat="1" ht="25.5" customHeight="1">
      <c r="A267" s="40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</row>
    <row r="268" spans="1:17" s="18" customFormat="1" ht="25.5" customHeight="1">
      <c r="A268" s="40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</row>
    <row r="269" spans="1:17" s="38" customFormat="1" ht="21" customHeight="1">
      <c r="A269" s="40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</row>
    <row r="270" spans="1:17" s="38" customFormat="1" ht="29.25" customHeight="1">
      <c r="A270" s="40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</row>
    <row r="271" spans="1:17" ht="24.75" customHeight="1"/>
    <row r="272" spans="1:17" s="49" customFormat="1" ht="21">
      <c r="A272" s="40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</row>
    <row r="273" spans="1:17" s="7" customFormat="1" ht="25.5" customHeight="1">
      <c r="A273" s="40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</row>
    <row r="274" spans="1:17" customFormat="1" ht="25.5" customHeight="1">
      <c r="A274" s="40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</row>
    <row r="275" spans="1:17" s="18" customFormat="1" ht="25.5" customHeight="1">
      <c r="A275" s="40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</row>
    <row r="276" spans="1:17" s="18" customFormat="1" ht="25.5" customHeight="1">
      <c r="A276" s="40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</row>
    <row r="277" spans="1:17" s="18" customFormat="1" ht="25.5" customHeight="1">
      <c r="A277" s="40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</row>
    <row r="278" spans="1:17" customFormat="1" ht="21.75" customHeight="1">
      <c r="A278" s="40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</row>
    <row r="279" spans="1:17" customFormat="1" ht="21.75" customHeight="1">
      <c r="A279" s="40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</row>
    <row r="280" spans="1:17" s="50" customFormat="1" ht="21">
      <c r="A280" s="40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</row>
    <row r="281" spans="1:17" customFormat="1" ht="21.75" customHeight="1">
      <c r="A281" s="40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</row>
    <row r="282" spans="1:17" s="7" customFormat="1" ht="25.5" customHeight="1">
      <c r="A282" s="40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</row>
    <row r="283" spans="1:17" customFormat="1" ht="25.5" customHeight="1">
      <c r="A283" s="40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</row>
    <row r="284" spans="1:17" s="18" customFormat="1" ht="25.5" customHeight="1">
      <c r="A284" s="40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</row>
    <row r="285" spans="1:17" s="18" customFormat="1" ht="25.5" customHeight="1">
      <c r="A285" s="40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</row>
    <row r="286" spans="1:17" s="18" customFormat="1" ht="25.5" customHeight="1">
      <c r="A286" s="40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</row>
    <row r="289" spans="1:17" s="49" customFormat="1" ht="21">
      <c r="A289" s="40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</row>
    <row r="290" spans="1:17" s="18" customFormat="1" ht="22.5" customHeight="1">
      <c r="A290" s="40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</row>
    <row r="291" spans="1:17" s="18" customFormat="1" ht="22.5" customHeight="1">
      <c r="A291" s="40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</row>
    <row r="292" spans="1:17" s="18" customFormat="1" ht="22.5" customHeight="1">
      <c r="A292" s="40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</row>
    <row r="293" spans="1:17" s="18" customFormat="1" ht="22.5" customHeight="1">
      <c r="A293" s="40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</row>
    <row r="294" spans="1:17" s="18" customFormat="1" ht="22.5" customHeight="1">
      <c r="A294" s="40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</row>
    <row r="295" spans="1:17" s="18" customFormat="1" ht="22.5" customHeight="1">
      <c r="A295" s="40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</row>
    <row r="296" spans="1:17" s="18" customFormat="1" ht="22.5" customHeight="1">
      <c r="A296" s="40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</row>
    <row r="297" spans="1:17" s="18" customFormat="1" ht="22.5" customHeight="1">
      <c r="A297" s="40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</row>
    <row r="298" spans="1:17" s="18" customFormat="1" ht="22.5" customHeight="1">
      <c r="A298" s="40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</row>
    <row r="299" spans="1:17" s="18" customFormat="1" ht="22.5" customHeight="1">
      <c r="A299" s="40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</row>
    <row r="300" spans="1:17" s="18" customFormat="1" ht="22.5" customHeight="1">
      <c r="A300" s="40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</row>
    <row r="301" spans="1:17" s="18" customFormat="1" ht="22.5" customHeight="1">
      <c r="A301" s="40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</row>
    <row r="302" spans="1:17" s="18" customFormat="1" ht="22.5" customHeight="1">
      <c r="A302" s="40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</row>
    <row r="303" spans="1:17" s="18" customFormat="1" ht="22.5" customHeight="1">
      <c r="A303" s="40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</row>
    <row r="304" spans="1:17" s="18" customFormat="1" ht="22.5" customHeight="1">
      <c r="A304" s="40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</row>
    <row r="305" spans="1:22" s="18" customFormat="1" ht="22.5" customHeight="1">
      <c r="A305" s="40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</row>
    <row r="306" spans="1:22" s="18" customFormat="1" ht="22.5" customHeight="1">
      <c r="A306" s="40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</row>
    <row r="307" spans="1:22" s="18" customFormat="1" ht="22.5" customHeight="1">
      <c r="A307" s="40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</row>
    <row r="308" spans="1:22" s="50" customFormat="1" ht="21">
      <c r="A308" s="40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</row>
    <row r="309" spans="1:22" s="18" customFormat="1" ht="22.5" customHeight="1">
      <c r="A309" s="40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22"/>
      <c r="S309" s="1"/>
      <c r="T309" s="1"/>
      <c r="U309" s="1"/>
      <c r="V309" s="1"/>
    </row>
    <row r="310" spans="1:22" customFormat="1" ht="22.5" customHeight="1">
      <c r="A310" s="40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</row>
    <row r="311" spans="1:22" customFormat="1" ht="22.5" customHeight="1">
      <c r="A311" s="40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</row>
    <row r="312" spans="1:22" customFormat="1" ht="22.5" customHeight="1">
      <c r="A312" s="40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</row>
    <row r="313" spans="1:22" customFormat="1" ht="22.5" customHeight="1">
      <c r="A313" s="40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</row>
    <row r="314" spans="1:22" customFormat="1" ht="22.5" customHeight="1">
      <c r="A314" s="40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</row>
    <row r="315" spans="1:22" customFormat="1" ht="22.5" customHeight="1">
      <c r="A315" s="40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</row>
    <row r="316" spans="1:22" customFormat="1" ht="22.5" customHeight="1">
      <c r="A316" s="40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</row>
    <row r="317" spans="1:22" customFormat="1" ht="22.5" customHeight="1">
      <c r="A317" s="40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</row>
    <row r="318" spans="1:22" customFormat="1" ht="22.5" customHeight="1">
      <c r="A318" s="40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</row>
    <row r="319" spans="1:22" customFormat="1" ht="22.5" customHeight="1">
      <c r="A319" s="40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</row>
    <row r="320" spans="1:22" customFormat="1" ht="22.5" customHeight="1">
      <c r="A320" s="40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</row>
    <row r="321" spans="1:17" customFormat="1" ht="22.5" customHeight="1">
      <c r="A321" s="40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</row>
    <row r="322" spans="1:17" customFormat="1" ht="22.5" customHeight="1">
      <c r="A322" s="40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</row>
    <row r="323" spans="1:17" customFormat="1" ht="22.5" customHeight="1">
      <c r="A323" s="40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</row>
    <row r="324" spans="1:17" customFormat="1" ht="22.5" customHeight="1">
      <c r="A324" s="40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</row>
    <row r="325" spans="1:17" customFormat="1" ht="22.5" customHeight="1">
      <c r="A325" s="40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</row>
    <row r="326" spans="1:17" customFormat="1" ht="22.5" customHeight="1">
      <c r="A326" s="40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</row>
    <row r="327" spans="1:17" customFormat="1" ht="22.5" customHeight="1">
      <c r="A327" s="40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</row>
    <row r="328" spans="1:17" customFormat="1" ht="22.5" customHeight="1">
      <c r="A328" s="40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</row>
    <row r="329" spans="1:17" customFormat="1" ht="22.5" customHeight="1">
      <c r="A329" s="40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</row>
    <row r="330" spans="1:17" customFormat="1" ht="22.5" customHeight="1">
      <c r="A330" s="40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</row>
    <row r="331" spans="1:17" customFormat="1" ht="22.5" customHeight="1">
      <c r="A331" s="40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</row>
    <row r="332" spans="1:17" s="50" customFormat="1" ht="21">
      <c r="A332" s="40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</row>
    <row r="333" spans="1:17" customFormat="1" ht="22.5" customHeight="1">
      <c r="A333" s="40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</row>
    <row r="334" spans="1:17" customFormat="1" ht="22.5" customHeight="1">
      <c r="A334" s="40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</row>
    <row r="335" spans="1:17" customFormat="1" ht="22.5" customHeight="1">
      <c r="A335" s="40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</row>
    <row r="336" spans="1:17" customFormat="1" ht="22.5" customHeight="1">
      <c r="A336" s="40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</row>
    <row r="337" spans="1:17" customFormat="1" ht="22.5" customHeight="1">
      <c r="A337" s="40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</row>
  </sheetData>
  <mergeCells count="193">
    <mergeCell ref="F224:F225"/>
    <mergeCell ref="G224:G225"/>
    <mergeCell ref="F226:G226"/>
    <mergeCell ref="E229:F229"/>
    <mergeCell ref="B230:B231"/>
    <mergeCell ref="C230:C231"/>
    <mergeCell ref="D230:D231"/>
    <mergeCell ref="E230:E231"/>
    <mergeCell ref="F230:F231"/>
    <mergeCell ref="B221:D221"/>
    <mergeCell ref="B222:D222"/>
    <mergeCell ref="B223:B225"/>
    <mergeCell ref="C223:D223"/>
    <mergeCell ref="C224:D225"/>
    <mergeCell ref="E224:E225"/>
    <mergeCell ref="B216:D216"/>
    <mergeCell ref="B217:D217"/>
    <mergeCell ref="B218:B219"/>
    <mergeCell ref="C218:D218"/>
    <mergeCell ref="C219:D219"/>
    <mergeCell ref="B220:D220"/>
    <mergeCell ref="E211:E212"/>
    <mergeCell ref="F211:F212"/>
    <mergeCell ref="G211:G212"/>
    <mergeCell ref="J211:J212"/>
    <mergeCell ref="F214:G214"/>
    <mergeCell ref="B215:D215"/>
    <mergeCell ref="B207:D207"/>
    <mergeCell ref="B208:D208"/>
    <mergeCell ref="B209:B212"/>
    <mergeCell ref="C209:D209"/>
    <mergeCell ref="C210:D210"/>
    <mergeCell ref="C211:D212"/>
    <mergeCell ref="J201:J203"/>
    <mergeCell ref="H202:H203"/>
    <mergeCell ref="I202:I203"/>
    <mergeCell ref="B204:D204"/>
    <mergeCell ref="B205:D205"/>
    <mergeCell ref="B206:D206"/>
    <mergeCell ref="H191:K191"/>
    <mergeCell ref="B192:B193"/>
    <mergeCell ref="C192:C193"/>
    <mergeCell ref="I199:J199"/>
    <mergeCell ref="B200:D203"/>
    <mergeCell ref="E200:E202"/>
    <mergeCell ref="F200:F202"/>
    <mergeCell ref="G200:G202"/>
    <mergeCell ref="H200:J200"/>
    <mergeCell ref="H201:I201"/>
    <mergeCell ref="H173:K173"/>
    <mergeCell ref="B174:B175"/>
    <mergeCell ref="C174:C175"/>
    <mergeCell ref="H182:K182"/>
    <mergeCell ref="B183:B184"/>
    <mergeCell ref="C183:C184"/>
    <mergeCell ref="L147:L148"/>
    <mergeCell ref="H155:K155"/>
    <mergeCell ref="B156:B157"/>
    <mergeCell ref="C156:D156"/>
    <mergeCell ref="E156:G156"/>
    <mergeCell ref="H156:H157"/>
    <mergeCell ref="I156:I157"/>
    <mergeCell ref="J156:J157"/>
    <mergeCell ref="K156:K157"/>
    <mergeCell ref="L156:L157"/>
    <mergeCell ref="I146:K146"/>
    <mergeCell ref="B147:B148"/>
    <mergeCell ref="C147:D147"/>
    <mergeCell ref="E147:G147"/>
    <mergeCell ref="H147:H148"/>
    <mergeCell ref="I147:I148"/>
    <mergeCell ref="J147:J148"/>
    <mergeCell ref="K147:K148"/>
    <mergeCell ref="F165:H165"/>
    <mergeCell ref="N136:O136"/>
    <mergeCell ref="D137:L137"/>
    <mergeCell ref="M137:O137"/>
    <mergeCell ref="D138:E138"/>
    <mergeCell ref="F138:H138"/>
    <mergeCell ref="I138:I139"/>
    <mergeCell ref="J138:J139"/>
    <mergeCell ref="K138:K139"/>
    <mergeCell ref="L138:L139"/>
    <mergeCell ref="M138:M139"/>
    <mergeCell ref="N138:N139"/>
    <mergeCell ref="O138:O139"/>
    <mergeCell ref="G128:I128"/>
    <mergeCell ref="B129:B130"/>
    <mergeCell ref="C129:C130"/>
    <mergeCell ref="D129:E129"/>
    <mergeCell ref="F129:F130"/>
    <mergeCell ref="G129:G130"/>
    <mergeCell ref="H129:H130"/>
    <mergeCell ref="I129:I130"/>
    <mergeCell ref="J90:J91"/>
    <mergeCell ref="J112:L112"/>
    <mergeCell ref="B113:E113"/>
    <mergeCell ref="F88:F91"/>
    <mergeCell ref="M86:P86"/>
    <mergeCell ref="C87:D88"/>
    <mergeCell ref="E87:E91"/>
    <mergeCell ref="N87:N91"/>
    <mergeCell ref="O87:O91"/>
    <mergeCell ref="P87:Q89"/>
    <mergeCell ref="P90:P91"/>
    <mergeCell ref="Q90:Q91"/>
    <mergeCell ref="B105:C105"/>
    <mergeCell ref="M88:M91"/>
    <mergeCell ref="C89:C91"/>
    <mergeCell ref="D89:D91"/>
    <mergeCell ref="G89:G91"/>
    <mergeCell ref="H89:J89"/>
    <mergeCell ref="K89:K91"/>
    <mergeCell ref="L89:L91"/>
    <mergeCell ref="H90:H91"/>
    <mergeCell ref="I90:I91"/>
    <mergeCell ref="I77:L77"/>
    <mergeCell ref="C78:C80"/>
    <mergeCell ref="D78:D80"/>
    <mergeCell ref="E78:E80"/>
    <mergeCell ref="F78:F80"/>
    <mergeCell ref="G78:G80"/>
    <mergeCell ref="H78:H80"/>
    <mergeCell ref="I78:I80"/>
    <mergeCell ref="M68:M71"/>
    <mergeCell ref="C69:C71"/>
    <mergeCell ref="D69:D71"/>
    <mergeCell ref="G69:G71"/>
    <mergeCell ref="H69:J69"/>
    <mergeCell ref="K69:K71"/>
    <mergeCell ref="L69:L71"/>
    <mergeCell ref="H70:H71"/>
    <mergeCell ref="I70:I71"/>
    <mergeCell ref="J70:J71"/>
    <mergeCell ref="J78:J80"/>
    <mergeCell ref="K78:K80"/>
    <mergeCell ref="L78:L80"/>
    <mergeCell ref="M78:M80"/>
    <mergeCell ref="M66:P66"/>
    <mergeCell ref="C67:D68"/>
    <mergeCell ref="E67:E71"/>
    <mergeCell ref="N67:N71"/>
    <mergeCell ref="O67:O71"/>
    <mergeCell ref="P67:Q69"/>
    <mergeCell ref="F68:F71"/>
    <mergeCell ref="P70:P71"/>
    <mergeCell ref="Q70:Q71"/>
    <mergeCell ref="G28:G29"/>
    <mergeCell ref="H28:H29"/>
    <mergeCell ref="I28:I29"/>
    <mergeCell ref="L16:L18"/>
    <mergeCell ref="M16:M18"/>
    <mergeCell ref="I24:L24"/>
    <mergeCell ref="B43:C43"/>
    <mergeCell ref="J50:L50"/>
    <mergeCell ref="B51:E51"/>
    <mergeCell ref="I4:L4"/>
    <mergeCell ref="C5:D6"/>
    <mergeCell ref="E5:L5"/>
    <mergeCell ref="C25:D26"/>
    <mergeCell ref="E25:L25"/>
    <mergeCell ref="M25:M29"/>
    <mergeCell ref="E26:E29"/>
    <mergeCell ref="F26:K26"/>
    <mergeCell ref="L26:L29"/>
    <mergeCell ref="D27:D28"/>
    <mergeCell ref="I15:L15"/>
    <mergeCell ref="C16:C18"/>
    <mergeCell ref="D16:D18"/>
    <mergeCell ref="E16:E18"/>
    <mergeCell ref="F16:F18"/>
    <mergeCell ref="G16:G18"/>
    <mergeCell ref="H16:H18"/>
    <mergeCell ref="I16:I18"/>
    <mergeCell ref="J16:J18"/>
    <mergeCell ref="K16:K18"/>
    <mergeCell ref="F27:F29"/>
    <mergeCell ref="G27:I27"/>
    <mergeCell ref="J27:J29"/>
    <mergeCell ref="K27:K29"/>
    <mergeCell ref="M5:M9"/>
    <mergeCell ref="E6:E9"/>
    <mergeCell ref="F6:K6"/>
    <mergeCell ref="L6:L9"/>
    <mergeCell ref="C7:C8"/>
    <mergeCell ref="D7:D8"/>
    <mergeCell ref="F7:F9"/>
    <mergeCell ref="G7:I7"/>
    <mergeCell ref="J7:J9"/>
    <mergeCell ref="K7:K9"/>
    <mergeCell ref="G8:G9"/>
    <mergeCell ref="H8:H9"/>
    <mergeCell ref="I8:I9"/>
  </mergeCells>
  <phoneticPr fontId="2"/>
  <pageMargins left="0.19685039370078741" right="0.19685039370078741" top="0.39370078740157483" bottom="0.27559055118110237" header="0.19685039370078741" footer="0.19685039370078741"/>
  <pageSetup paperSize="9" scale="49" firstPageNumber="88" fitToHeight="0" orientation="portrait" useFirstPageNumber="1" r:id="rId1"/>
  <headerFooter alignWithMargins="0"/>
  <rowBreaks count="3" manualBreakCount="3">
    <brk id="64" max="16383" man="1"/>
    <brk id="134" max="16383" man="1"/>
    <brk id="19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5"/>
  <sheetViews>
    <sheetView view="pageBreakPreview" zoomScale="75" zoomScaleNormal="75" zoomScaleSheetLayoutView="75" workbookViewId="0">
      <selection activeCell="L87" sqref="L87:M87"/>
    </sheetView>
  </sheetViews>
  <sheetFormatPr defaultColWidth="9.33203125" defaultRowHeight="24" customHeight="1"/>
  <cols>
    <col min="1" max="1" width="8.83203125" style="40" customWidth="1"/>
    <col min="2" max="2" width="19" style="9" customWidth="1"/>
    <col min="3" max="4" width="14.33203125" style="9" customWidth="1"/>
    <col min="5" max="5" width="14.6640625" style="9" customWidth="1"/>
    <col min="6" max="15" width="14.33203125" style="9" customWidth="1"/>
    <col min="16" max="16" width="13.1640625" style="9" customWidth="1"/>
    <col min="17" max="17" width="19" style="9" customWidth="1"/>
    <col min="18" max="18" width="16.83203125" style="9" customWidth="1"/>
    <col min="19" max="16384" width="9.33203125" style="9"/>
  </cols>
  <sheetData>
    <row r="1" spans="1:17" s="38" customFormat="1" ht="29.25" customHeight="1">
      <c r="A1" s="56">
        <v>5</v>
      </c>
      <c r="B1" s="56" t="s">
        <v>96</v>
      </c>
      <c r="C1" s="56"/>
      <c r="D1" s="56"/>
    </row>
    <row r="2" spans="1:17" ht="13.5" customHeight="1">
      <c r="B2" s="37"/>
    </row>
    <row r="3" spans="1:17" s="39" customFormat="1" ht="24.75">
      <c r="A3" s="41" t="s">
        <v>106</v>
      </c>
      <c r="B3" s="53" t="s">
        <v>55</v>
      </c>
      <c r="C3" s="48"/>
      <c r="D3" s="44"/>
      <c r="E3" s="67"/>
      <c r="F3" s="44"/>
      <c r="G3" s="44"/>
      <c r="H3" s="44"/>
      <c r="I3" s="44"/>
      <c r="J3" s="49"/>
      <c r="K3" s="49"/>
      <c r="L3" s="49"/>
      <c r="M3" s="49"/>
      <c r="N3" s="49"/>
      <c r="O3" s="49"/>
      <c r="P3" s="49"/>
      <c r="Q3" s="49"/>
    </row>
    <row r="4" spans="1:17" s="2" customFormat="1" ht="24" customHeight="1">
      <c r="A4" s="19"/>
      <c r="B4" s="19"/>
      <c r="C4" s="10"/>
      <c r="D4" s="68"/>
      <c r="E4" s="68"/>
      <c r="F4" s="68"/>
      <c r="G4" s="68"/>
      <c r="H4" s="69" t="s">
        <v>131</v>
      </c>
      <c r="I4" s="68"/>
      <c r="J4" s="10"/>
      <c r="K4" s="10"/>
      <c r="L4" s="10"/>
      <c r="M4" s="10"/>
      <c r="N4" s="10"/>
      <c r="O4" s="10"/>
      <c r="P4" s="10"/>
      <c r="Q4" s="10"/>
    </row>
    <row r="5" spans="1:17" s="2" customFormat="1" ht="24" customHeight="1">
      <c r="A5" s="61"/>
      <c r="B5" s="606" t="s">
        <v>43</v>
      </c>
      <c r="C5" s="607"/>
      <c r="D5" s="600" t="s">
        <v>35</v>
      </c>
      <c r="E5" s="603" t="s">
        <v>56</v>
      </c>
      <c r="F5" s="604"/>
      <c r="G5" s="600" t="s">
        <v>57</v>
      </c>
      <c r="H5" s="600" t="s">
        <v>58</v>
      </c>
      <c r="I5" s="20"/>
      <c r="J5" s="20"/>
      <c r="K5" s="20"/>
      <c r="L5" s="20"/>
      <c r="M5" s="20"/>
      <c r="N5" s="20"/>
      <c r="O5" s="20"/>
      <c r="P5" s="20"/>
      <c r="Q5" s="20"/>
    </row>
    <row r="6" spans="1:17" s="2" customFormat="1" ht="24" customHeight="1">
      <c r="A6" s="61"/>
      <c r="B6" s="608"/>
      <c r="C6" s="609"/>
      <c r="D6" s="601"/>
      <c r="E6" s="65" t="s">
        <v>59</v>
      </c>
      <c r="F6" s="65" t="s">
        <v>60</v>
      </c>
      <c r="G6" s="601"/>
      <c r="H6" s="601"/>
      <c r="I6" s="20"/>
      <c r="J6" s="20"/>
      <c r="K6" s="20"/>
      <c r="L6" s="20"/>
      <c r="M6" s="20"/>
      <c r="N6" s="20"/>
      <c r="O6" s="20"/>
      <c r="P6" s="20"/>
      <c r="Q6" s="20"/>
    </row>
    <row r="7" spans="1:17" s="2" customFormat="1" ht="24" customHeight="1">
      <c r="A7" s="61"/>
      <c r="B7" s="603" t="s">
        <v>64</v>
      </c>
      <c r="C7" s="604"/>
      <c r="D7" s="74">
        <v>236</v>
      </c>
      <c r="E7" s="75">
        <v>97</v>
      </c>
      <c r="F7" s="75">
        <v>62</v>
      </c>
      <c r="G7" s="75">
        <v>1</v>
      </c>
      <c r="H7" s="75">
        <v>76</v>
      </c>
      <c r="I7" s="20"/>
      <c r="J7" s="20"/>
      <c r="K7" s="20"/>
      <c r="L7" s="20"/>
      <c r="M7" s="20"/>
      <c r="N7" s="20"/>
      <c r="O7" s="20"/>
      <c r="P7" s="20"/>
      <c r="Q7" s="20"/>
    </row>
    <row r="8" spans="1:17" s="2" customFormat="1" ht="24" customHeight="1">
      <c r="A8" s="61"/>
      <c r="B8" s="610" t="s">
        <v>70</v>
      </c>
      <c r="C8" s="66" t="s">
        <v>65</v>
      </c>
      <c r="D8" s="74">
        <v>4</v>
      </c>
      <c r="E8" s="76">
        <v>1</v>
      </c>
      <c r="F8" s="76">
        <v>2</v>
      </c>
      <c r="G8" s="76">
        <v>0</v>
      </c>
      <c r="H8" s="76">
        <v>1</v>
      </c>
      <c r="I8" s="20"/>
      <c r="J8" s="20"/>
      <c r="K8" s="20"/>
      <c r="L8" s="20"/>
      <c r="M8" s="20"/>
      <c r="N8" s="20"/>
      <c r="O8" s="20"/>
      <c r="P8" s="20"/>
      <c r="Q8" s="20"/>
    </row>
    <row r="9" spans="1:17" s="2" customFormat="1" ht="24" customHeight="1">
      <c r="A9" s="61"/>
      <c r="B9" s="611"/>
      <c r="C9" s="66" t="s">
        <v>66</v>
      </c>
      <c r="D9" s="74">
        <v>132</v>
      </c>
      <c r="E9" s="76">
        <v>54</v>
      </c>
      <c r="F9" s="76">
        <v>5</v>
      </c>
      <c r="G9" s="76">
        <v>1</v>
      </c>
      <c r="H9" s="76">
        <v>72</v>
      </c>
      <c r="I9" s="20"/>
      <c r="J9" s="20"/>
      <c r="K9" s="20"/>
      <c r="L9" s="20"/>
      <c r="M9" s="20"/>
      <c r="N9" s="20"/>
      <c r="O9" s="20"/>
      <c r="P9" s="20"/>
      <c r="Q9" s="20"/>
    </row>
    <row r="10" spans="1:17" s="2" customFormat="1" ht="24" customHeight="1">
      <c r="A10" s="61"/>
      <c r="B10" s="611"/>
      <c r="C10" s="66" t="s">
        <v>67</v>
      </c>
      <c r="D10" s="74">
        <v>44</v>
      </c>
      <c r="E10" s="76">
        <v>36</v>
      </c>
      <c r="F10" s="76">
        <v>7</v>
      </c>
      <c r="G10" s="76">
        <v>0</v>
      </c>
      <c r="H10" s="76">
        <v>1</v>
      </c>
      <c r="I10" s="20"/>
      <c r="J10" s="20"/>
      <c r="K10" s="20"/>
      <c r="L10" s="20"/>
      <c r="M10" s="20"/>
      <c r="N10" s="20"/>
      <c r="O10" s="20"/>
      <c r="P10" s="20"/>
      <c r="Q10" s="20"/>
    </row>
    <row r="11" spans="1:17" s="2" customFormat="1" ht="24" customHeight="1">
      <c r="A11" s="61"/>
      <c r="B11" s="611"/>
      <c r="C11" s="66" t="s">
        <v>68</v>
      </c>
      <c r="D11" s="74">
        <v>49</v>
      </c>
      <c r="E11" s="76">
        <v>4</v>
      </c>
      <c r="F11" s="76">
        <v>45</v>
      </c>
      <c r="G11" s="76">
        <v>0</v>
      </c>
      <c r="H11" s="76">
        <v>1</v>
      </c>
      <c r="I11" s="20"/>
      <c r="J11" s="20"/>
      <c r="K11" s="20"/>
      <c r="L11" s="20"/>
      <c r="M11" s="20"/>
      <c r="N11" s="20"/>
      <c r="O11" s="20"/>
      <c r="P11" s="20"/>
      <c r="Q11" s="20"/>
    </row>
    <row r="12" spans="1:17" s="2" customFormat="1" ht="24" customHeight="1">
      <c r="A12" s="61"/>
      <c r="B12" s="611"/>
      <c r="C12" s="66" t="s">
        <v>69</v>
      </c>
      <c r="D12" s="74">
        <v>0</v>
      </c>
      <c r="E12" s="76">
        <v>0</v>
      </c>
      <c r="F12" s="76">
        <v>0</v>
      </c>
      <c r="G12" s="76">
        <v>0</v>
      </c>
      <c r="H12" s="76">
        <v>0</v>
      </c>
      <c r="I12" s="20"/>
      <c r="J12" s="20"/>
      <c r="K12" s="20"/>
      <c r="L12" s="20"/>
      <c r="M12" s="20"/>
      <c r="N12" s="20"/>
      <c r="O12" s="20"/>
      <c r="P12" s="20"/>
      <c r="Q12" s="20"/>
    </row>
    <row r="13" spans="1:17" ht="24" customHeight="1">
      <c r="A13" s="61"/>
      <c r="B13" s="612"/>
      <c r="C13" s="66" t="s">
        <v>32</v>
      </c>
      <c r="D13" s="74">
        <v>7</v>
      </c>
      <c r="E13" s="76">
        <v>3</v>
      </c>
      <c r="F13" s="76">
        <v>3</v>
      </c>
      <c r="G13" s="76">
        <v>0</v>
      </c>
      <c r="H13" s="76">
        <v>1</v>
      </c>
      <c r="I13" s="20"/>
      <c r="J13" s="20"/>
      <c r="K13" s="20"/>
      <c r="L13" s="20"/>
      <c r="M13" s="20"/>
      <c r="N13" s="20"/>
      <c r="O13" s="20"/>
      <c r="P13" s="20"/>
      <c r="Q13" s="20"/>
    </row>
    <row r="14" spans="1:17" s="39" customFormat="1" ht="24" customHeight="1">
      <c r="A14" s="61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</row>
    <row r="15" spans="1:17" ht="24" customHeight="1">
      <c r="A15" s="61"/>
      <c r="B15" s="602" t="s">
        <v>123</v>
      </c>
      <c r="C15" s="602"/>
      <c r="D15" s="602"/>
      <c r="E15" s="602"/>
      <c r="F15" s="602"/>
      <c r="G15" s="50"/>
      <c r="H15" s="50"/>
      <c r="I15" s="20"/>
      <c r="J15" s="20"/>
      <c r="K15" s="20"/>
      <c r="L15" s="20"/>
      <c r="M15" s="20"/>
      <c r="N15" s="20"/>
      <c r="O15" s="20"/>
      <c r="P15" s="20"/>
      <c r="Q15" s="20"/>
    </row>
    <row r="16" spans="1:17" ht="24" customHeight="1">
      <c r="A16" s="61"/>
      <c r="B16" s="18"/>
      <c r="C16" s="18"/>
      <c r="D16" s="18"/>
      <c r="E16" s="18"/>
      <c r="F16" s="605" t="s">
        <v>126</v>
      </c>
      <c r="G16" s="605"/>
      <c r="H16" s="20"/>
      <c r="I16" s="20"/>
      <c r="J16" s="20"/>
      <c r="K16" s="20"/>
      <c r="L16" s="20"/>
      <c r="M16" s="20"/>
      <c r="N16" s="20"/>
      <c r="O16" s="20"/>
      <c r="P16" s="20"/>
      <c r="Q16" s="20"/>
    </row>
    <row r="17" spans="1:17" ht="24" customHeight="1">
      <c r="A17" s="41" t="s">
        <v>107</v>
      </c>
      <c r="B17" s="6" t="s">
        <v>71</v>
      </c>
      <c r="C17" s="6" t="s">
        <v>25</v>
      </c>
      <c r="D17" s="6" t="s">
        <v>26</v>
      </c>
      <c r="E17" s="6" t="s">
        <v>27</v>
      </c>
      <c r="F17" s="6" t="s">
        <v>72</v>
      </c>
      <c r="G17" s="6" t="s">
        <v>30</v>
      </c>
      <c r="H17" s="50"/>
      <c r="I17" s="50"/>
      <c r="J17" s="50"/>
      <c r="K17" s="50"/>
      <c r="L17" s="50"/>
      <c r="M17" s="50"/>
      <c r="N17" s="50"/>
      <c r="O17" s="50"/>
      <c r="P17" s="50"/>
      <c r="Q17" s="50"/>
    </row>
    <row r="18" spans="1:17" ht="24" customHeight="1">
      <c r="A18" s="62"/>
      <c r="B18" s="5">
        <v>1</v>
      </c>
      <c r="C18" s="5">
        <v>23</v>
      </c>
      <c r="D18" s="5">
        <v>16</v>
      </c>
      <c r="E18" s="5">
        <v>9</v>
      </c>
      <c r="F18" s="5">
        <v>6</v>
      </c>
      <c r="G18" s="5">
        <v>55</v>
      </c>
      <c r="H18" s="12"/>
      <c r="I18" s="12"/>
      <c r="J18" s="12"/>
      <c r="K18" s="12"/>
      <c r="L18" s="12"/>
      <c r="M18" s="12"/>
      <c r="N18" s="12"/>
      <c r="O18" s="12"/>
      <c r="P18" s="12"/>
      <c r="Q18" s="12"/>
    </row>
    <row r="19" spans="1:17" ht="24" customHeight="1">
      <c r="A19" s="6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</row>
    <row r="20" spans="1:17" ht="24" customHeight="1">
      <c r="A20" s="6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</row>
    <row r="21" spans="1:17" ht="24" customHeight="1">
      <c r="A21" s="56">
        <v>6</v>
      </c>
      <c r="B21" s="56" t="s">
        <v>97</v>
      </c>
      <c r="C21" s="56"/>
      <c r="D21" s="70"/>
      <c r="E21" s="38"/>
      <c r="F21" s="38"/>
      <c r="G21" s="38"/>
      <c r="H21" s="38"/>
      <c r="I21" s="38"/>
      <c r="J21" s="12"/>
      <c r="K21" s="12"/>
      <c r="L21" s="12"/>
      <c r="M21" s="12"/>
      <c r="N21" s="12"/>
      <c r="O21" s="12"/>
      <c r="P21" s="12"/>
      <c r="Q21" s="12"/>
    </row>
    <row r="22" spans="1:17" ht="24" customHeight="1">
      <c r="B22" s="37"/>
      <c r="J22" s="12"/>
      <c r="K22" s="12"/>
      <c r="L22" s="12"/>
      <c r="M22" s="12"/>
      <c r="N22" s="12"/>
      <c r="O22" s="12"/>
      <c r="P22" s="12"/>
      <c r="Q22" s="12"/>
    </row>
    <row r="23" spans="1:17" s="39" customFormat="1" ht="24" customHeight="1">
      <c r="A23" s="41" t="s">
        <v>108</v>
      </c>
      <c r="B23" s="53" t="s">
        <v>74</v>
      </c>
      <c r="C23" s="48"/>
      <c r="D23" s="49"/>
      <c r="E23" s="44"/>
      <c r="F23" s="44"/>
      <c r="G23" s="44"/>
      <c r="H23" s="44"/>
      <c r="I23" s="44"/>
      <c r="J23" s="38"/>
      <c r="K23" s="38"/>
      <c r="L23" s="38"/>
      <c r="M23" s="38"/>
      <c r="N23" s="38"/>
      <c r="O23" s="12"/>
      <c r="P23" s="12"/>
      <c r="Q23" s="12"/>
    </row>
    <row r="24" spans="1:17" ht="24" customHeight="1">
      <c r="A24" s="62"/>
      <c r="B24" s="18"/>
      <c r="C24" s="18"/>
      <c r="D24" s="18"/>
      <c r="E24" s="18"/>
      <c r="F24" s="18"/>
      <c r="G24" s="69" t="s">
        <v>246</v>
      </c>
      <c r="M24" s="12"/>
      <c r="N24" s="12"/>
      <c r="O24" s="12"/>
      <c r="P24" s="12"/>
      <c r="Q24" s="12"/>
    </row>
    <row r="25" spans="1:17" ht="24" customHeight="1">
      <c r="A25" s="62"/>
      <c r="B25" s="6" t="s">
        <v>71</v>
      </c>
      <c r="C25" s="6" t="s">
        <v>25</v>
      </c>
      <c r="D25" s="6" t="s">
        <v>26</v>
      </c>
      <c r="E25" s="6" t="s">
        <v>27</v>
      </c>
      <c r="F25" s="6" t="s">
        <v>72</v>
      </c>
      <c r="G25" s="6" t="s">
        <v>30</v>
      </c>
      <c r="H25" s="49"/>
      <c r="I25" s="49"/>
      <c r="J25" s="49"/>
      <c r="K25" s="49"/>
      <c r="L25" s="38"/>
      <c r="M25" s="38"/>
      <c r="N25" s="38"/>
      <c r="O25" s="38"/>
      <c r="P25" s="38"/>
      <c r="Q25" s="38"/>
    </row>
    <row r="26" spans="1:17" ht="24" customHeight="1">
      <c r="A26" s="62"/>
      <c r="B26" s="5">
        <v>1</v>
      </c>
      <c r="C26" s="5">
        <v>23</v>
      </c>
      <c r="D26" s="5">
        <v>16</v>
      </c>
      <c r="E26" s="5">
        <v>9</v>
      </c>
      <c r="F26" s="5">
        <v>6</v>
      </c>
      <c r="G26" s="5">
        <v>55</v>
      </c>
      <c r="H26" s="71"/>
      <c r="I26" s="71"/>
      <c r="J26" s="71"/>
      <c r="K26" s="7"/>
    </row>
    <row r="27" spans="1:17" ht="24" customHeight="1">
      <c r="A27" s="62"/>
      <c r="B27" s="38"/>
      <c r="C27" s="38"/>
      <c r="D27" s="38"/>
      <c r="E27" s="38"/>
      <c r="F27" s="38"/>
      <c r="G27" s="38"/>
      <c r="H27" s="38"/>
      <c r="I27" s="38"/>
      <c r="J27" s="72"/>
      <c r="K27" s="72"/>
      <c r="L27" s="72"/>
      <c r="M27" s="72"/>
      <c r="N27"/>
      <c r="O27" s="49"/>
      <c r="P27" s="49"/>
      <c r="Q27" s="49"/>
    </row>
    <row r="28" spans="1:17" ht="24" customHeight="1">
      <c r="A28" s="56">
        <v>7</v>
      </c>
      <c r="B28" s="56" t="s">
        <v>98</v>
      </c>
      <c r="C28" s="56"/>
      <c r="D28" s="38"/>
      <c r="E28" s="38"/>
      <c r="F28" s="38"/>
      <c r="G28" s="38"/>
      <c r="H28" s="38"/>
      <c r="I28" s="38"/>
      <c r="J28" s="18"/>
      <c r="K28" s="18"/>
      <c r="L28" s="18"/>
      <c r="M28" s="18"/>
      <c r="N28" s="18"/>
      <c r="O28" s="7"/>
      <c r="P28" s="7"/>
      <c r="Q28" s="7"/>
    </row>
    <row r="29" spans="1:17" ht="24" customHeight="1">
      <c r="B29" s="37"/>
      <c r="J29" s="18"/>
      <c r="K29" s="18"/>
      <c r="L29" s="18"/>
      <c r="M29" s="18"/>
      <c r="N29" s="18"/>
      <c r="O29"/>
      <c r="P29"/>
      <c r="Q29"/>
    </row>
    <row r="30" spans="1:17" ht="24" customHeight="1">
      <c r="A30" s="41" t="s">
        <v>108</v>
      </c>
      <c r="B30" s="53" t="s">
        <v>99</v>
      </c>
      <c r="C30" s="73"/>
      <c r="D30" s="73"/>
      <c r="E30" s="44"/>
      <c r="F30" s="44"/>
      <c r="G30" s="44"/>
      <c r="H30" s="44"/>
      <c r="I30" s="44"/>
      <c r="J30" s="18"/>
      <c r="K30" s="18"/>
      <c r="L30" s="18"/>
      <c r="M30" s="18"/>
      <c r="N30" s="18"/>
      <c r="O30" s="18"/>
      <c r="P30" s="18"/>
      <c r="Q30" s="18"/>
    </row>
    <row r="31" spans="1:17" ht="24" customHeight="1">
      <c r="A31" s="62"/>
      <c r="B31" s="18"/>
      <c r="C31" s="18"/>
      <c r="D31" s="18"/>
      <c r="E31" s="18"/>
      <c r="F31" s="18"/>
      <c r="G31" s="69" t="s">
        <v>126</v>
      </c>
      <c r="H31" s="38"/>
      <c r="I31" s="38"/>
      <c r="J31" s="38"/>
      <c r="K31" s="38"/>
      <c r="L31" s="38"/>
      <c r="M31" s="18"/>
      <c r="N31" s="18"/>
      <c r="O31" s="18"/>
      <c r="P31" s="18"/>
      <c r="Q31" s="18"/>
    </row>
    <row r="32" spans="1:17" ht="24" customHeight="1">
      <c r="A32" s="62"/>
      <c r="B32" s="6" t="s">
        <v>71</v>
      </c>
      <c r="C32" s="6" t="s">
        <v>25</v>
      </c>
      <c r="D32" s="6" t="s">
        <v>26</v>
      </c>
      <c r="E32" s="6" t="s">
        <v>27</v>
      </c>
      <c r="F32" s="6" t="s">
        <v>72</v>
      </c>
      <c r="G32" s="6" t="s">
        <v>30</v>
      </c>
      <c r="H32" s="38"/>
      <c r="I32" s="38"/>
      <c r="J32" s="38"/>
      <c r="K32" s="38"/>
      <c r="L32" s="18"/>
      <c r="M32" s="18"/>
      <c r="N32" s="18"/>
      <c r="O32" s="18"/>
      <c r="P32" s="18"/>
      <c r="Q32" s="18"/>
    </row>
    <row r="33" spans="1:17" ht="24" customHeight="1">
      <c r="A33" s="62"/>
      <c r="B33" s="5">
        <v>1</v>
      </c>
      <c r="C33" s="5">
        <v>23</v>
      </c>
      <c r="D33" s="5">
        <v>15</v>
      </c>
      <c r="E33" s="5">
        <v>9</v>
      </c>
      <c r="F33" s="5">
        <v>6</v>
      </c>
      <c r="G33" s="5">
        <v>54</v>
      </c>
      <c r="L33" s="38"/>
      <c r="M33" s="38"/>
      <c r="N33" s="38"/>
      <c r="O33" s="38"/>
      <c r="P33" s="38"/>
      <c r="Q33" s="38"/>
    </row>
    <row r="34" spans="1:17" ht="24" customHeight="1">
      <c r="A34" s="1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/>
      <c r="O34" s="38"/>
      <c r="P34" s="38"/>
      <c r="Q34" s="38"/>
    </row>
    <row r="35" spans="1:17" ht="24" customHeight="1">
      <c r="A35" s="1"/>
      <c r="B35" s="72"/>
      <c r="C35" s="72"/>
      <c r="D35" s="72"/>
      <c r="E35" s="72"/>
      <c r="F35" s="72"/>
      <c r="G35" s="72"/>
      <c r="H35" s="72"/>
      <c r="I35" s="72"/>
      <c r="J35" s="18"/>
      <c r="K35" s="18"/>
      <c r="L35" s="18"/>
      <c r="M35" s="18"/>
      <c r="N35" s="18"/>
    </row>
    <row r="36" spans="1:17" ht="24" customHeight="1">
      <c r="A36" s="41" t="s">
        <v>109</v>
      </c>
      <c r="B36" s="53" t="s">
        <v>100</v>
      </c>
      <c r="C36" s="73"/>
      <c r="D36" s="73"/>
      <c r="E36" s="50"/>
      <c r="F36" s="50"/>
      <c r="G36" s="50"/>
      <c r="H36" s="50"/>
      <c r="I36" s="50"/>
      <c r="J36" s="18"/>
      <c r="K36" s="18"/>
      <c r="L36" s="18"/>
      <c r="M36" s="18"/>
      <c r="N36" s="18"/>
      <c r="O36" s="49"/>
      <c r="P36" s="49"/>
      <c r="Q36" s="49"/>
    </row>
    <row r="37" spans="1:17" ht="24" customHeight="1">
      <c r="A37" s="1"/>
      <c r="B37" s="72"/>
      <c r="C37" s="72"/>
      <c r="D37" s="72"/>
      <c r="E37" s="72"/>
      <c r="F37" s="72"/>
      <c r="G37" s="72"/>
      <c r="H37" s="72"/>
      <c r="I37" s="72"/>
      <c r="J37" s="18"/>
      <c r="K37" s="18"/>
      <c r="L37" s="18"/>
      <c r="M37" s="18"/>
      <c r="N37" s="18"/>
      <c r="O37" s="7"/>
      <c r="P37" s="7"/>
      <c r="Q37" s="7"/>
    </row>
    <row r="38" spans="1:17" ht="24" customHeight="1">
      <c r="A38" s="62"/>
      <c r="B38" s="18"/>
      <c r="C38" s="18"/>
      <c r="D38" s="18"/>
      <c r="E38" s="18"/>
      <c r="F38" s="18"/>
      <c r="G38" s="69" t="s">
        <v>126</v>
      </c>
      <c r="H38" s="72"/>
      <c r="I38" s="72"/>
      <c r="J38" s="72"/>
      <c r="K38" s="72"/>
      <c r="L38"/>
      <c r="M38"/>
      <c r="N38"/>
      <c r="O38"/>
      <c r="P38"/>
      <c r="Q38"/>
    </row>
    <row r="39" spans="1:17" ht="24" customHeight="1">
      <c r="A39" s="62"/>
      <c r="B39" s="6" t="s">
        <v>71</v>
      </c>
      <c r="C39" s="6" t="s">
        <v>25</v>
      </c>
      <c r="D39" s="6" t="s">
        <v>26</v>
      </c>
      <c r="E39" s="6" t="s">
        <v>27</v>
      </c>
      <c r="F39" s="6" t="s">
        <v>72</v>
      </c>
      <c r="G39" s="6" t="s">
        <v>30</v>
      </c>
      <c r="H39" s="72"/>
      <c r="I39" s="72"/>
      <c r="J39" s="72"/>
      <c r="K39"/>
      <c r="L39" s="18"/>
      <c r="M39" s="18"/>
      <c r="N39" s="18"/>
      <c r="O39" s="18"/>
      <c r="P39" s="18"/>
      <c r="Q39" s="18"/>
    </row>
    <row r="40" spans="1:17" ht="24" customHeight="1">
      <c r="A40" s="62"/>
      <c r="B40" s="5">
        <v>1</v>
      </c>
      <c r="C40" s="5">
        <v>23</v>
      </c>
      <c r="D40" s="5">
        <v>16</v>
      </c>
      <c r="E40" s="5">
        <v>9</v>
      </c>
      <c r="F40" s="5">
        <v>6</v>
      </c>
      <c r="G40" s="5">
        <v>55</v>
      </c>
      <c r="H40" s="50"/>
      <c r="I40" s="50"/>
      <c r="J40" s="50"/>
      <c r="K40" s="50"/>
      <c r="L40" s="18"/>
      <c r="M40" s="18"/>
      <c r="N40" s="18"/>
      <c r="O40" s="18"/>
      <c r="P40" s="18"/>
      <c r="Q40" s="18"/>
    </row>
    <row r="41" spans="1:17" ht="24" customHeight="1">
      <c r="N41"/>
      <c r="O41" s="18"/>
      <c r="P41" s="18"/>
      <c r="Q41" s="18"/>
    </row>
    <row r="42" spans="1:17" s="39" customFormat="1" ht="24" customHeight="1">
      <c r="A42" s="40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18"/>
      <c r="O42"/>
      <c r="P42"/>
      <c r="Q42"/>
    </row>
    <row r="43" spans="1:17" s="40" customFormat="1" ht="24" customHeight="1">
      <c r="A43" s="41" t="s">
        <v>111</v>
      </c>
      <c r="B43" s="53" t="s">
        <v>124</v>
      </c>
      <c r="C43" s="48"/>
      <c r="D43" s="49"/>
      <c r="E43" s="49"/>
      <c r="F43" s="44"/>
      <c r="G43" s="44"/>
      <c r="H43" s="44"/>
      <c r="I43" s="44"/>
      <c r="J43" s="44"/>
      <c r="K43" s="44"/>
      <c r="L43" s="49"/>
      <c r="M43" s="49"/>
      <c r="N43" s="18"/>
      <c r="O43"/>
      <c r="P43"/>
      <c r="Q43"/>
    </row>
    <row r="44" spans="1:17" ht="24" customHeight="1" thickBot="1">
      <c r="A44" s="18"/>
      <c r="B44" s="18" t="s">
        <v>101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 t="s">
        <v>246</v>
      </c>
      <c r="N44" s="18"/>
      <c r="O44" s="50"/>
      <c r="P44" s="50"/>
      <c r="Q44" s="50"/>
    </row>
    <row r="45" spans="1:17" ht="24" customHeight="1" thickBot="1">
      <c r="A45" s="18"/>
      <c r="B45" s="613" t="s">
        <v>75</v>
      </c>
      <c r="C45" s="614"/>
      <c r="D45" s="615"/>
      <c r="E45" s="109" t="s">
        <v>30</v>
      </c>
      <c r="F45" s="99" t="s">
        <v>62</v>
      </c>
      <c r="G45" s="100" t="s">
        <v>63</v>
      </c>
      <c r="H45" s="98" t="s">
        <v>25</v>
      </c>
      <c r="I45" s="99" t="s">
        <v>26</v>
      </c>
      <c r="J45" s="99" t="s">
        <v>27</v>
      </c>
      <c r="K45" s="99" t="s">
        <v>28</v>
      </c>
      <c r="L45" s="99" t="s">
        <v>29</v>
      </c>
      <c r="M45" s="100" t="s">
        <v>76</v>
      </c>
      <c r="O45"/>
      <c r="P45"/>
      <c r="Q45"/>
    </row>
    <row r="46" spans="1:17" ht="24" customHeight="1">
      <c r="A46" s="18"/>
      <c r="B46" s="625" t="s">
        <v>77</v>
      </c>
      <c r="C46" s="626"/>
      <c r="D46" s="627"/>
      <c r="E46" s="114">
        <v>40</v>
      </c>
      <c r="F46" s="107">
        <v>25</v>
      </c>
      <c r="G46" s="108">
        <v>15</v>
      </c>
      <c r="H46" s="106">
        <v>1</v>
      </c>
      <c r="I46" s="107">
        <v>0</v>
      </c>
      <c r="J46" s="107">
        <v>8</v>
      </c>
      <c r="K46" s="107">
        <v>7</v>
      </c>
      <c r="L46" s="107">
        <v>17</v>
      </c>
      <c r="M46" s="108">
        <v>7</v>
      </c>
      <c r="O46" s="7"/>
      <c r="P46" s="7"/>
      <c r="Q46" s="7"/>
    </row>
    <row r="47" spans="1:17" ht="24" customHeight="1">
      <c r="A47" s="18"/>
      <c r="B47" s="628" t="s">
        <v>78</v>
      </c>
      <c r="C47" s="629"/>
      <c r="D47" s="630"/>
      <c r="E47" s="89">
        <v>17</v>
      </c>
      <c r="F47" s="58">
        <v>8</v>
      </c>
      <c r="G47" s="90">
        <v>9</v>
      </c>
      <c r="H47" s="88">
        <v>1</v>
      </c>
      <c r="I47" s="58">
        <v>0</v>
      </c>
      <c r="J47" s="58">
        <v>2</v>
      </c>
      <c r="K47" s="58">
        <v>2</v>
      </c>
      <c r="L47" s="58">
        <v>8</v>
      </c>
      <c r="M47" s="90">
        <v>4</v>
      </c>
      <c r="N47" s="49"/>
      <c r="O47"/>
      <c r="P47"/>
      <c r="Q47"/>
    </row>
    <row r="48" spans="1:17" ht="24" customHeight="1">
      <c r="A48" s="18"/>
      <c r="B48" s="628" t="s">
        <v>104</v>
      </c>
      <c r="C48" s="629"/>
      <c r="D48" s="630"/>
      <c r="E48" s="89">
        <v>9</v>
      </c>
      <c r="F48" s="58">
        <v>5</v>
      </c>
      <c r="G48" s="90">
        <v>4</v>
      </c>
      <c r="H48" s="88">
        <v>0</v>
      </c>
      <c r="I48" s="58">
        <v>0</v>
      </c>
      <c r="J48" s="58">
        <v>2</v>
      </c>
      <c r="K48" s="58">
        <v>1</v>
      </c>
      <c r="L48" s="58">
        <v>3</v>
      </c>
      <c r="M48" s="90">
        <v>3</v>
      </c>
      <c r="N48" s="18"/>
      <c r="O48" s="18"/>
      <c r="P48" s="18"/>
      <c r="Q48" s="18"/>
    </row>
    <row r="49" spans="1:17" ht="24" customHeight="1">
      <c r="A49" s="18"/>
      <c r="B49" s="628" t="s">
        <v>105</v>
      </c>
      <c r="C49" s="629"/>
      <c r="D49" s="630"/>
      <c r="E49" s="89">
        <v>7</v>
      </c>
      <c r="F49" s="58">
        <v>6</v>
      </c>
      <c r="G49" s="90">
        <v>1</v>
      </c>
      <c r="H49" s="88">
        <v>0</v>
      </c>
      <c r="I49" s="58">
        <v>0</v>
      </c>
      <c r="J49" s="58">
        <v>1</v>
      </c>
      <c r="K49" s="58">
        <v>2</v>
      </c>
      <c r="L49" s="58">
        <v>0</v>
      </c>
      <c r="M49" s="90">
        <v>4</v>
      </c>
      <c r="N49" s="18"/>
      <c r="O49" s="18"/>
      <c r="P49" s="18"/>
      <c r="Q49" s="18"/>
    </row>
    <row r="50" spans="1:17" ht="24" customHeight="1" thickBot="1">
      <c r="A50" s="18"/>
      <c r="B50" s="623" t="s">
        <v>125</v>
      </c>
      <c r="C50" s="624"/>
      <c r="D50" s="624"/>
      <c r="E50" s="91">
        <v>2</v>
      </c>
      <c r="F50" s="92">
        <v>1</v>
      </c>
      <c r="G50" s="93">
        <v>1</v>
      </c>
      <c r="H50" s="94">
        <v>0</v>
      </c>
      <c r="I50" s="92">
        <v>0</v>
      </c>
      <c r="J50" s="92">
        <v>0</v>
      </c>
      <c r="K50" s="92">
        <v>0</v>
      </c>
      <c r="L50" s="92">
        <v>1</v>
      </c>
      <c r="M50" s="93">
        <v>1</v>
      </c>
      <c r="N50" s="18"/>
      <c r="O50" s="18"/>
      <c r="P50" s="18"/>
      <c r="Q50" s="18"/>
    </row>
    <row r="51" spans="1:17" s="40" customFormat="1" ht="24" customHeight="1" thickBot="1">
      <c r="A51" s="18"/>
      <c r="B51" s="631" t="s">
        <v>30</v>
      </c>
      <c r="C51" s="632"/>
      <c r="D51" s="633"/>
      <c r="E51" s="110">
        <f t="shared" ref="E51:M51" si="0">SUM(E46:E50)</f>
        <v>75</v>
      </c>
      <c r="F51" s="111">
        <f t="shared" si="0"/>
        <v>45</v>
      </c>
      <c r="G51" s="112">
        <f t="shared" si="0"/>
        <v>30</v>
      </c>
      <c r="H51" s="113">
        <f t="shared" si="0"/>
        <v>2</v>
      </c>
      <c r="I51" s="111">
        <f t="shared" si="0"/>
        <v>0</v>
      </c>
      <c r="J51" s="111">
        <f t="shared" si="0"/>
        <v>13</v>
      </c>
      <c r="K51" s="111">
        <f t="shared" si="0"/>
        <v>12</v>
      </c>
      <c r="L51" s="111">
        <f t="shared" si="0"/>
        <v>29</v>
      </c>
      <c r="M51" s="112">
        <f t="shared" si="0"/>
        <v>19</v>
      </c>
      <c r="N51" s="18"/>
      <c r="O51" s="9"/>
      <c r="P51" s="9"/>
      <c r="Q51" s="9"/>
    </row>
    <row r="52" spans="1:17" ht="24" customHeight="1" thickBot="1">
      <c r="A52" s="18"/>
      <c r="B52" s="59" t="s">
        <v>102</v>
      </c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18"/>
    </row>
    <row r="53" spans="1:17" ht="24" customHeight="1" thickBot="1">
      <c r="A53" s="18"/>
      <c r="B53" s="613" t="s">
        <v>75</v>
      </c>
      <c r="C53" s="614"/>
      <c r="D53" s="615"/>
      <c r="E53" s="97" t="s">
        <v>30</v>
      </c>
      <c r="F53" s="98" t="s">
        <v>83</v>
      </c>
      <c r="G53" s="99" t="s">
        <v>84</v>
      </c>
      <c r="H53" s="100" t="s">
        <v>32</v>
      </c>
      <c r="I53" s="59"/>
      <c r="J53" s="59"/>
      <c r="K53" s="59"/>
      <c r="L53" s="59"/>
      <c r="M53" s="59"/>
      <c r="N53" s="18"/>
      <c r="O53" s="49"/>
      <c r="P53" s="49"/>
      <c r="Q53" s="49"/>
    </row>
    <row r="54" spans="1:17" ht="24" customHeight="1">
      <c r="A54" s="18"/>
      <c r="B54" s="625" t="s">
        <v>77</v>
      </c>
      <c r="C54" s="626"/>
      <c r="D54" s="627"/>
      <c r="E54" s="105">
        <v>40</v>
      </c>
      <c r="F54" s="106">
        <v>26</v>
      </c>
      <c r="G54" s="107">
        <v>14</v>
      </c>
      <c r="H54" s="108">
        <v>0</v>
      </c>
      <c r="I54" s="59"/>
      <c r="J54" s="59"/>
      <c r="K54" s="59"/>
      <c r="L54" s="59"/>
      <c r="M54" s="59"/>
      <c r="N54" s="18"/>
      <c r="O54" s="18"/>
      <c r="P54" s="18"/>
      <c r="Q54" s="18"/>
    </row>
    <row r="55" spans="1:17" ht="24" customHeight="1">
      <c r="A55" s="18"/>
      <c r="B55" s="628" t="s">
        <v>78</v>
      </c>
      <c r="C55" s="629"/>
      <c r="D55" s="630"/>
      <c r="E55" s="95">
        <v>17</v>
      </c>
      <c r="F55" s="88">
        <v>9</v>
      </c>
      <c r="G55" s="58">
        <v>8</v>
      </c>
      <c r="H55" s="90">
        <v>0</v>
      </c>
      <c r="I55" s="59"/>
      <c r="J55" s="59"/>
      <c r="K55" s="59"/>
      <c r="L55" s="59"/>
      <c r="M55" s="59"/>
      <c r="N55" s="18"/>
      <c r="O55" s="18"/>
      <c r="P55" s="18"/>
      <c r="Q55" s="18"/>
    </row>
    <row r="56" spans="1:17" ht="24" customHeight="1">
      <c r="A56" s="18"/>
      <c r="B56" s="628" t="s">
        <v>85</v>
      </c>
      <c r="C56" s="629"/>
      <c r="D56" s="630"/>
      <c r="E56" s="95">
        <v>9</v>
      </c>
      <c r="F56" s="88">
        <v>6</v>
      </c>
      <c r="G56" s="58">
        <v>3</v>
      </c>
      <c r="H56" s="90">
        <v>0</v>
      </c>
      <c r="I56" s="59"/>
      <c r="J56" s="59"/>
      <c r="K56" s="59"/>
      <c r="L56" s="59"/>
      <c r="M56" s="59"/>
      <c r="N56" s="18"/>
      <c r="O56" s="18"/>
      <c r="P56" s="18"/>
      <c r="Q56" s="18"/>
    </row>
    <row r="57" spans="1:17" ht="24" customHeight="1">
      <c r="A57" s="18"/>
      <c r="B57" s="628" t="s">
        <v>79</v>
      </c>
      <c r="C57" s="629"/>
      <c r="D57" s="630"/>
      <c r="E57" s="95">
        <v>7</v>
      </c>
      <c r="F57" s="88">
        <v>2</v>
      </c>
      <c r="G57" s="58">
        <v>5</v>
      </c>
      <c r="H57" s="90">
        <v>0</v>
      </c>
      <c r="I57" s="59"/>
      <c r="J57" s="59"/>
      <c r="K57" s="59"/>
      <c r="L57" s="59"/>
      <c r="M57" s="59"/>
      <c r="N57" s="18"/>
      <c r="O57" s="18"/>
      <c r="P57" s="18"/>
      <c r="Q57" s="18"/>
    </row>
    <row r="58" spans="1:17" ht="24" customHeight="1" thickBot="1">
      <c r="A58" s="18"/>
      <c r="B58" s="623" t="s">
        <v>125</v>
      </c>
      <c r="C58" s="624"/>
      <c r="D58" s="624"/>
      <c r="E58" s="96">
        <v>2</v>
      </c>
      <c r="F58" s="94">
        <v>0</v>
      </c>
      <c r="G58" s="92">
        <v>2</v>
      </c>
      <c r="H58" s="93">
        <v>0</v>
      </c>
      <c r="I58" s="59"/>
      <c r="J58" s="59"/>
      <c r="K58" s="59"/>
      <c r="L58" s="59"/>
      <c r="M58" s="59"/>
      <c r="N58" s="18"/>
      <c r="O58" s="18"/>
      <c r="P58" s="18"/>
      <c r="Q58" s="18"/>
    </row>
    <row r="59" spans="1:17" ht="24" customHeight="1" thickBot="1">
      <c r="A59" s="18"/>
      <c r="B59" s="631" t="s">
        <v>30</v>
      </c>
      <c r="C59" s="632"/>
      <c r="D59" s="633"/>
      <c r="E59" s="101">
        <v>75</v>
      </c>
      <c r="F59" s="102">
        <v>43</v>
      </c>
      <c r="G59" s="103">
        <v>32</v>
      </c>
      <c r="H59" s="104">
        <v>0</v>
      </c>
      <c r="I59" s="59"/>
      <c r="J59" s="59"/>
      <c r="K59" s="59"/>
      <c r="L59" s="59"/>
      <c r="M59" s="59"/>
      <c r="N59" s="18"/>
      <c r="O59" s="18"/>
      <c r="P59" s="18"/>
      <c r="Q59" s="18"/>
    </row>
    <row r="60" spans="1:17" ht="24" customHeight="1">
      <c r="A60" s="1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18"/>
      <c r="O60" s="18"/>
      <c r="P60" s="18"/>
      <c r="Q60" s="18"/>
    </row>
    <row r="61" spans="1:17" ht="24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</row>
    <row r="62" spans="1:17" ht="24" customHeight="1">
      <c r="A62" s="41" t="s">
        <v>112</v>
      </c>
      <c r="B62" s="53" t="s">
        <v>80</v>
      </c>
      <c r="C62" s="50"/>
      <c r="D62" s="50"/>
      <c r="E62" s="50"/>
      <c r="F62" s="51"/>
      <c r="G62" s="50"/>
      <c r="H62" s="50"/>
      <c r="I62" s="50"/>
      <c r="J62" s="50"/>
      <c r="K62" s="50"/>
      <c r="L62" s="50"/>
      <c r="M62" s="50"/>
      <c r="N62" s="18"/>
      <c r="O62" s="18"/>
      <c r="P62" s="18"/>
      <c r="Q62" s="18"/>
    </row>
    <row r="63" spans="1:17" ht="24" customHeight="1" thickBot="1">
      <c r="A63" s="18"/>
      <c r="B63" s="21" t="s">
        <v>103</v>
      </c>
      <c r="C63" s="1"/>
      <c r="D63" s="1"/>
      <c r="E63" s="1"/>
      <c r="F63" s="1"/>
      <c r="G63" s="1"/>
      <c r="H63" s="1"/>
      <c r="I63" s="1"/>
      <c r="J63" s="18"/>
      <c r="K63" s="23" t="s">
        <v>340</v>
      </c>
      <c r="L63" s="1"/>
      <c r="M63" s="1"/>
      <c r="N63" s="18"/>
      <c r="O63" s="18"/>
      <c r="P63" s="18"/>
      <c r="Q63" s="18"/>
    </row>
    <row r="64" spans="1:17" ht="24" customHeight="1">
      <c r="A64"/>
      <c r="B64" s="617" t="s">
        <v>113</v>
      </c>
      <c r="C64" s="30" t="s">
        <v>114</v>
      </c>
      <c r="D64" s="31"/>
      <c r="E64" s="31"/>
      <c r="F64" s="32"/>
      <c r="G64" s="32"/>
      <c r="H64" s="32"/>
      <c r="I64" s="32"/>
      <c r="J64" s="33"/>
      <c r="K64" s="79">
        <v>0</v>
      </c>
      <c r="L64"/>
      <c r="M64"/>
      <c r="N64" s="18"/>
      <c r="O64" s="18"/>
      <c r="P64" s="18"/>
      <c r="Q64" s="18"/>
    </row>
    <row r="65" spans="1:17" s="39" customFormat="1">
      <c r="A65"/>
      <c r="B65" s="618"/>
      <c r="C65" s="24" t="s">
        <v>115</v>
      </c>
      <c r="D65" s="25"/>
      <c r="E65" s="25"/>
      <c r="F65" s="26"/>
      <c r="G65" s="26"/>
      <c r="H65" s="26"/>
      <c r="I65" s="26"/>
      <c r="J65" s="27"/>
      <c r="K65" s="78">
        <v>0</v>
      </c>
      <c r="L65"/>
      <c r="M65"/>
      <c r="N65" s="18"/>
      <c r="O65" s="18"/>
      <c r="P65" s="18"/>
      <c r="Q65" s="18"/>
    </row>
    <row r="66" spans="1:17" ht="24" customHeight="1">
      <c r="A66"/>
      <c r="B66" s="618"/>
      <c r="C66" s="24" t="s">
        <v>82</v>
      </c>
      <c r="D66" s="25"/>
      <c r="E66" s="25"/>
      <c r="F66" s="26"/>
      <c r="G66" s="26"/>
      <c r="H66" s="26"/>
      <c r="I66" s="26"/>
      <c r="J66" s="27"/>
      <c r="K66" s="78" t="s">
        <v>120</v>
      </c>
      <c r="L66"/>
      <c r="M66"/>
      <c r="N66" s="50"/>
      <c r="O66" s="18"/>
      <c r="P66" s="18"/>
      <c r="Q66" s="18"/>
    </row>
    <row r="67" spans="1:17" ht="24" customHeight="1">
      <c r="A67"/>
      <c r="B67" s="618"/>
      <c r="C67" s="24" t="s">
        <v>12</v>
      </c>
      <c r="D67" s="25"/>
      <c r="E67" s="25"/>
      <c r="F67" s="26"/>
      <c r="G67" s="26"/>
      <c r="H67" s="26"/>
      <c r="I67" s="26"/>
      <c r="J67" s="27"/>
      <c r="K67" s="78">
        <v>0</v>
      </c>
      <c r="L67"/>
      <c r="M67"/>
      <c r="N67" s="1"/>
      <c r="O67" s="18"/>
      <c r="P67" s="18"/>
      <c r="Q67" s="18"/>
    </row>
    <row r="68" spans="1:17" ht="24" customHeight="1">
      <c r="A68"/>
      <c r="B68" s="618"/>
      <c r="C68" s="24" t="s">
        <v>0</v>
      </c>
      <c r="D68" s="25"/>
      <c r="E68" s="25"/>
      <c r="F68" s="26"/>
      <c r="G68" s="26"/>
      <c r="H68" s="26"/>
      <c r="I68" s="26"/>
      <c r="J68" s="27"/>
      <c r="K68" s="78">
        <v>0</v>
      </c>
      <c r="L68"/>
      <c r="M68"/>
      <c r="N68"/>
      <c r="O68" s="18"/>
      <c r="P68" s="18"/>
      <c r="Q68" s="18"/>
    </row>
    <row r="69" spans="1:17" ht="24" customHeight="1">
      <c r="A69"/>
      <c r="B69" s="618"/>
      <c r="C69" s="24" t="s">
        <v>1</v>
      </c>
      <c r="D69" s="25"/>
      <c r="E69" s="25"/>
      <c r="F69" s="26"/>
      <c r="G69" s="26"/>
      <c r="H69" s="26"/>
      <c r="I69" s="26"/>
      <c r="J69" s="27"/>
      <c r="K69" s="78">
        <v>0</v>
      </c>
      <c r="L69"/>
      <c r="M69"/>
      <c r="N69"/>
      <c r="O69" s="18"/>
      <c r="P69" s="18"/>
      <c r="Q69" s="18"/>
    </row>
    <row r="70" spans="1:17" ht="24" customHeight="1">
      <c r="A70"/>
      <c r="B70" s="618"/>
      <c r="C70" s="24" t="s">
        <v>116</v>
      </c>
      <c r="D70" s="25"/>
      <c r="E70" s="25"/>
      <c r="F70" s="26"/>
      <c r="G70" s="26"/>
      <c r="H70" s="26"/>
      <c r="I70" s="26"/>
      <c r="J70" s="27"/>
      <c r="K70" s="78">
        <v>0</v>
      </c>
      <c r="L70"/>
      <c r="M70"/>
      <c r="N70"/>
      <c r="O70" s="18"/>
      <c r="P70" s="18"/>
      <c r="Q70" s="18"/>
    </row>
    <row r="71" spans="1:17" ht="24" customHeight="1">
      <c r="A71"/>
      <c r="B71" s="618"/>
      <c r="C71" s="24" t="s">
        <v>2</v>
      </c>
      <c r="D71" s="25"/>
      <c r="E71" s="25"/>
      <c r="F71" s="26"/>
      <c r="G71" s="26"/>
      <c r="H71" s="26"/>
      <c r="I71" s="26"/>
      <c r="J71" s="27"/>
      <c r="K71" s="78">
        <v>1</v>
      </c>
      <c r="L71"/>
      <c r="M71"/>
      <c r="N71"/>
      <c r="O71" s="18"/>
      <c r="P71" s="18"/>
      <c r="Q71" s="18"/>
    </row>
    <row r="72" spans="1:17" ht="24" customHeight="1">
      <c r="A72"/>
      <c r="B72" s="618"/>
      <c r="C72" s="24" t="s">
        <v>3</v>
      </c>
      <c r="D72" s="25"/>
      <c r="E72" s="25"/>
      <c r="F72" s="26"/>
      <c r="G72" s="26"/>
      <c r="H72" s="26"/>
      <c r="I72" s="26"/>
      <c r="J72" s="27"/>
      <c r="K72" s="78" t="s">
        <v>120</v>
      </c>
      <c r="L72"/>
      <c r="M72"/>
      <c r="N72"/>
      <c r="O72" s="50"/>
      <c r="P72" s="50"/>
      <c r="Q72" s="50"/>
    </row>
    <row r="73" spans="1:17" ht="24" customHeight="1">
      <c r="A73"/>
      <c r="B73" s="618"/>
      <c r="C73" s="24" t="s">
        <v>4</v>
      </c>
      <c r="D73" s="25"/>
      <c r="E73" s="25"/>
      <c r="F73" s="26"/>
      <c r="G73" s="26"/>
      <c r="H73" s="26"/>
      <c r="I73" s="26"/>
      <c r="J73" s="27"/>
      <c r="K73" s="78">
        <v>0</v>
      </c>
      <c r="L73"/>
      <c r="M73"/>
      <c r="N73"/>
      <c r="O73" s="1"/>
      <c r="P73" s="22"/>
      <c r="Q73" s="1"/>
    </row>
    <row r="74" spans="1:17" ht="24" customHeight="1">
      <c r="A74"/>
      <c r="B74" s="618"/>
      <c r="C74" s="24" t="s">
        <v>5</v>
      </c>
      <c r="D74" s="25"/>
      <c r="E74" s="25"/>
      <c r="F74" s="26"/>
      <c r="G74" s="26"/>
      <c r="H74" s="26"/>
      <c r="I74" s="26"/>
      <c r="J74" s="27"/>
      <c r="K74" s="78" t="s">
        <v>121</v>
      </c>
      <c r="L74"/>
      <c r="M74"/>
      <c r="N74"/>
      <c r="O74"/>
      <c r="P74"/>
      <c r="Q74"/>
    </row>
    <row r="75" spans="1:17" ht="24" customHeight="1">
      <c r="A75"/>
      <c r="B75" s="618"/>
      <c r="C75" s="24" t="s">
        <v>11</v>
      </c>
      <c r="D75" s="25"/>
      <c r="E75" s="25"/>
      <c r="F75" s="26"/>
      <c r="G75" s="26"/>
      <c r="H75" s="26"/>
      <c r="I75" s="26"/>
      <c r="J75" s="27"/>
      <c r="K75" s="78" t="s">
        <v>120</v>
      </c>
      <c r="L75"/>
      <c r="M75"/>
      <c r="N75"/>
      <c r="O75"/>
      <c r="P75"/>
      <c r="Q75"/>
    </row>
    <row r="76" spans="1:17" s="39" customFormat="1" ht="24" customHeight="1">
      <c r="A76"/>
      <c r="B76" s="618"/>
      <c r="C76" s="24" t="s">
        <v>33</v>
      </c>
      <c r="D76" s="25"/>
      <c r="E76" s="25"/>
      <c r="F76" s="26"/>
      <c r="G76" s="26"/>
      <c r="H76" s="26"/>
      <c r="I76" s="26"/>
      <c r="J76" s="29"/>
      <c r="K76" s="78" t="s">
        <v>121</v>
      </c>
      <c r="L76"/>
      <c r="M76"/>
      <c r="N76"/>
      <c r="O76"/>
      <c r="P76"/>
      <c r="Q76"/>
    </row>
    <row r="77" spans="1:17" ht="24" customHeight="1">
      <c r="A77"/>
      <c r="B77" s="618"/>
      <c r="C77" s="24" t="s">
        <v>6</v>
      </c>
      <c r="D77" s="25"/>
      <c r="E77" s="25"/>
      <c r="F77" s="26"/>
      <c r="G77" s="26"/>
      <c r="H77" s="26"/>
      <c r="I77" s="26"/>
      <c r="J77" s="29"/>
      <c r="K77" s="78">
        <v>0</v>
      </c>
      <c r="L77"/>
      <c r="M77"/>
      <c r="N77"/>
      <c r="O77"/>
      <c r="P77"/>
      <c r="Q77"/>
    </row>
    <row r="78" spans="1:17" ht="24" customHeight="1">
      <c r="A78"/>
      <c r="B78" s="618"/>
      <c r="C78" s="24" t="s">
        <v>7</v>
      </c>
      <c r="D78" s="25"/>
      <c r="E78" s="25"/>
      <c r="F78" s="26"/>
      <c r="G78" s="26"/>
      <c r="H78" s="26"/>
      <c r="I78" s="26"/>
      <c r="J78" s="29"/>
      <c r="K78" s="78">
        <v>0</v>
      </c>
      <c r="L78"/>
      <c r="M78"/>
      <c r="N78"/>
      <c r="O78" s="80"/>
      <c r="P78"/>
      <c r="Q78"/>
    </row>
    <row r="79" spans="1:17" ht="24" customHeight="1">
      <c r="A79"/>
      <c r="B79" s="619"/>
      <c r="C79" s="24" t="s">
        <v>8</v>
      </c>
      <c r="D79" s="25"/>
      <c r="E79" s="25"/>
      <c r="F79" s="25"/>
      <c r="G79" s="25"/>
      <c r="H79" s="25"/>
      <c r="I79" s="25"/>
      <c r="J79" s="29"/>
      <c r="K79" s="78">
        <v>1</v>
      </c>
      <c r="L79"/>
      <c r="M79"/>
      <c r="N79"/>
      <c r="O79"/>
      <c r="P79"/>
      <c r="Q79"/>
    </row>
    <row r="80" spans="1:17" ht="24" customHeight="1">
      <c r="A80"/>
      <c r="B80" s="620" t="s">
        <v>81</v>
      </c>
      <c r="C80" s="24" t="s">
        <v>9</v>
      </c>
      <c r="D80" s="28"/>
      <c r="E80" s="28"/>
      <c r="F80" s="28"/>
      <c r="G80" s="28"/>
      <c r="H80" s="28"/>
      <c r="I80" s="28"/>
      <c r="J80" s="29"/>
      <c r="K80" s="81">
        <v>0</v>
      </c>
      <c r="L80"/>
      <c r="M80"/>
      <c r="N80"/>
      <c r="O80"/>
      <c r="P80"/>
      <c r="Q80"/>
    </row>
    <row r="81" spans="1:17" ht="24" customHeight="1">
      <c r="A81"/>
      <c r="B81" s="621"/>
      <c r="C81" s="24" t="s">
        <v>10</v>
      </c>
      <c r="D81" s="28"/>
      <c r="E81" s="28"/>
      <c r="F81" s="28"/>
      <c r="G81" s="28"/>
      <c r="H81" s="28"/>
      <c r="I81" s="28"/>
      <c r="J81" s="29"/>
      <c r="K81" s="35" t="s">
        <v>120</v>
      </c>
      <c r="L81"/>
      <c r="M81"/>
      <c r="N81"/>
      <c r="O81"/>
      <c r="P81"/>
      <c r="Q81"/>
    </row>
    <row r="82" spans="1:17" ht="24" customHeight="1">
      <c r="A82"/>
      <c r="B82" s="621"/>
      <c r="C82" s="24" t="s">
        <v>33</v>
      </c>
      <c r="D82" s="28"/>
      <c r="E82" s="28"/>
      <c r="F82" s="28"/>
      <c r="G82" s="28"/>
      <c r="H82" s="28"/>
      <c r="I82" s="28"/>
      <c r="J82" s="29"/>
      <c r="K82" s="35" t="s">
        <v>120</v>
      </c>
      <c r="L82"/>
      <c r="M82"/>
      <c r="N82"/>
      <c r="O82"/>
      <c r="P82"/>
      <c r="Q82"/>
    </row>
    <row r="83" spans="1:17" ht="24" customHeight="1">
      <c r="A83"/>
      <c r="B83" s="622"/>
      <c r="C83" s="24" t="s">
        <v>31</v>
      </c>
      <c r="D83" s="28"/>
      <c r="E83" s="28"/>
      <c r="F83" s="28"/>
      <c r="G83" s="28"/>
      <c r="H83" s="28"/>
      <c r="I83" s="28"/>
      <c r="J83" s="29"/>
      <c r="K83" s="35" t="s">
        <v>132</v>
      </c>
      <c r="L83"/>
      <c r="M83"/>
      <c r="N83"/>
      <c r="O83"/>
      <c r="P83"/>
      <c r="Q83"/>
    </row>
    <row r="84" spans="1:17" ht="24" customHeight="1" thickBot="1">
      <c r="A84"/>
      <c r="B84" s="84" t="s">
        <v>117</v>
      </c>
      <c r="C84" s="85"/>
      <c r="D84" s="85"/>
      <c r="E84" s="85"/>
      <c r="F84" s="85"/>
      <c r="G84" s="85"/>
      <c r="H84" s="85"/>
      <c r="I84" s="85"/>
      <c r="J84" s="86"/>
      <c r="K84" s="115">
        <v>1</v>
      </c>
      <c r="L84"/>
      <c r="M84"/>
      <c r="N84"/>
      <c r="O84"/>
      <c r="P84"/>
      <c r="Q84"/>
    </row>
    <row r="85" spans="1:17" s="39" customFormat="1" ht="24" customHeight="1">
      <c r="A85" s="1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</row>
    <row r="86" spans="1:17" ht="24" customHeight="1">
      <c r="A86" s="41" t="s">
        <v>110</v>
      </c>
      <c r="B86" s="52" t="s">
        <v>13</v>
      </c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77" t="s">
        <v>246</v>
      </c>
      <c r="N86"/>
      <c r="O86"/>
      <c r="P86"/>
      <c r="Q86"/>
    </row>
    <row r="87" spans="1:17" ht="24" customHeight="1">
      <c r="A87"/>
      <c r="B87" s="616" t="s">
        <v>43</v>
      </c>
      <c r="C87" s="616"/>
      <c r="D87" s="616" t="s">
        <v>30</v>
      </c>
      <c r="E87" s="82" t="s">
        <v>14</v>
      </c>
      <c r="F87" s="87"/>
      <c r="G87" s="87"/>
      <c r="H87" s="87"/>
      <c r="I87" s="83"/>
      <c r="J87" s="616" t="s">
        <v>15</v>
      </c>
      <c r="K87" s="616"/>
      <c r="L87" s="616" t="s">
        <v>16</v>
      </c>
      <c r="M87" s="616"/>
      <c r="N87"/>
      <c r="O87"/>
      <c r="P87"/>
      <c r="Q87"/>
    </row>
    <row r="88" spans="1:17" ht="24" customHeight="1">
      <c r="A88"/>
      <c r="B88" s="616"/>
      <c r="C88" s="616"/>
      <c r="D88" s="616"/>
      <c r="E88" s="6" t="s">
        <v>17</v>
      </c>
      <c r="F88" s="6" t="s">
        <v>18</v>
      </c>
      <c r="G88" s="6" t="s">
        <v>19</v>
      </c>
      <c r="H88" s="6" t="s">
        <v>20</v>
      </c>
      <c r="I88" s="6" t="s">
        <v>21</v>
      </c>
      <c r="J88" s="6" t="s">
        <v>58</v>
      </c>
      <c r="K88" s="6" t="s">
        <v>22</v>
      </c>
      <c r="L88" s="6" t="s">
        <v>23</v>
      </c>
      <c r="M88" s="6" t="s">
        <v>24</v>
      </c>
      <c r="N88"/>
      <c r="O88"/>
      <c r="P88"/>
      <c r="Q88"/>
    </row>
    <row r="89" spans="1:17" ht="24" customHeight="1">
      <c r="A89"/>
      <c r="B89" s="616" t="s">
        <v>73</v>
      </c>
      <c r="C89" s="616"/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/>
      <c r="O89"/>
      <c r="P89"/>
      <c r="Q89"/>
    </row>
    <row r="90" spans="1:17" ht="24" customHeight="1">
      <c r="A90"/>
      <c r="B90" s="616" t="s">
        <v>61</v>
      </c>
      <c r="C90" s="6" t="s">
        <v>62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0"/>
      <c r="O90"/>
      <c r="P90"/>
      <c r="Q90"/>
    </row>
    <row r="91" spans="1:17" ht="24" customHeight="1">
      <c r="A91"/>
      <c r="B91" s="616"/>
      <c r="C91" s="6" t="s">
        <v>63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/>
      <c r="O91"/>
      <c r="P91"/>
      <c r="Q91"/>
    </row>
    <row r="92" spans="1:17" ht="24" customHeight="1">
      <c r="N92"/>
      <c r="O92"/>
      <c r="P92"/>
      <c r="Q92"/>
    </row>
    <row r="93" spans="1:17" ht="24" customHeight="1">
      <c r="N93"/>
      <c r="O93"/>
      <c r="P93"/>
      <c r="Q93"/>
    </row>
    <row r="94" spans="1:17" ht="24" customHeight="1">
      <c r="N94"/>
      <c r="O94"/>
      <c r="P94"/>
      <c r="Q94"/>
    </row>
    <row r="95" spans="1:17" ht="24" customHeight="1">
      <c r="N95"/>
      <c r="O95"/>
      <c r="P95"/>
      <c r="Q95"/>
    </row>
    <row r="96" spans="1:17" ht="24" customHeight="1">
      <c r="O96" s="50"/>
      <c r="P96" s="50"/>
      <c r="Q96" s="50"/>
    </row>
    <row r="97" spans="1:17" ht="24" customHeight="1">
      <c r="O97"/>
      <c r="P97"/>
      <c r="Q97"/>
    </row>
    <row r="98" spans="1:17" ht="24" customHeight="1">
      <c r="O98"/>
      <c r="P98"/>
      <c r="Q98"/>
    </row>
    <row r="99" spans="1:17" ht="24" customHeight="1">
      <c r="O99"/>
      <c r="P99"/>
      <c r="Q99"/>
    </row>
    <row r="100" spans="1:17" ht="24" customHeight="1">
      <c r="O100"/>
      <c r="P100"/>
      <c r="Q100"/>
    </row>
    <row r="101" spans="1:17" ht="24" customHeight="1">
      <c r="O101"/>
      <c r="P101"/>
      <c r="Q101"/>
    </row>
    <row r="104" spans="1:17" s="39" customFormat="1" ht="24" customHeight="1">
      <c r="A104" s="40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</row>
    <row r="105" spans="1:17" s="40" customFormat="1" ht="24" customHeight="1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</row>
    <row r="113" spans="1:17" s="40" customFormat="1" ht="24" customHeight="1"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</row>
    <row r="127" spans="1:17" s="39" customFormat="1" ht="24" customHeight="1">
      <c r="A127" s="40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</row>
    <row r="135" spans="1:17" s="39" customFormat="1" ht="24" customHeight="1">
      <c r="A135" s="40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</row>
    <row r="137" spans="1:17" ht="30" customHeight="1"/>
    <row r="138" spans="1:17" ht="30" customHeight="1"/>
    <row r="139" spans="1:17" ht="30" customHeight="1"/>
    <row r="145" spans="1:17" s="39" customFormat="1" ht="24" customHeight="1">
      <c r="A145" s="40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</row>
    <row r="154" spans="1:17" s="39" customFormat="1" ht="24" customHeight="1">
      <c r="A154" s="40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</row>
    <row r="164" spans="1:17" s="39" customFormat="1" ht="24" customHeight="1">
      <c r="A164" s="40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</row>
    <row r="172" spans="1:17" s="39" customFormat="1" ht="24" customHeight="1">
      <c r="A172" s="40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</row>
    <row r="181" spans="1:17" s="39" customFormat="1" ht="24" customHeight="1">
      <c r="A181" s="40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</row>
    <row r="190" spans="1:17" s="39" customFormat="1" ht="24" customHeight="1">
      <c r="A190" s="40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</row>
    <row r="198" spans="1:17" s="39" customFormat="1" ht="24" customHeight="1">
      <c r="A198" s="40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</row>
    <row r="199" spans="1:17" s="40" customFormat="1" ht="24" customHeight="1"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</row>
    <row r="200" spans="1:17" ht="27" customHeight="1"/>
    <row r="201" spans="1:17" ht="27" customHeight="1"/>
    <row r="202" spans="1:17" ht="27" customHeight="1"/>
    <row r="203" spans="1:17" ht="27" customHeight="1"/>
    <row r="204" spans="1:17" ht="27" customHeight="1"/>
    <row r="205" spans="1:17" ht="27" customHeight="1"/>
    <row r="206" spans="1:17" ht="27" customHeight="1"/>
    <row r="207" spans="1:17" ht="27" customHeight="1"/>
    <row r="208" spans="1:17" ht="27" customHeight="1"/>
    <row r="209" spans="2:17" ht="27" customHeight="1"/>
    <row r="210" spans="2:17" ht="27" customHeight="1"/>
    <row r="211" spans="2:17" ht="27" customHeight="1"/>
    <row r="212" spans="2:17" ht="27" customHeight="1"/>
    <row r="214" spans="2:17" s="40" customFormat="1" ht="24" customHeight="1"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</row>
    <row r="228" spans="1:17" s="39" customFormat="1" ht="24" customHeight="1">
      <c r="A228" s="40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</row>
    <row r="235" spans="1:17" s="38" customFormat="1" ht="29.25" customHeight="1">
      <c r="A235" s="40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</row>
    <row r="236" spans="1:17" ht="13.5" customHeight="1"/>
    <row r="237" spans="1:17" s="49" customFormat="1" ht="21">
      <c r="A237" s="40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</row>
    <row r="238" spans="1:17" s="10" customFormat="1" ht="20.25" customHeight="1">
      <c r="A238" s="40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</row>
    <row r="239" spans="1:17" s="20" customFormat="1" ht="20.25" customHeight="1">
      <c r="A239" s="40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</row>
    <row r="240" spans="1:17" s="20" customFormat="1" ht="20.25" customHeight="1">
      <c r="A240" s="40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</row>
    <row r="241" spans="1:17" s="20" customFormat="1" ht="20.25" customHeight="1">
      <c r="A241" s="40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</row>
    <row r="242" spans="1:17" s="20" customFormat="1" ht="20.25" customHeight="1">
      <c r="A242" s="40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</row>
    <row r="243" spans="1:17" s="20" customFormat="1" ht="20.25" customHeight="1">
      <c r="A243" s="40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</row>
    <row r="244" spans="1:17" s="20" customFormat="1" ht="20.25" customHeight="1">
      <c r="A244" s="40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</row>
    <row r="245" spans="1:17" s="20" customFormat="1" ht="20.25" customHeight="1">
      <c r="A245" s="40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</row>
    <row r="246" spans="1:17" s="20" customFormat="1" ht="20.25" customHeight="1">
      <c r="A246" s="40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</row>
    <row r="247" spans="1:17" s="20" customFormat="1" ht="20.25" customHeight="1">
      <c r="A247" s="40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</row>
    <row r="248" spans="1:17" s="20" customFormat="1" ht="20.25" customHeight="1">
      <c r="A248" s="40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</row>
    <row r="249" spans="1:17" s="20" customFormat="1" ht="20.25" customHeight="1">
      <c r="A249" s="40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</row>
    <row r="250" spans="1:17" s="20" customFormat="1" ht="20.25" customHeight="1">
      <c r="A250" s="40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</row>
    <row r="251" spans="1:17" s="50" customFormat="1" ht="21">
      <c r="A251" s="40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</row>
    <row r="252" spans="1:17" s="12" customFormat="1" ht="20.25" customHeight="1">
      <c r="A252" s="40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</row>
    <row r="253" spans="1:17" s="12" customFormat="1" ht="20.25" customHeight="1">
      <c r="A253" s="40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</row>
    <row r="254" spans="1:17" s="12" customFormat="1" ht="20.25" customHeight="1">
      <c r="A254" s="40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</row>
    <row r="255" spans="1:17" s="12" customFormat="1" ht="28.5" customHeight="1">
      <c r="A255" s="40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</row>
    <row r="256" spans="1:17" s="12" customFormat="1" ht="20.25" customHeight="1">
      <c r="A256" s="40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</row>
    <row r="257" spans="1:17" s="12" customFormat="1" ht="27.75" customHeight="1">
      <c r="A257" s="40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</row>
    <row r="258" spans="1:17" s="12" customFormat="1" ht="20.25" customHeight="1">
      <c r="A258" s="40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</row>
    <row r="259" spans="1:17" s="38" customFormat="1" ht="29.25" customHeight="1">
      <c r="A259" s="40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</row>
    <row r="260" spans="1:17" ht="19.5" customHeight="1"/>
    <row r="261" spans="1:17" s="49" customFormat="1" ht="21">
      <c r="A261" s="40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</row>
    <row r="262" spans="1:17" s="7" customFormat="1" ht="25.5" customHeight="1">
      <c r="A262" s="40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</row>
    <row r="263" spans="1:17" customFormat="1" ht="25.5" customHeight="1">
      <c r="A263" s="40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</row>
    <row r="264" spans="1:17" s="18" customFormat="1" ht="25.5" customHeight="1">
      <c r="A264" s="40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</row>
    <row r="265" spans="1:17" s="18" customFormat="1" ht="25.5" customHeight="1">
      <c r="A265" s="40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</row>
    <row r="266" spans="1:17" s="18" customFormat="1" ht="25.5" customHeight="1">
      <c r="A266" s="40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</row>
    <row r="267" spans="1:17" s="38" customFormat="1" ht="21" customHeight="1">
      <c r="A267" s="40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</row>
    <row r="268" spans="1:17" s="38" customFormat="1" ht="29.25" customHeight="1">
      <c r="A268" s="40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</row>
    <row r="269" spans="1:17" ht="24.75" customHeight="1"/>
    <row r="270" spans="1:17" s="49" customFormat="1" ht="21">
      <c r="A270" s="40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</row>
    <row r="271" spans="1:17" s="7" customFormat="1" ht="25.5" customHeight="1">
      <c r="A271" s="40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</row>
    <row r="272" spans="1:17" customFormat="1" ht="25.5" customHeight="1">
      <c r="A272" s="40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</row>
    <row r="273" spans="1:17" s="18" customFormat="1" ht="25.5" customHeight="1">
      <c r="A273" s="40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</row>
    <row r="274" spans="1:17" s="18" customFormat="1" ht="25.5" customHeight="1">
      <c r="A274" s="40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</row>
    <row r="275" spans="1:17" s="18" customFormat="1" ht="25.5" customHeight="1">
      <c r="A275" s="40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</row>
    <row r="276" spans="1:17" customFormat="1" ht="21.75" customHeight="1">
      <c r="A276" s="40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</row>
    <row r="277" spans="1:17" customFormat="1" ht="21.75" customHeight="1">
      <c r="A277" s="40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</row>
    <row r="278" spans="1:17" s="50" customFormat="1" ht="21">
      <c r="A278" s="40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</row>
    <row r="279" spans="1:17" customFormat="1" ht="21.75" customHeight="1">
      <c r="A279" s="40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</row>
    <row r="280" spans="1:17" s="7" customFormat="1" ht="25.5" customHeight="1">
      <c r="A280" s="40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</row>
    <row r="281" spans="1:17" customFormat="1" ht="25.5" customHeight="1">
      <c r="A281" s="40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</row>
    <row r="282" spans="1:17" s="18" customFormat="1" ht="25.5" customHeight="1">
      <c r="A282" s="40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</row>
    <row r="283" spans="1:17" s="18" customFormat="1" ht="25.5" customHeight="1">
      <c r="A283" s="40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</row>
    <row r="284" spans="1:17" s="18" customFormat="1" ht="25.5" customHeight="1">
      <c r="A284" s="40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</row>
    <row r="287" spans="1:17" s="49" customFormat="1" ht="21">
      <c r="A287" s="40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</row>
    <row r="288" spans="1:17" s="18" customFormat="1" ht="22.5" customHeight="1">
      <c r="A288" s="40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</row>
    <row r="289" spans="1:17" s="18" customFormat="1" ht="22.5" customHeight="1">
      <c r="A289" s="40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</row>
    <row r="290" spans="1:17" s="18" customFormat="1" ht="22.5" customHeight="1">
      <c r="A290" s="40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</row>
    <row r="291" spans="1:17" s="18" customFormat="1" ht="22.5" customHeight="1">
      <c r="A291" s="40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</row>
    <row r="292" spans="1:17" s="18" customFormat="1" ht="22.5" customHeight="1">
      <c r="A292" s="40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</row>
    <row r="293" spans="1:17" s="18" customFormat="1" ht="22.5" customHeight="1">
      <c r="A293" s="40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</row>
    <row r="294" spans="1:17" s="18" customFormat="1" ht="22.5" customHeight="1">
      <c r="A294" s="40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</row>
    <row r="295" spans="1:17" s="18" customFormat="1" ht="22.5" customHeight="1">
      <c r="A295" s="40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</row>
    <row r="296" spans="1:17" s="18" customFormat="1" ht="22.5" customHeight="1">
      <c r="A296" s="40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</row>
    <row r="297" spans="1:17" s="18" customFormat="1" ht="22.5" customHeight="1">
      <c r="A297" s="40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</row>
    <row r="298" spans="1:17" s="18" customFormat="1" ht="22.5" customHeight="1">
      <c r="A298" s="40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</row>
    <row r="299" spans="1:17" s="18" customFormat="1" ht="22.5" customHeight="1">
      <c r="A299" s="40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</row>
    <row r="300" spans="1:17" s="18" customFormat="1" ht="22.5" customHeight="1">
      <c r="A300" s="40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</row>
    <row r="301" spans="1:17" s="18" customFormat="1" ht="22.5" customHeight="1">
      <c r="A301" s="40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</row>
    <row r="302" spans="1:17" s="18" customFormat="1" ht="22.5" customHeight="1">
      <c r="A302" s="40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</row>
    <row r="303" spans="1:17" s="18" customFormat="1" ht="22.5" customHeight="1">
      <c r="A303" s="40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</row>
    <row r="304" spans="1:17" s="18" customFormat="1" ht="22.5" customHeight="1">
      <c r="A304" s="40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</row>
    <row r="305" spans="1:22" s="18" customFormat="1" ht="22.5" customHeight="1">
      <c r="A305" s="40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</row>
    <row r="306" spans="1:22" s="50" customFormat="1" ht="21">
      <c r="A306" s="40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</row>
    <row r="307" spans="1:22" s="18" customFormat="1" ht="22.5" customHeight="1">
      <c r="A307" s="40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22"/>
      <c r="S307" s="1"/>
      <c r="T307" s="1"/>
      <c r="U307" s="1"/>
      <c r="V307" s="1"/>
    </row>
    <row r="308" spans="1:22" customFormat="1" ht="22.5" customHeight="1">
      <c r="A308" s="40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</row>
    <row r="309" spans="1:22" customFormat="1" ht="22.5" customHeight="1">
      <c r="A309" s="40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</row>
    <row r="310" spans="1:22" customFormat="1" ht="22.5" customHeight="1">
      <c r="A310" s="40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</row>
    <row r="311" spans="1:22" customFormat="1" ht="22.5" customHeight="1">
      <c r="A311" s="40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</row>
    <row r="312" spans="1:22" customFormat="1" ht="22.5" customHeight="1">
      <c r="A312" s="40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</row>
    <row r="313" spans="1:22" customFormat="1" ht="22.5" customHeight="1">
      <c r="A313" s="40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</row>
    <row r="314" spans="1:22" customFormat="1" ht="22.5" customHeight="1">
      <c r="A314" s="40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</row>
    <row r="315" spans="1:22" customFormat="1" ht="22.5" customHeight="1">
      <c r="A315" s="40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</row>
    <row r="316" spans="1:22" customFormat="1" ht="22.5" customHeight="1">
      <c r="A316" s="40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</row>
    <row r="317" spans="1:22" customFormat="1" ht="22.5" customHeight="1">
      <c r="A317" s="40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</row>
    <row r="318" spans="1:22" customFormat="1" ht="22.5" customHeight="1">
      <c r="A318" s="40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</row>
    <row r="319" spans="1:22" customFormat="1" ht="22.5" customHeight="1">
      <c r="A319" s="40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</row>
    <row r="320" spans="1:22" customFormat="1" ht="22.5" customHeight="1">
      <c r="A320" s="40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</row>
    <row r="321" spans="1:17" customFormat="1" ht="22.5" customHeight="1">
      <c r="A321" s="40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</row>
    <row r="322" spans="1:17" customFormat="1" ht="22.5" customHeight="1">
      <c r="A322" s="40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</row>
    <row r="323" spans="1:17" customFormat="1" ht="22.5" customHeight="1">
      <c r="A323" s="40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</row>
    <row r="324" spans="1:17" customFormat="1" ht="22.5" customHeight="1">
      <c r="A324" s="40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</row>
    <row r="325" spans="1:17" customFormat="1" ht="22.5" customHeight="1">
      <c r="A325" s="40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</row>
    <row r="326" spans="1:17" customFormat="1" ht="22.5" customHeight="1">
      <c r="A326" s="40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</row>
    <row r="327" spans="1:17" customFormat="1" ht="22.5" customHeight="1">
      <c r="A327" s="40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</row>
    <row r="328" spans="1:17" customFormat="1" ht="22.5" customHeight="1">
      <c r="A328" s="40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</row>
    <row r="329" spans="1:17" customFormat="1" ht="22.5" customHeight="1">
      <c r="A329" s="40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</row>
    <row r="330" spans="1:17" s="50" customFormat="1" ht="21">
      <c r="A330" s="40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</row>
    <row r="331" spans="1:17" customFormat="1" ht="22.5" customHeight="1">
      <c r="A331" s="40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</row>
    <row r="332" spans="1:17" customFormat="1" ht="22.5" customHeight="1">
      <c r="A332" s="40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</row>
    <row r="333" spans="1:17" customFormat="1" ht="22.5" customHeight="1">
      <c r="A333" s="40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</row>
    <row r="334" spans="1:17" customFormat="1" ht="22.5" customHeight="1">
      <c r="A334" s="40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</row>
    <row r="335" spans="1:17" customFormat="1" ht="22.5" customHeight="1">
      <c r="A335" s="40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</row>
  </sheetData>
  <mergeCells count="31">
    <mergeCell ref="B90:B91"/>
    <mergeCell ref="B87:C88"/>
    <mergeCell ref="D87:D88"/>
    <mergeCell ref="J87:K87"/>
    <mergeCell ref="B57:D57"/>
    <mergeCell ref="B59:D59"/>
    <mergeCell ref="B45:D45"/>
    <mergeCell ref="L87:M87"/>
    <mergeCell ref="B89:C89"/>
    <mergeCell ref="B64:B79"/>
    <mergeCell ref="B80:B83"/>
    <mergeCell ref="B58:D58"/>
    <mergeCell ref="B53:D53"/>
    <mergeCell ref="B54:D54"/>
    <mergeCell ref="B55:D55"/>
    <mergeCell ref="B56:D56"/>
    <mergeCell ref="B46:D46"/>
    <mergeCell ref="B47:D47"/>
    <mergeCell ref="B48:D48"/>
    <mergeCell ref="B49:D49"/>
    <mergeCell ref="B51:D51"/>
    <mergeCell ref="B50:D50"/>
    <mergeCell ref="H5:H6"/>
    <mergeCell ref="B15:F15"/>
    <mergeCell ref="B7:C7"/>
    <mergeCell ref="F16:G16"/>
    <mergeCell ref="B5:C6"/>
    <mergeCell ref="D5:D6"/>
    <mergeCell ref="E5:F5"/>
    <mergeCell ref="B8:B13"/>
    <mergeCell ref="G5:G6"/>
  </mergeCells>
  <phoneticPr fontId="2"/>
  <pageMargins left="0.19685039370078741" right="0.19685039370078741" top="0.39370078740157483" bottom="0.27559055118110237" header="0.19685039370078741" footer="0.19685039370078741"/>
  <pageSetup paperSize="9" scale="50" firstPageNumber="88" fitToHeight="0" orientation="portrait" useFirstPageNumber="1" r:id="rId1"/>
  <headerFooter alignWithMargins="0"/>
  <rowBreaks count="1" manualBreakCount="1">
    <brk id="2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感染症</vt:lpstr>
      <vt:lpstr>結核</vt:lpstr>
      <vt:lpstr>特定感染症</vt:lpstr>
      <vt:lpstr>感染症!Print_Area</vt:lpstr>
      <vt:lpstr>結核!Print_Area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2022-04-17T02:23:34Z</cp:lastPrinted>
  <dcterms:created xsi:type="dcterms:W3CDTF">2011-08-16T02:12:06Z</dcterms:created>
  <dcterms:modified xsi:type="dcterms:W3CDTF">2022-04-17T02:23:35Z</dcterms:modified>
</cp:coreProperties>
</file>