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元年度\"/>
    </mc:Choice>
  </mc:AlternateContent>
  <bookViews>
    <workbookView xWindow="0" yWindow="0" windowWidth="28800" windowHeight="11490"/>
  </bookViews>
  <sheets>
    <sheet name="第５　１" sheetId="1" r:id="rId1"/>
  </sheets>
  <definedNames>
    <definedName name="_xlnm.Print_Area" localSheetId="0">'第５　１'!$A$1:$N$35</definedName>
  </definedNames>
  <calcPr calcId="152511"/>
</workbook>
</file>

<file path=xl/calcChain.xml><?xml version="1.0" encoding="utf-8"?>
<calcChain xmlns="http://schemas.openxmlformats.org/spreadsheetml/2006/main">
  <c r="K33" i="1" l="1"/>
  <c r="I33" i="1"/>
  <c r="K34" i="1"/>
  <c r="K32" i="1"/>
  <c r="K31" i="1"/>
  <c r="J33" i="1"/>
  <c r="D33" i="1" l="1"/>
  <c r="C33" i="1"/>
  <c r="G33" i="1" l="1"/>
  <c r="F33" i="1"/>
  <c r="J24" i="1"/>
  <c r="I24" i="1"/>
  <c r="G24" i="1"/>
  <c r="F24" i="1"/>
  <c r="D24" i="1"/>
  <c r="C24" i="1"/>
  <c r="M24" i="1"/>
  <c r="L24" i="1"/>
  <c r="M15" i="1"/>
  <c r="J15" i="1"/>
  <c r="I15" i="1"/>
  <c r="L15" i="1"/>
  <c r="D15" i="1"/>
  <c r="E15" i="1"/>
  <c r="E16" i="1"/>
  <c r="H16" i="1"/>
  <c r="H15" i="1"/>
  <c r="E14" i="1"/>
  <c r="E13" i="1"/>
  <c r="E11" i="1"/>
  <c r="E10" i="1"/>
  <c r="E9" i="1"/>
  <c r="E8" i="1"/>
  <c r="E7" i="1"/>
  <c r="D12" i="1"/>
  <c r="C12" i="1"/>
  <c r="D6" i="1"/>
  <c r="C6" i="1"/>
  <c r="G12" i="1"/>
  <c r="H13" i="1"/>
  <c r="H14" i="1"/>
  <c r="F12" i="1"/>
  <c r="G6" i="1"/>
  <c r="F6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<sst xmlns="http://schemas.openxmlformats.org/spreadsheetml/2006/main" count="131" uniqueCount="49">
  <si>
    <t>65歳以上
人　　　口</t>
    <rPh sb="2" eb="5">
      <t>サイイジョウ</t>
    </rPh>
    <rPh sb="6" eb="7">
      <t>ヒト</t>
    </rPh>
    <rPh sb="10" eb="11">
      <t>クチ</t>
    </rPh>
    <phoneticPr fontId="2"/>
  </si>
  <si>
    <t>甲 賀 市</t>
    <rPh sb="0" eb="1">
      <t>コウ</t>
    </rPh>
    <rPh sb="2" eb="3">
      <t>ガ</t>
    </rPh>
    <rPh sb="4" eb="5">
      <t>シ</t>
    </rPh>
    <phoneticPr fontId="2"/>
  </si>
  <si>
    <t>湖 南 市</t>
    <rPh sb="0" eb="1">
      <t>ミズウミ</t>
    </rPh>
    <rPh sb="2" eb="3">
      <t>ミナミ</t>
    </rPh>
    <rPh sb="4" eb="5">
      <t>シ</t>
    </rPh>
    <phoneticPr fontId="2"/>
  </si>
  <si>
    <t>滋 賀 県</t>
    <rPh sb="0" eb="1">
      <t>シゲル</t>
    </rPh>
    <rPh sb="2" eb="3">
      <t>ガ</t>
    </rPh>
    <rPh sb="4" eb="5">
      <t>ケン</t>
    </rPh>
    <phoneticPr fontId="2"/>
  </si>
  <si>
    <t>圏     域</t>
    <rPh sb="0" eb="1">
      <t>ケン</t>
    </rPh>
    <rPh sb="6" eb="7">
      <t>イキ</t>
    </rPh>
    <phoneticPr fontId="2"/>
  </si>
  <si>
    <t>高齢
化率</t>
    <rPh sb="0" eb="2">
      <t>コウレイ</t>
    </rPh>
    <rPh sb="3" eb="4">
      <t>カ</t>
    </rPh>
    <rPh sb="4" eb="5">
      <t>リツ</t>
    </rPh>
    <phoneticPr fontId="2"/>
  </si>
  <si>
    <t>人　口</t>
    <rPh sb="0" eb="1">
      <t>ヒト</t>
    </rPh>
    <rPh sb="2" eb="3">
      <t>クチ</t>
    </rPh>
    <phoneticPr fontId="2"/>
  </si>
  <si>
    <t>(8.4%)</t>
    <phoneticPr fontId="2"/>
  </si>
  <si>
    <t>(10.5%)</t>
    <phoneticPr fontId="2"/>
  </si>
  <si>
    <t>区　　　　　　　　　　　　　　　　　分　</t>
    <rPh sb="0" eb="1">
      <t>ク</t>
    </rPh>
    <rPh sb="18" eb="19">
      <t>ブン</t>
    </rPh>
    <phoneticPr fontId="2"/>
  </si>
  <si>
    <t xml:space="preserve">   区</t>
    <rPh sb="3" eb="4">
      <t>ク</t>
    </rPh>
    <phoneticPr fontId="2"/>
  </si>
  <si>
    <t xml:space="preserve">   分</t>
    <rPh sb="3" eb="4">
      <t>ブン</t>
    </rPh>
    <phoneticPr fontId="2"/>
  </si>
  <si>
    <t>1　高齢者人口の推移</t>
    <rPh sb="2" eb="5">
      <t>コウレイシャ</t>
    </rPh>
    <rPh sb="5" eb="7">
      <t>ジンコウ</t>
    </rPh>
    <rPh sb="8" eb="10">
      <t>スイイ</t>
    </rPh>
    <phoneticPr fontId="2"/>
  </si>
  <si>
    <t>平成7年</t>
    <rPh sb="0" eb="2">
      <t>ヘイセイ</t>
    </rPh>
    <rPh sb="3" eb="4">
      <t>ネン</t>
    </rPh>
    <phoneticPr fontId="2"/>
  </si>
  <si>
    <t>（1995年）</t>
    <rPh sb="5" eb="6">
      <t>ネン</t>
    </rPh>
    <phoneticPr fontId="2"/>
  </si>
  <si>
    <t>平成12年</t>
    <rPh sb="0" eb="2">
      <t>ヘイセイ</t>
    </rPh>
    <rPh sb="4" eb="5">
      <t>ネン</t>
    </rPh>
    <phoneticPr fontId="2"/>
  </si>
  <si>
    <t>（2000年）</t>
    <rPh sb="5" eb="6">
      <t>ネン</t>
    </rPh>
    <phoneticPr fontId="2"/>
  </si>
  <si>
    <t>－</t>
    <phoneticPr fontId="2"/>
  </si>
  <si>
    <r>
      <t>(水口町</t>
    </r>
    <r>
      <rPr>
        <sz val="9"/>
        <rFont val="ＭＳ Ｐゴシック"/>
        <family val="3"/>
        <charset val="128"/>
      </rPr>
      <t>)</t>
    </r>
    <rPh sb="1" eb="4">
      <t>ミナクチチョウ</t>
    </rPh>
    <phoneticPr fontId="2"/>
  </si>
  <si>
    <r>
      <t>(土山町</t>
    </r>
    <r>
      <rPr>
        <sz val="9"/>
        <rFont val="ＭＳ Ｐゴシック"/>
        <family val="3"/>
        <charset val="128"/>
      </rPr>
      <t>)</t>
    </r>
    <rPh sb="1" eb="4">
      <t>ツチヤマチョウ</t>
    </rPh>
    <phoneticPr fontId="2"/>
  </si>
  <si>
    <r>
      <t>(甲賀町</t>
    </r>
    <r>
      <rPr>
        <sz val="9"/>
        <rFont val="ＭＳ Ｐゴシック"/>
        <family val="3"/>
        <charset val="128"/>
      </rPr>
      <t>)</t>
    </r>
    <rPh sb="1" eb="4">
      <t>コウカチョウ</t>
    </rPh>
    <phoneticPr fontId="2"/>
  </si>
  <si>
    <r>
      <t>(甲南町</t>
    </r>
    <r>
      <rPr>
        <sz val="9"/>
        <rFont val="ＭＳ Ｐゴシック"/>
        <family val="3"/>
        <charset val="128"/>
      </rPr>
      <t>)</t>
    </r>
    <rPh sb="1" eb="4">
      <t>コウナンチョウ</t>
    </rPh>
    <phoneticPr fontId="2"/>
  </si>
  <si>
    <r>
      <t>(信楽町</t>
    </r>
    <r>
      <rPr>
        <sz val="9"/>
        <rFont val="ＭＳ Ｐゴシック"/>
        <family val="3"/>
        <charset val="128"/>
      </rPr>
      <t>)</t>
    </r>
    <rPh sb="1" eb="4">
      <t>シガラキチョウ</t>
    </rPh>
    <phoneticPr fontId="2"/>
  </si>
  <si>
    <r>
      <t>(石部町</t>
    </r>
    <r>
      <rPr>
        <sz val="9"/>
        <rFont val="ＭＳ Ｐゴシック"/>
        <family val="3"/>
        <charset val="128"/>
      </rPr>
      <t>)</t>
    </r>
    <rPh sb="1" eb="3">
      <t>イシベ</t>
    </rPh>
    <rPh sb="3" eb="4">
      <t>チョウ</t>
    </rPh>
    <phoneticPr fontId="2"/>
  </si>
  <si>
    <r>
      <t>(甲西町</t>
    </r>
    <r>
      <rPr>
        <sz val="9"/>
        <rFont val="ＭＳ Ｐゴシック"/>
        <family val="3"/>
        <charset val="128"/>
      </rPr>
      <t>)</t>
    </r>
    <rPh sb="1" eb="4">
      <t>コウセイチョウ</t>
    </rPh>
    <phoneticPr fontId="2"/>
  </si>
  <si>
    <t>(16.0%)</t>
    <phoneticPr fontId="2"/>
  </si>
  <si>
    <t>(18.1%)</t>
    <phoneticPr fontId="2"/>
  </si>
  <si>
    <t>平成17年</t>
    <rPh sb="0" eb="2">
      <t>ヘイセイ</t>
    </rPh>
    <rPh sb="4" eb="5">
      <t>ネン</t>
    </rPh>
    <phoneticPr fontId="2"/>
  </si>
  <si>
    <t>（2005年）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</si>
  <si>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</si>
  <si>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（2013年）</t>
    <rPh sb="5" eb="6">
      <t>ネン</t>
    </rPh>
    <phoneticPr fontId="2"/>
  </si>
  <si>
    <t>平成22年</t>
    <rPh sb="0" eb="2">
      <t>ヘイセイ</t>
    </rPh>
    <rPh sb="4" eb="5">
      <t>ネン</t>
    </rPh>
    <phoneticPr fontId="2"/>
  </si>
  <si>
    <t>（2010年）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</si>
  <si>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</si>
  <si>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（2014年）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</si>
  <si>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</si>
  <si>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（2015年）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</si>
  <si>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</si>
  <si>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（2016年）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</si>
  <si>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</si>
  <si>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（2017年）</t>
    <rPh sb="5" eb="6">
      <t>ネン</t>
    </rPh>
    <phoneticPr fontId="2"/>
  </si>
  <si>
    <t>平成30年</t>
    <rPh sb="0" eb="2">
      <t>ヘイセイ</t>
    </rPh>
    <rPh sb="4" eb="5">
      <t>ネン</t>
    </rPh>
    <phoneticPr fontId="2"/>
  </si>
  <si>
    <t>（2018年）</t>
    <rPh sb="5" eb="6">
      <t>ネン</t>
    </rPh>
    <phoneticPr fontId="2"/>
  </si>
  <si>
    <t>注）”人口”には年齢不詳人数も含む。”高齢化率”は、年齢不詳人数を除いて算出。</t>
    <rPh sb="0" eb="1">
      <t>チュウ</t>
    </rPh>
    <rPh sb="3" eb="5">
      <t>ジンコウ</t>
    </rPh>
    <rPh sb="8" eb="10">
      <t>ネンレイ</t>
    </rPh>
    <rPh sb="10" eb="12">
      <t>フショウ</t>
    </rPh>
    <rPh sb="12" eb="13">
      <t>ヒト</t>
    </rPh>
    <rPh sb="13" eb="14">
      <t>スウ</t>
    </rPh>
    <rPh sb="15" eb="16">
      <t>フク</t>
    </rPh>
    <rPh sb="19" eb="22">
      <t>コウレイカ</t>
    </rPh>
    <rPh sb="22" eb="23">
      <t>リツ</t>
    </rPh>
    <rPh sb="26" eb="28">
      <t>ネンレイ</t>
    </rPh>
    <rPh sb="28" eb="30">
      <t>フショウ</t>
    </rPh>
    <rPh sb="30" eb="32">
      <t>ニンズウ</t>
    </rPh>
    <rPh sb="33" eb="34">
      <t>ノゾ</t>
    </rPh>
    <rPh sb="36" eb="38">
      <t>サンシュツ</t>
    </rPh>
    <phoneticPr fontId="2"/>
  </si>
  <si>
    <t>（2019年）</t>
    <rPh sb="5" eb="6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</si>
  <si>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</si>
  <si>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r>
      <t>6</t>
    </r>
    <r>
      <rPr>
        <sz val="9"/>
        <rFont val="ＭＳ Ｐゴシック"/>
        <family val="3"/>
        <charset val="128"/>
      </rPr>
      <t>5</t>
    </r>
    <r>
      <rPr>
        <sz val="9"/>
        <rFont val="ＭＳ Ｐゴシック"/>
        <family val="3"/>
        <charset val="128"/>
      </rPr>
      <t>歳以上
人　　　口</t>
    </r>
    <rPh sb="2" eb="5">
      <t>サイイジョウ</t>
    </rPh>
    <rPh sb="6" eb="7">
      <t>ヒト</t>
    </rPh>
    <rPh sb="10" eb="11">
      <t>クチ</t>
    </rPh>
    <phoneticPr fontId="2"/>
  </si>
  <si>
    <t xml:space="preserve">(数値は滋賀県推計人口年報による） </t>
    <rPh sb="1" eb="3">
      <t>スウチ</t>
    </rPh>
    <rPh sb="4" eb="7">
      <t>シガケン</t>
    </rPh>
    <rPh sb="7" eb="9">
      <t>スイケイ</t>
    </rPh>
    <rPh sb="9" eb="11">
      <t>ジンコウ</t>
    </rPh>
    <rPh sb="11" eb="13">
      <t>ネンポウ</t>
    </rPh>
    <phoneticPr fontId="2"/>
  </si>
  <si>
    <t>第4　高齢者と介護保険</t>
    <rPh sb="0" eb="1">
      <t>ダイ</t>
    </rPh>
    <rPh sb="3" eb="6">
      <t>コウレイシャ</t>
    </rPh>
    <rPh sb="7" eb="9">
      <t>カイゴ</t>
    </rPh>
    <rPh sb="9" eb="11">
      <t>ホケン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</si>
</sst>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0.0%"/>
    <numFmt numFmtId="178" formatCode="#,##0_ "/>
    <numFmt numFmtId="179" formatCode="#,##0_);\(#,##0\)"/>
    <numFmt numFmtId="180" formatCode="#,##0_);[Red]\(#,##0\)"/>
  </numFmts>
  <fonts count="10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5" fillId="0" borderId="12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vertical="center"/>
    </xf>
    <xf numFmtId="180" fontId="0" fillId="0" borderId="0" xfId="0" applyNumberFormat="1"/>
    <xf numFmtId="179" fontId="5" fillId="0" borderId="15" xfId="0" applyNumberFormat="1" applyFont="1" applyBorder="1" applyAlignment="1">
      <alignment vertical="center"/>
    </xf>
    <xf numFmtId="49" fontId="5" fillId="0" borderId="16" xfId="1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horizontal="right" vertical="center"/>
    </xf>
    <xf numFmtId="179" fontId="5" fillId="0" borderId="15" xfId="2" applyNumberFormat="1" applyFont="1" applyBorder="1" applyAlignment="1">
      <alignment vertical="center"/>
    </xf>
    <xf numFmtId="179" fontId="5" fillId="0" borderId="17" xfId="2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7" fontId="5" fillId="0" borderId="4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177" fontId="5" fillId="0" borderId="5" xfId="2" applyNumberFormat="1" applyFont="1" applyBorder="1" applyAlignment="1">
      <alignment vertical="center"/>
    </xf>
    <xf numFmtId="176" fontId="5" fillId="0" borderId="14" xfId="2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49" fontId="5" fillId="0" borderId="16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7" fontId="5" fillId="0" borderId="21" xfId="2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80" fontId="5" fillId="0" borderId="19" xfId="0" applyNumberFormat="1" applyFont="1" applyBorder="1" applyAlignment="1">
      <alignment vertical="center"/>
    </xf>
    <xf numFmtId="180" fontId="5" fillId="0" borderId="20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7" fontId="5" fillId="0" borderId="22" xfId="2" applyNumberFormat="1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19" xfId="2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23" xfId="2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178" fontId="5" fillId="0" borderId="24" xfId="0" applyNumberFormat="1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0" fontId="6" fillId="0" borderId="0" xfId="0" applyFont="1"/>
    <xf numFmtId="176" fontId="5" fillId="0" borderId="24" xfId="2" applyNumberFormat="1" applyFont="1" applyBorder="1" applyAlignment="1">
      <alignment vertical="center"/>
    </xf>
    <xf numFmtId="176" fontId="5" fillId="0" borderId="25" xfId="2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76" fontId="9" fillId="0" borderId="23" xfId="2" applyNumberFormat="1" applyFont="1" applyBorder="1" applyAlignment="1">
      <alignment vertical="center"/>
    </xf>
    <xf numFmtId="176" fontId="9" fillId="0" borderId="24" xfId="2" applyNumberFormat="1" applyFont="1" applyBorder="1" applyAlignment="1">
      <alignment vertical="center"/>
    </xf>
    <xf numFmtId="178" fontId="9" fillId="0" borderId="23" xfId="0" applyNumberFormat="1" applyFont="1" applyBorder="1" applyAlignment="1">
      <alignment vertical="center"/>
    </xf>
    <xf numFmtId="178" fontId="9" fillId="0" borderId="24" xfId="0" applyNumberFormat="1" applyFont="1" applyBorder="1" applyAlignment="1">
      <alignment vertical="center"/>
    </xf>
    <xf numFmtId="176" fontId="9" fillId="0" borderId="19" xfId="2" applyNumberFormat="1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6" fontId="9" fillId="0" borderId="25" xfId="2" applyNumberFormat="1" applyFont="1" applyBorder="1" applyAlignment="1">
      <alignment vertical="center"/>
    </xf>
    <xf numFmtId="176" fontId="5" fillId="0" borderId="33" xfId="2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zoomScaleSheetLayoutView="75" workbookViewId="0">
      <selection activeCell="A2" sqref="A2:D2"/>
    </sheetView>
  </sheetViews>
  <sheetFormatPr defaultRowHeight="11.25"/>
  <cols>
    <col min="1" max="1" width="2.33203125" customWidth="1"/>
    <col min="2" max="2" width="9" customWidth="1"/>
    <col min="3" max="3" width="12" bestFit="1" customWidth="1"/>
    <col min="4" max="4" width="10" bestFit="1" customWidth="1"/>
    <col min="5" max="5" width="7.83203125" customWidth="1"/>
    <col min="6" max="6" width="12" bestFit="1" customWidth="1"/>
    <col min="7" max="7" width="10" bestFit="1" customWidth="1"/>
    <col min="8" max="8" width="7.83203125" customWidth="1"/>
    <col min="9" max="9" width="12" bestFit="1" customWidth="1"/>
    <col min="10" max="10" width="10" bestFit="1" customWidth="1"/>
    <col min="11" max="11" width="7.83203125" customWidth="1"/>
    <col min="12" max="12" width="12" bestFit="1" customWidth="1"/>
    <col min="13" max="13" width="10.5" bestFit="1" customWidth="1"/>
    <col min="14" max="14" width="8.33203125" customWidth="1"/>
    <col min="15" max="15" width="1.1640625" customWidth="1"/>
    <col min="16" max="16" width="10.33203125" bestFit="1" customWidth="1"/>
    <col min="18" max="18" width="10.33203125" bestFit="1" customWidth="1"/>
    <col min="20" max="20" width="8.1640625" bestFit="1" customWidth="1"/>
    <col min="21" max="21" width="11.33203125" bestFit="1" customWidth="1"/>
    <col min="23" max="23" width="8" bestFit="1" customWidth="1"/>
  </cols>
  <sheetData>
    <row r="1" spans="1:18" ht="36" customHeight="1">
      <c r="A1" s="80" t="s">
        <v>48</v>
      </c>
      <c r="B1" s="80"/>
      <c r="C1" s="80"/>
      <c r="D1" s="80"/>
      <c r="E1" s="80"/>
      <c r="F1" s="80"/>
    </row>
    <row r="2" spans="1:18" s="1" customFormat="1" ht="34.5" customHeight="1" thickBot="1">
      <c r="A2" s="79" t="s">
        <v>12</v>
      </c>
      <c r="B2" s="79"/>
      <c r="C2" s="79"/>
      <c r="D2" s="79"/>
      <c r="E2" s="3"/>
      <c r="N2" s="58" t="s">
        <v>47</v>
      </c>
    </row>
    <row r="3" spans="1:18" ht="18" customHeight="1">
      <c r="A3" s="9" t="s">
        <v>9</v>
      </c>
      <c r="B3" s="10"/>
      <c r="C3" s="69" t="s">
        <v>13</v>
      </c>
      <c r="D3" s="70"/>
      <c r="E3" s="71"/>
      <c r="F3" s="69" t="s">
        <v>15</v>
      </c>
      <c r="G3" s="70"/>
      <c r="H3" s="71"/>
      <c r="I3" s="69" t="s">
        <v>27</v>
      </c>
      <c r="J3" s="70"/>
      <c r="K3" s="71"/>
      <c r="L3" s="69" t="s">
        <v>31</v>
      </c>
      <c r="M3" s="70"/>
      <c r="N3" s="71"/>
    </row>
    <row r="4" spans="1:18" ht="18" customHeight="1">
      <c r="A4" s="11"/>
      <c r="B4" s="13" t="s">
        <v>10</v>
      </c>
      <c r="C4" s="72" t="s">
        <v>14</v>
      </c>
      <c r="D4" s="73"/>
      <c r="E4" s="74"/>
      <c r="F4" s="72" t="s">
        <v>16</v>
      </c>
      <c r="G4" s="73"/>
      <c r="H4" s="74"/>
      <c r="I4" s="72" t="s">
        <v>28</v>
      </c>
      <c r="J4" s="73"/>
      <c r="K4" s="74"/>
      <c r="L4" s="72" t="s">
        <v>32</v>
      </c>
      <c r="M4" s="73"/>
      <c r="N4" s="74"/>
    </row>
    <row r="5" spans="1:18" ht="35.25" customHeight="1" thickBot="1">
      <c r="A5" s="12"/>
      <c r="B5" s="14" t="s">
        <v>11</v>
      </c>
      <c r="C5" s="49" t="s">
        <v>6</v>
      </c>
      <c r="D5" s="4" t="s">
        <v>0</v>
      </c>
      <c r="E5" s="50" t="s">
        <v>5</v>
      </c>
      <c r="F5" s="49" t="s">
        <v>6</v>
      </c>
      <c r="G5" s="4" t="s">
        <v>0</v>
      </c>
      <c r="H5" s="50" t="s">
        <v>5</v>
      </c>
      <c r="I5" s="49" t="s">
        <v>6</v>
      </c>
      <c r="J5" s="4" t="s">
        <v>0</v>
      </c>
      <c r="K5" s="50" t="s">
        <v>5</v>
      </c>
      <c r="L5" s="49" t="s">
        <v>6</v>
      </c>
      <c r="M5" s="4" t="s">
        <v>0</v>
      </c>
      <c r="N5" s="50" t="s">
        <v>5</v>
      </c>
    </row>
    <row r="6" spans="1:18" ht="30" customHeight="1">
      <c r="A6" s="69" t="s">
        <v>1</v>
      </c>
      <c r="B6" s="71"/>
      <c r="C6" s="21">
        <f>-SUM(C7:C11)</f>
        <v>-90744</v>
      </c>
      <c r="D6" s="23">
        <f>-SUM(D7:D11)</f>
        <v>-14476</v>
      </c>
      <c r="E6" s="22" t="s">
        <v>25</v>
      </c>
      <c r="F6" s="21">
        <f>-SUM(F7:F11)</f>
        <v>-92484</v>
      </c>
      <c r="G6" s="23">
        <f>-SUM(G7:G11)</f>
        <v>-16775</v>
      </c>
      <c r="H6" s="24" t="s">
        <v>26</v>
      </c>
      <c r="I6" s="51">
        <v>93853</v>
      </c>
      <c r="J6" s="56">
        <v>18627</v>
      </c>
      <c r="K6" s="27">
        <v>0.19800000000000001</v>
      </c>
      <c r="L6" s="51">
        <v>92704</v>
      </c>
      <c r="M6" s="56">
        <v>20365</v>
      </c>
      <c r="N6" s="27">
        <v>0.221</v>
      </c>
    </row>
    <row r="7" spans="1:18" ht="30" customHeight="1">
      <c r="A7" s="5"/>
      <c r="B7" s="7" t="s">
        <v>18</v>
      </c>
      <c r="C7" s="28">
        <v>35182</v>
      </c>
      <c r="D7" s="29">
        <v>4951</v>
      </c>
      <c r="E7" s="30">
        <f>D7/C7</f>
        <v>0.14072537092831561</v>
      </c>
      <c r="F7" s="31">
        <v>37044</v>
      </c>
      <c r="G7" s="15">
        <v>5683</v>
      </c>
      <c r="H7" s="30">
        <f t="shared" ref="H7:H16" si="0">G7/F7</f>
        <v>0.15341215851419934</v>
      </c>
      <c r="I7" s="16" t="s">
        <v>17</v>
      </c>
      <c r="J7" s="17" t="s">
        <v>17</v>
      </c>
      <c r="K7" s="18" t="s">
        <v>17</v>
      </c>
      <c r="L7" s="16" t="s">
        <v>17</v>
      </c>
      <c r="M7" s="17" t="s">
        <v>17</v>
      </c>
      <c r="N7" s="18" t="s">
        <v>17</v>
      </c>
    </row>
    <row r="8" spans="1:18" ht="30" customHeight="1">
      <c r="A8" s="5"/>
      <c r="B8" s="7" t="s">
        <v>19</v>
      </c>
      <c r="C8" s="28">
        <v>9680</v>
      </c>
      <c r="D8" s="29">
        <v>1788</v>
      </c>
      <c r="E8" s="30">
        <f>D8/C8</f>
        <v>0.18471074380165289</v>
      </c>
      <c r="F8" s="31">
        <v>9369</v>
      </c>
      <c r="G8" s="15">
        <v>2035</v>
      </c>
      <c r="H8" s="30">
        <f t="shared" si="0"/>
        <v>0.21720567830077916</v>
      </c>
      <c r="I8" s="16" t="s">
        <v>17</v>
      </c>
      <c r="J8" s="17" t="s">
        <v>17</v>
      </c>
      <c r="K8" s="18" t="s">
        <v>17</v>
      </c>
      <c r="L8" s="16" t="s">
        <v>17</v>
      </c>
      <c r="M8" s="17" t="s">
        <v>17</v>
      </c>
      <c r="N8" s="18" t="s">
        <v>17</v>
      </c>
    </row>
    <row r="9" spans="1:18" ht="30" customHeight="1">
      <c r="A9" s="5"/>
      <c r="B9" s="7" t="s">
        <v>20</v>
      </c>
      <c r="C9" s="28">
        <v>12075</v>
      </c>
      <c r="D9" s="29">
        <v>2525</v>
      </c>
      <c r="E9" s="30">
        <f>D9/C9</f>
        <v>0.20910973084886128</v>
      </c>
      <c r="F9" s="31">
        <v>11840</v>
      </c>
      <c r="G9" s="15">
        <v>2837</v>
      </c>
      <c r="H9" s="30">
        <f t="shared" si="0"/>
        <v>0.23961148648648647</v>
      </c>
      <c r="I9" s="16" t="s">
        <v>17</v>
      </c>
      <c r="J9" s="17" t="s">
        <v>17</v>
      </c>
      <c r="K9" s="18" t="s">
        <v>17</v>
      </c>
      <c r="L9" s="16" t="s">
        <v>17</v>
      </c>
      <c r="M9" s="17" t="s">
        <v>17</v>
      </c>
      <c r="N9" s="18" t="s">
        <v>17</v>
      </c>
    </row>
    <row r="10" spans="1:18" ht="30" customHeight="1">
      <c r="A10" s="5"/>
      <c r="B10" s="7" t="s">
        <v>21</v>
      </c>
      <c r="C10" s="28">
        <v>18903</v>
      </c>
      <c r="D10" s="29">
        <v>2518</v>
      </c>
      <c r="E10" s="30">
        <f>D10/C10</f>
        <v>0.13320636935936095</v>
      </c>
      <c r="F10" s="31">
        <v>19839</v>
      </c>
      <c r="G10" s="15">
        <v>3161</v>
      </c>
      <c r="H10" s="30">
        <f t="shared" si="0"/>
        <v>0.15933262765260345</v>
      </c>
      <c r="I10" s="16" t="s">
        <v>17</v>
      </c>
      <c r="J10" s="17" t="s">
        <v>17</v>
      </c>
      <c r="K10" s="18" t="s">
        <v>17</v>
      </c>
      <c r="L10" s="16" t="s">
        <v>17</v>
      </c>
      <c r="M10" s="17" t="s">
        <v>17</v>
      </c>
      <c r="N10" s="18" t="s">
        <v>17</v>
      </c>
    </row>
    <row r="11" spans="1:18" ht="30" customHeight="1" thickBot="1">
      <c r="A11" s="6"/>
      <c r="B11" s="8" t="s">
        <v>22</v>
      </c>
      <c r="C11" s="19">
        <v>14904</v>
      </c>
      <c r="D11" s="32">
        <v>2694</v>
      </c>
      <c r="E11" s="33">
        <f>D11/C11</f>
        <v>0.18075684380032206</v>
      </c>
      <c r="F11" s="34">
        <v>14392</v>
      </c>
      <c r="G11" s="35">
        <v>3059</v>
      </c>
      <c r="H11" s="33">
        <f t="shared" si="0"/>
        <v>0.21254863813229571</v>
      </c>
      <c r="I11" s="16" t="s">
        <v>17</v>
      </c>
      <c r="J11" s="17" t="s">
        <v>17</v>
      </c>
      <c r="K11" s="18" t="s">
        <v>17</v>
      </c>
      <c r="L11" s="16" t="s">
        <v>17</v>
      </c>
      <c r="M11" s="17" t="s">
        <v>17</v>
      </c>
      <c r="N11" s="18" t="s">
        <v>17</v>
      </c>
    </row>
    <row r="12" spans="1:18" ht="30" customHeight="1">
      <c r="A12" s="69" t="s">
        <v>2</v>
      </c>
      <c r="B12" s="71"/>
      <c r="C12" s="21">
        <f>-SUM(C13:C14)</f>
        <v>-51372</v>
      </c>
      <c r="D12" s="23">
        <f>-SUM(D13:D14)</f>
        <v>-4309</v>
      </c>
      <c r="E12" s="24" t="s">
        <v>7</v>
      </c>
      <c r="F12" s="25">
        <f>-SUM(F13:F14)</f>
        <v>-53740</v>
      </c>
      <c r="G12" s="26">
        <f>-SUM(G13:G14)</f>
        <v>-5647</v>
      </c>
      <c r="H12" s="36" t="s">
        <v>8</v>
      </c>
      <c r="I12" s="52">
        <v>55325</v>
      </c>
      <c r="J12" s="53">
        <v>7120</v>
      </c>
      <c r="K12" s="27">
        <v>0.129</v>
      </c>
      <c r="L12" s="52">
        <v>54641</v>
      </c>
      <c r="M12" s="53">
        <v>9015</v>
      </c>
      <c r="N12" s="27">
        <v>0.16600000000000001</v>
      </c>
    </row>
    <row r="13" spans="1:18" ht="30" customHeight="1">
      <c r="A13" s="5"/>
      <c r="B13" s="7" t="s">
        <v>23</v>
      </c>
      <c r="C13" s="28">
        <v>11784</v>
      </c>
      <c r="D13" s="29">
        <v>1070</v>
      </c>
      <c r="E13" s="30">
        <f>D13/C13</f>
        <v>9.0801086218601487E-2</v>
      </c>
      <c r="F13" s="31">
        <v>12378</v>
      </c>
      <c r="G13" s="15">
        <v>1431</v>
      </c>
      <c r="H13" s="30">
        <f t="shared" si="0"/>
        <v>0.11560833737275812</v>
      </c>
      <c r="I13" s="16" t="s">
        <v>17</v>
      </c>
      <c r="J13" s="17" t="s">
        <v>17</v>
      </c>
      <c r="K13" s="18" t="s">
        <v>17</v>
      </c>
      <c r="L13" s="16" t="s">
        <v>17</v>
      </c>
      <c r="M13" s="17" t="s">
        <v>17</v>
      </c>
      <c r="N13" s="18" t="s">
        <v>17</v>
      </c>
    </row>
    <row r="14" spans="1:18" ht="30" customHeight="1" thickBot="1">
      <c r="A14" s="6"/>
      <c r="B14" s="8" t="s">
        <v>24</v>
      </c>
      <c r="C14" s="19">
        <v>39588</v>
      </c>
      <c r="D14" s="32">
        <v>3239</v>
      </c>
      <c r="E14" s="33">
        <f>D14/C14</f>
        <v>8.1817722542184501E-2</v>
      </c>
      <c r="F14" s="34">
        <v>41362</v>
      </c>
      <c r="G14" s="35">
        <v>4216</v>
      </c>
      <c r="H14" s="33">
        <f t="shared" si="0"/>
        <v>0.10192930709346744</v>
      </c>
      <c r="I14" s="16" t="s">
        <v>17</v>
      </c>
      <c r="J14" s="17" t="s">
        <v>17</v>
      </c>
      <c r="K14" s="18" t="s">
        <v>17</v>
      </c>
      <c r="L14" s="16" t="s">
        <v>17</v>
      </c>
      <c r="M14" s="17" t="s">
        <v>17</v>
      </c>
      <c r="N14" s="18" t="s">
        <v>17</v>
      </c>
    </row>
    <row r="15" spans="1:18" ht="30" customHeight="1" thickBot="1">
      <c r="A15" s="75" t="s">
        <v>4</v>
      </c>
      <c r="B15" s="76"/>
      <c r="C15" s="38">
        <v>142116</v>
      </c>
      <c r="D15" s="39">
        <f>SUM(D7:D11)+SUM(D13:D14)</f>
        <v>18785</v>
      </c>
      <c r="E15" s="40">
        <f>D15/C15</f>
        <v>0.13218075375045737</v>
      </c>
      <c r="F15" s="38">
        <v>146224</v>
      </c>
      <c r="G15" s="39">
        <v>22422</v>
      </c>
      <c r="H15" s="40">
        <f t="shared" si="0"/>
        <v>0.15334008097165991</v>
      </c>
      <c r="I15" s="42">
        <f>I6+I12</f>
        <v>149178</v>
      </c>
      <c r="J15" s="43">
        <f>J6+J12</f>
        <v>25747</v>
      </c>
      <c r="K15" s="37">
        <v>0.17299999999999999</v>
      </c>
      <c r="L15" s="42">
        <f>L6+L12</f>
        <v>147345</v>
      </c>
      <c r="M15" s="43">
        <f>M6+M12</f>
        <v>29380</v>
      </c>
      <c r="N15" s="37">
        <v>0.20100000000000001</v>
      </c>
      <c r="P15" s="20"/>
      <c r="Q15" s="20"/>
      <c r="R15" s="20"/>
    </row>
    <row r="16" spans="1:18" ht="30" customHeight="1" thickBot="1">
      <c r="A16" s="77" t="s">
        <v>3</v>
      </c>
      <c r="B16" s="78"/>
      <c r="C16" s="44">
        <v>1287005</v>
      </c>
      <c r="D16" s="57">
        <v>181376</v>
      </c>
      <c r="E16" s="45">
        <f>D16/C16</f>
        <v>0.14092874542056946</v>
      </c>
      <c r="F16" s="46">
        <v>1342832</v>
      </c>
      <c r="G16" s="57">
        <v>215552</v>
      </c>
      <c r="H16" s="45">
        <f t="shared" si="0"/>
        <v>0.16052045229783027</v>
      </c>
      <c r="I16" s="46">
        <v>1380361</v>
      </c>
      <c r="J16" s="57">
        <v>249418</v>
      </c>
      <c r="K16" s="40">
        <v>0.18099999999999999</v>
      </c>
      <c r="L16" s="46">
        <v>1410777</v>
      </c>
      <c r="M16" s="57">
        <v>288788</v>
      </c>
      <c r="N16" s="40">
        <v>0.20699999999999999</v>
      </c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thickBot="1"/>
    <row r="19" spans="1:23" ht="18" customHeight="1">
      <c r="A19" s="9"/>
      <c r="B19" s="10"/>
      <c r="C19" s="69" t="s">
        <v>29</v>
      </c>
      <c r="D19" s="70"/>
      <c r="E19" s="71"/>
      <c r="F19" s="69" t="s">
        <v>33</v>
      </c>
      <c r="G19" s="70"/>
      <c r="H19" s="71"/>
      <c r="I19" s="69" t="s">
        <v>35</v>
      </c>
      <c r="J19" s="70"/>
      <c r="K19" s="71"/>
      <c r="L19" s="69" t="s">
        <v>37</v>
      </c>
      <c r="M19" s="70"/>
      <c r="N19" s="71"/>
    </row>
    <row r="20" spans="1:23" ht="18" customHeight="1">
      <c r="A20" s="11"/>
      <c r="B20" s="13" t="s">
        <v>10</v>
      </c>
      <c r="C20" s="72" t="s">
        <v>30</v>
      </c>
      <c r="D20" s="73"/>
      <c r="E20" s="74"/>
      <c r="F20" s="72" t="s">
        <v>34</v>
      </c>
      <c r="G20" s="73"/>
      <c r="H20" s="74"/>
      <c r="I20" s="72" t="s">
        <v>36</v>
      </c>
      <c r="J20" s="73"/>
      <c r="K20" s="74"/>
      <c r="L20" s="72" t="s">
        <v>38</v>
      </c>
      <c r="M20" s="73"/>
      <c r="N20" s="74"/>
    </row>
    <row r="21" spans="1:23" ht="35.25" customHeight="1" thickBot="1">
      <c r="A21" s="12"/>
      <c r="B21" s="14" t="s">
        <v>11</v>
      </c>
      <c r="C21" s="49" t="s">
        <v>6</v>
      </c>
      <c r="D21" s="4" t="s">
        <v>0</v>
      </c>
      <c r="E21" s="50" t="s">
        <v>5</v>
      </c>
      <c r="F21" s="49" t="s">
        <v>6</v>
      </c>
      <c r="G21" s="4" t="s">
        <v>0</v>
      </c>
      <c r="H21" s="50" t="s">
        <v>5</v>
      </c>
      <c r="I21" s="49" t="s">
        <v>6</v>
      </c>
      <c r="J21" s="4" t="s">
        <v>0</v>
      </c>
      <c r="K21" s="50" t="s">
        <v>5</v>
      </c>
      <c r="L21" s="49" t="s">
        <v>6</v>
      </c>
      <c r="M21" s="4" t="s">
        <v>0</v>
      </c>
      <c r="N21" s="50" t="s">
        <v>5</v>
      </c>
    </row>
    <row r="22" spans="1:23" ht="30" customHeight="1" thickBot="1">
      <c r="A22" s="69" t="s">
        <v>1</v>
      </c>
      <c r="B22" s="71"/>
      <c r="C22" s="51">
        <v>91458</v>
      </c>
      <c r="D22" s="56">
        <v>21610</v>
      </c>
      <c r="E22" s="27">
        <v>0.23799999999999999</v>
      </c>
      <c r="F22" s="51">
        <v>90928</v>
      </c>
      <c r="G22" s="56">
        <v>22532</v>
      </c>
      <c r="H22" s="27">
        <v>0.25</v>
      </c>
      <c r="I22" s="51">
        <v>90901</v>
      </c>
      <c r="J22" s="56">
        <v>23205</v>
      </c>
      <c r="K22" s="27">
        <v>0.25700000000000001</v>
      </c>
      <c r="L22" s="59">
        <v>90354</v>
      </c>
      <c r="M22" s="60">
        <v>23719</v>
      </c>
      <c r="N22" s="27">
        <v>0.26400000000000001</v>
      </c>
    </row>
    <row r="23" spans="1:23" ht="30" customHeight="1" thickBot="1">
      <c r="A23" s="69" t="s">
        <v>2</v>
      </c>
      <c r="B23" s="71"/>
      <c r="C23" s="52">
        <v>54116</v>
      </c>
      <c r="D23" s="53">
        <v>10321</v>
      </c>
      <c r="E23" s="27">
        <v>0.192</v>
      </c>
      <c r="F23" s="52">
        <v>54151</v>
      </c>
      <c r="G23" s="53">
        <v>10986</v>
      </c>
      <c r="H23" s="27">
        <v>0.20399999999999999</v>
      </c>
      <c r="I23" s="52">
        <v>54289</v>
      </c>
      <c r="J23" s="53">
        <v>11576</v>
      </c>
      <c r="K23" s="27">
        <v>0.215</v>
      </c>
      <c r="L23" s="61">
        <v>54522</v>
      </c>
      <c r="M23" s="62">
        <v>12063</v>
      </c>
      <c r="N23" s="27">
        <v>0.223</v>
      </c>
    </row>
    <row r="24" spans="1:23" ht="30" customHeight="1" thickBot="1">
      <c r="A24" s="75" t="s">
        <v>4</v>
      </c>
      <c r="B24" s="76"/>
      <c r="C24" s="48">
        <f>SUM(C22:C23)</f>
        <v>145574</v>
      </c>
      <c r="D24" s="54">
        <f>D22+D23</f>
        <v>31931</v>
      </c>
      <c r="E24" s="41">
        <v>0.221</v>
      </c>
      <c r="F24" s="48">
        <f>SUM(F22:F23)</f>
        <v>145079</v>
      </c>
      <c r="G24" s="54">
        <f>G22+G23</f>
        <v>33518</v>
      </c>
      <c r="H24" s="41">
        <v>0.23300000000000001</v>
      </c>
      <c r="I24" s="48">
        <f>SUM(I22:I23)</f>
        <v>145190</v>
      </c>
      <c r="J24" s="54">
        <f>J22+J23</f>
        <v>34781</v>
      </c>
      <c r="K24" s="41">
        <v>0.24099999999999999</v>
      </c>
      <c r="L24" s="63">
        <f>SUM(L22:L23)</f>
        <v>144876</v>
      </c>
      <c r="M24" s="64">
        <f>M22+M23</f>
        <v>35782</v>
      </c>
      <c r="N24" s="27">
        <v>0.248</v>
      </c>
    </row>
    <row r="25" spans="1:23" ht="30" customHeight="1" thickBot="1">
      <c r="A25" s="77" t="s">
        <v>3</v>
      </c>
      <c r="B25" s="78"/>
      <c r="C25" s="46">
        <v>1416952</v>
      </c>
      <c r="D25" s="57">
        <v>315925</v>
      </c>
      <c r="E25" s="47">
        <v>0.22500000000000001</v>
      </c>
      <c r="F25" s="46">
        <v>1416500</v>
      </c>
      <c r="G25" s="57">
        <v>329044</v>
      </c>
      <c r="H25" s="47">
        <v>0.23499999999999999</v>
      </c>
      <c r="I25" s="46">
        <v>1412916</v>
      </c>
      <c r="J25" s="57">
        <v>337877</v>
      </c>
      <c r="K25" s="47">
        <v>0.24199999999999999</v>
      </c>
      <c r="L25" s="65">
        <v>1413079</v>
      </c>
      <c r="M25" s="66">
        <v>346658</v>
      </c>
      <c r="N25" s="41">
        <v>0.248</v>
      </c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 thickBot="1"/>
    <row r="28" spans="1:23" ht="18" customHeight="1">
      <c r="A28" s="9"/>
      <c r="B28" s="10"/>
      <c r="C28" s="69" t="s">
        <v>39</v>
      </c>
      <c r="D28" s="70"/>
      <c r="E28" s="71"/>
      <c r="F28" s="69" t="s">
        <v>41</v>
      </c>
      <c r="G28" s="70"/>
      <c r="H28" s="71"/>
      <c r="I28" s="69" t="s">
        <v>45</v>
      </c>
      <c r="J28" s="70"/>
      <c r="K28" s="71"/>
    </row>
    <row r="29" spans="1:23" ht="18" customHeight="1">
      <c r="A29" s="11"/>
      <c r="B29" s="13" t="s">
        <v>10</v>
      </c>
      <c r="C29" s="72" t="s">
        <v>40</v>
      </c>
      <c r="D29" s="73"/>
      <c r="E29" s="74"/>
      <c r="F29" s="72" t="s">
        <v>42</v>
      </c>
      <c r="G29" s="73"/>
      <c r="H29" s="74"/>
      <c r="I29" s="72" t="s">
        <v>44</v>
      </c>
      <c r="J29" s="73"/>
      <c r="K29" s="74"/>
    </row>
    <row r="30" spans="1:23" ht="35.25" customHeight="1" thickBot="1">
      <c r="A30" s="12"/>
      <c r="B30" s="14" t="s">
        <v>11</v>
      </c>
      <c r="C30" s="49" t="s">
        <v>6</v>
      </c>
      <c r="D30" s="4" t="s">
        <v>0</v>
      </c>
      <c r="E30" s="50" t="s">
        <v>5</v>
      </c>
      <c r="F30" s="49" t="s">
        <v>6</v>
      </c>
      <c r="G30" s="4" t="s">
        <v>0</v>
      </c>
      <c r="H30" s="50" t="s">
        <v>5</v>
      </c>
      <c r="I30" s="49" t="s">
        <v>6</v>
      </c>
      <c r="J30" s="68" t="s">
        <v>46</v>
      </c>
      <c r="K30" s="50" t="s">
        <v>5</v>
      </c>
    </row>
    <row r="31" spans="1:23" ht="30" customHeight="1" thickBot="1">
      <c r="A31" s="69" t="s">
        <v>1</v>
      </c>
      <c r="B31" s="71"/>
      <c r="C31" s="51">
        <v>89865</v>
      </c>
      <c r="D31" s="56">
        <v>24112</v>
      </c>
      <c r="E31" s="27">
        <v>0.27</v>
      </c>
      <c r="F31" s="59">
        <v>89560</v>
      </c>
      <c r="G31" s="60">
        <v>24507</v>
      </c>
      <c r="H31" s="27">
        <v>0.27500000000000002</v>
      </c>
      <c r="I31" s="59">
        <v>89226</v>
      </c>
      <c r="J31" s="60">
        <v>24816</v>
      </c>
      <c r="K31" s="27">
        <f>J31/I31</f>
        <v>0.27812521014054198</v>
      </c>
    </row>
    <row r="32" spans="1:23" ht="30" customHeight="1" thickBot="1">
      <c r="A32" s="69" t="s">
        <v>2</v>
      </c>
      <c r="B32" s="71"/>
      <c r="C32" s="52">
        <v>54410</v>
      </c>
      <c r="D32" s="53">
        <v>12451</v>
      </c>
      <c r="E32" s="27">
        <v>0.23100000000000001</v>
      </c>
      <c r="F32" s="61">
        <v>54429</v>
      </c>
      <c r="G32" s="62">
        <v>12880</v>
      </c>
      <c r="H32" s="27">
        <v>0.23799999999999999</v>
      </c>
      <c r="I32" s="61">
        <v>54734</v>
      </c>
      <c r="J32" s="62">
        <v>13181</v>
      </c>
      <c r="K32" s="27">
        <f t="shared" ref="K32" si="1">J32/I32</f>
        <v>0.24081923484488618</v>
      </c>
    </row>
    <row r="33" spans="1:11" ht="30" customHeight="1" thickBot="1">
      <c r="A33" s="75" t="s">
        <v>4</v>
      </c>
      <c r="B33" s="76"/>
      <c r="C33" s="48">
        <f>SUM(C31:C32)</f>
        <v>144275</v>
      </c>
      <c r="D33" s="54">
        <f>D31+D32</f>
        <v>36563</v>
      </c>
      <c r="E33" s="27">
        <v>0.255</v>
      </c>
      <c r="F33" s="63">
        <f t="shared" ref="F33" si="2">SUM(F31:F32)</f>
        <v>143989</v>
      </c>
      <c r="G33" s="64">
        <f t="shared" ref="G33" si="3">G31+G32</f>
        <v>37387</v>
      </c>
      <c r="H33" s="27">
        <v>0.26100000000000001</v>
      </c>
      <c r="I33" s="63">
        <f>SUM(I31:I32)</f>
        <v>143960</v>
      </c>
      <c r="J33" s="64">
        <f t="shared" ref="J33" si="4">J31+J32</f>
        <v>37997</v>
      </c>
      <c r="K33" s="27">
        <f>J33/I33</f>
        <v>0.26394137260350098</v>
      </c>
    </row>
    <row r="34" spans="1:11" ht="30" customHeight="1" thickBot="1">
      <c r="A34" s="77" t="s">
        <v>3</v>
      </c>
      <c r="B34" s="78"/>
      <c r="C34" s="46">
        <v>1412956</v>
      </c>
      <c r="D34" s="67">
        <v>353629</v>
      </c>
      <c r="E34" s="41">
        <v>0.253</v>
      </c>
      <c r="F34" s="65">
        <v>1412881</v>
      </c>
      <c r="G34" s="66">
        <v>359200</v>
      </c>
      <c r="H34" s="41">
        <v>0.25700000000000001</v>
      </c>
      <c r="I34" s="65">
        <v>1413959</v>
      </c>
      <c r="J34" s="64">
        <v>363488</v>
      </c>
      <c r="K34" s="41">
        <f>J34/I34</f>
        <v>0.25707110319323262</v>
      </c>
    </row>
    <row r="35" spans="1:11" ht="15" customHeight="1">
      <c r="B35" s="55" t="s">
        <v>43</v>
      </c>
    </row>
  </sheetData>
  <mergeCells count="36">
    <mergeCell ref="L19:N19"/>
    <mergeCell ref="L20:N20"/>
    <mergeCell ref="I19:K19"/>
    <mergeCell ref="I20:K20"/>
    <mergeCell ref="A22:B22"/>
    <mergeCell ref="F20:H20"/>
    <mergeCell ref="L3:N3"/>
    <mergeCell ref="L4:N4"/>
    <mergeCell ref="A2:D2"/>
    <mergeCell ref="A1:F1"/>
    <mergeCell ref="C3:E3"/>
    <mergeCell ref="C4:E4"/>
    <mergeCell ref="F3:H3"/>
    <mergeCell ref="F4:H4"/>
    <mergeCell ref="A33:B33"/>
    <mergeCell ref="A34:B34"/>
    <mergeCell ref="A31:B31"/>
    <mergeCell ref="A32:B32"/>
    <mergeCell ref="I3:K3"/>
    <mergeCell ref="I4:K4"/>
    <mergeCell ref="A24:B24"/>
    <mergeCell ref="A25:B25"/>
    <mergeCell ref="A15:B15"/>
    <mergeCell ref="A16:B16"/>
    <mergeCell ref="A6:B6"/>
    <mergeCell ref="A12:B12"/>
    <mergeCell ref="A23:B23"/>
    <mergeCell ref="C19:E19"/>
    <mergeCell ref="C20:E20"/>
    <mergeCell ref="F19:H19"/>
    <mergeCell ref="C28:E28"/>
    <mergeCell ref="C29:E29"/>
    <mergeCell ref="F28:H28"/>
    <mergeCell ref="F29:H29"/>
    <mergeCell ref="I28:K28"/>
    <mergeCell ref="I29:K29"/>
  </mergeCells>
  <phoneticPr fontId="2"/>
  <pageMargins left="0.70866141732283472" right="0.15748031496062992" top="0.78740157480314965" bottom="0.47244094488188981" header="0.51181102362204722" footer="0.19685039370078741"/>
  <pageSetup paperSize="9" scale="85" firstPageNumber="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　１</vt:lpstr>
      <vt:lpstr>'第５　１'!Print_Area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2021-03-28T05:18:41Z</cp:lastPrinted>
  <dcterms:created xsi:type="dcterms:W3CDTF">2006-10-07T07:06:47Z</dcterms:created>
  <dcterms:modified xsi:type="dcterms:W3CDTF">2022-04-17T02:08:22Z</dcterms:modified>
</cp:coreProperties>
</file>