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DK00$\◆水・生係共有\06 髙畠技師\05_ヨシ利活用\02_ＣＯ₂回収量算定ツール\"/>
    </mc:Choice>
  </mc:AlternateContent>
  <workbookProtection workbookPassword="C878" lockStructure="1"/>
  <bookViews>
    <workbookView xWindow="0" yWindow="0" windowWidth="28800" windowHeight="11490"/>
  </bookViews>
  <sheets>
    <sheet name="炭素量CO₂換算値算定" sheetId="1" r:id="rId1"/>
    <sheet name="データ" sheetId="2" state="hidden" r:id="rId2"/>
  </sheets>
  <definedNames>
    <definedName name="_xlnm.Print_Area" localSheetId="0">炭素量CO₂換算値算定!$A$1:$N$15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1" l="1"/>
  <c r="D4" i="1" s="1"/>
  <c r="N12" i="1"/>
  <c r="N13" i="1"/>
  <c r="M12" i="1"/>
  <c r="M13" i="1"/>
  <c r="L12" i="1"/>
  <c r="L13" i="1"/>
  <c r="K12" i="1"/>
  <c r="K13" i="1"/>
  <c r="J12" i="1"/>
  <c r="J13" i="1"/>
  <c r="I12" i="1"/>
  <c r="I13" i="1"/>
  <c r="H12" i="1"/>
  <c r="H13" i="1"/>
  <c r="G12" i="1"/>
  <c r="G13" i="1"/>
  <c r="F12" i="1"/>
  <c r="F13" i="1"/>
  <c r="E12" i="1"/>
  <c r="E13" i="1"/>
  <c r="D12" i="1"/>
  <c r="D13" i="1"/>
  <c r="C12" i="1"/>
  <c r="C13" i="1"/>
</calcChain>
</file>

<file path=xl/comments1.xml><?xml version="1.0" encoding="utf-8"?>
<comments xmlns="http://schemas.openxmlformats.org/spreadsheetml/2006/main">
  <authors>
    <author>w</author>
  </authors>
  <commentList>
    <comment ref="D6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ヨシ刈り活動を実施した面積を入力してください</t>
        </r>
      </text>
    </comment>
    <comment ref="D7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刈取ったヨシの平均的な高さ（長さ)を入力してください</t>
        </r>
      </text>
    </comment>
  </commentList>
</comments>
</file>

<file path=xl/sharedStrings.xml><?xml version="1.0" encoding="utf-8"?>
<sst xmlns="http://schemas.openxmlformats.org/spreadsheetml/2006/main" count="33" uniqueCount="31">
  <si>
    <t>高さ（ｃｍ）</t>
    <rPh sb="0" eb="1">
      <t>タカ</t>
    </rPh>
    <phoneticPr fontId="1"/>
  </si>
  <si>
    <t>計算式</t>
    <rPh sb="0" eb="2">
      <t>ケイサン</t>
    </rPh>
    <rPh sb="2" eb="3">
      <t>シキ</t>
    </rPh>
    <phoneticPr fontId="1"/>
  </si>
  <si>
    <t>バイオマス量(g/m2)</t>
    <rPh sb="5" eb="6">
      <t>リョウ</t>
    </rPh>
    <phoneticPr fontId="1"/>
  </si>
  <si>
    <t>ヨシ高さ(cm)</t>
    <rPh sb="2" eb="3">
      <t>タカ</t>
    </rPh>
    <phoneticPr fontId="1"/>
  </si>
  <si>
    <t>入力値</t>
    <rPh sb="0" eb="3">
      <t>ニュウリョクチ</t>
    </rPh>
    <phoneticPr fontId="1"/>
  </si>
  <si>
    <t>出力値</t>
    <rPh sb="0" eb="2">
      <t>シュツリョク</t>
    </rPh>
    <rPh sb="2" eb="3">
      <t>チ</t>
    </rPh>
    <phoneticPr fontId="1"/>
  </si>
  <si>
    <t>乾燥重量
（群落高法推定）
(g/m2)</t>
    <phoneticPr fontId="1"/>
  </si>
  <si>
    <t>炭素量
 (ton/ha)</t>
    <phoneticPr fontId="1"/>
  </si>
  <si>
    <t>ton/ha</t>
    <phoneticPr fontId="1"/>
  </si>
  <si>
    <t>刈取面積(m2)</t>
    <rPh sb="0" eb="2">
      <t>カリト</t>
    </rPh>
    <rPh sb="2" eb="4">
      <t>メンセキ</t>
    </rPh>
    <phoneticPr fontId="1"/>
  </si>
  <si>
    <t>高さ（cm）</t>
    <rPh sb="0" eb="1">
      <t>タカ</t>
    </rPh>
    <phoneticPr fontId="1"/>
  </si>
  <si>
    <r>
      <t xml:space="preserve">200
</t>
    </r>
    <r>
      <rPr>
        <sz val="9"/>
        <color theme="1"/>
        <rFont val="ＭＳ Ｐゴシック"/>
        <family val="3"/>
        <charset val="128"/>
        <scheme val="minor"/>
      </rPr>
      <t>(190～209)</t>
    </r>
    <phoneticPr fontId="1"/>
  </si>
  <si>
    <r>
      <t xml:space="preserve">220
</t>
    </r>
    <r>
      <rPr>
        <sz val="9"/>
        <color theme="1"/>
        <rFont val="ＭＳ Ｐゴシック"/>
        <family val="3"/>
        <charset val="128"/>
        <scheme val="minor"/>
      </rPr>
      <t>(210～229)</t>
    </r>
    <phoneticPr fontId="1"/>
  </si>
  <si>
    <r>
      <t xml:space="preserve">260
</t>
    </r>
    <r>
      <rPr>
        <sz val="9"/>
        <color theme="1"/>
        <rFont val="ＭＳ Ｐゴシック"/>
        <family val="3"/>
        <charset val="128"/>
        <scheme val="minor"/>
      </rPr>
      <t>(250～269)</t>
    </r>
    <phoneticPr fontId="1"/>
  </si>
  <si>
    <r>
      <t xml:space="preserve">280
</t>
    </r>
    <r>
      <rPr>
        <sz val="9"/>
        <color theme="1"/>
        <rFont val="ＭＳ Ｐゴシック"/>
        <family val="3"/>
        <charset val="128"/>
        <scheme val="minor"/>
      </rPr>
      <t>(270～289)</t>
    </r>
    <phoneticPr fontId="1"/>
  </si>
  <si>
    <r>
      <t xml:space="preserve">300
</t>
    </r>
    <r>
      <rPr>
        <sz val="9"/>
        <color theme="1"/>
        <rFont val="ＭＳ Ｐゴシック"/>
        <family val="3"/>
        <charset val="128"/>
        <scheme val="minor"/>
      </rPr>
      <t>(290～309)</t>
    </r>
    <phoneticPr fontId="1"/>
  </si>
  <si>
    <r>
      <t xml:space="preserve">320
</t>
    </r>
    <r>
      <rPr>
        <sz val="9"/>
        <color theme="1"/>
        <rFont val="ＭＳ Ｐゴシック"/>
        <family val="3"/>
        <charset val="128"/>
        <scheme val="minor"/>
      </rPr>
      <t>(310～329)</t>
    </r>
    <phoneticPr fontId="1"/>
  </si>
  <si>
    <r>
      <t xml:space="preserve">340
</t>
    </r>
    <r>
      <rPr>
        <sz val="9"/>
        <color theme="1"/>
        <rFont val="ＭＳ Ｐゴシック"/>
        <family val="3"/>
        <charset val="128"/>
        <scheme val="minor"/>
      </rPr>
      <t>(330～349)</t>
    </r>
    <phoneticPr fontId="1"/>
  </si>
  <si>
    <r>
      <t xml:space="preserve">360
</t>
    </r>
    <r>
      <rPr>
        <sz val="9"/>
        <color theme="1"/>
        <rFont val="ＭＳ Ｐゴシック"/>
        <family val="3"/>
        <charset val="128"/>
        <scheme val="minor"/>
      </rPr>
      <t>(350～369)</t>
    </r>
    <phoneticPr fontId="1"/>
  </si>
  <si>
    <r>
      <rPr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2"/>
        <charset val="128"/>
        <scheme val="minor"/>
      </rPr>
      <t xml:space="preserve">80
</t>
    </r>
    <r>
      <rPr>
        <sz val="9"/>
        <color theme="1"/>
        <rFont val="ＭＳ Ｐゴシック"/>
        <family val="3"/>
        <charset val="128"/>
        <scheme val="minor"/>
      </rPr>
      <t>(370～389)</t>
    </r>
    <phoneticPr fontId="1"/>
  </si>
  <si>
    <r>
      <t xml:space="preserve">400
</t>
    </r>
    <r>
      <rPr>
        <sz val="9"/>
        <color theme="1"/>
        <rFont val="ＭＳ Ｐゴシック"/>
        <family val="3"/>
        <charset val="128"/>
        <scheme val="minor"/>
      </rPr>
      <t>(390～409)</t>
    </r>
    <phoneticPr fontId="1"/>
  </si>
  <si>
    <r>
      <t xml:space="preserve">420
</t>
    </r>
    <r>
      <rPr>
        <sz val="9"/>
        <color theme="1"/>
        <rFont val="ＭＳ Ｐゴシック"/>
        <family val="3"/>
        <charset val="128"/>
        <scheme val="minor"/>
      </rPr>
      <t>(410～429)</t>
    </r>
    <phoneticPr fontId="1"/>
  </si>
  <si>
    <t>ヨシ刈りによる
CO₂回収量</t>
    <rPh sb="2" eb="3">
      <t>カ</t>
    </rPh>
    <rPh sb="11" eb="13">
      <t>カイシュウ</t>
    </rPh>
    <rPh sb="13" eb="14">
      <t>リョウ</t>
    </rPh>
    <phoneticPr fontId="1"/>
  </si>
  <si>
    <r>
      <t xml:space="preserve">炭素量CO₂換算値
</t>
    </r>
    <r>
      <rPr>
        <sz val="8"/>
        <color theme="1"/>
        <rFont val="ＭＳ Ｐゴシック"/>
        <family val="3"/>
        <charset val="128"/>
        <scheme val="minor"/>
      </rPr>
      <t>(左記入力値の下表読取)</t>
    </r>
    <rPh sb="6" eb="8">
      <t>カンサン</t>
    </rPh>
    <rPh sb="8" eb="9">
      <t>チ</t>
    </rPh>
    <phoneticPr fontId="1"/>
  </si>
  <si>
    <r>
      <t>※Ａ</t>
    </r>
    <r>
      <rPr>
        <sz val="8"/>
        <color theme="1"/>
        <rFont val="ＭＳ Ｐゴシック"/>
        <family val="3"/>
        <charset val="128"/>
        <scheme val="minor"/>
      </rPr>
      <t>（ヨシ刈りによるCO₂ 回収量）　</t>
    </r>
    <r>
      <rPr>
        <sz val="11"/>
        <color theme="1"/>
        <rFont val="ＭＳ Ｐゴシック"/>
        <family val="2"/>
        <charset val="128"/>
        <scheme val="minor"/>
      </rPr>
      <t>=　Ｂ</t>
    </r>
    <r>
      <rPr>
        <sz val="8"/>
        <color theme="1"/>
        <rFont val="ＭＳ Ｐゴシック"/>
        <family val="3"/>
        <charset val="128"/>
        <scheme val="minor"/>
      </rPr>
      <t>（刈取面積）　</t>
    </r>
    <r>
      <rPr>
        <sz val="11"/>
        <color theme="1"/>
        <rFont val="ＭＳ Ｐゴシック"/>
        <family val="2"/>
        <charset val="128"/>
        <scheme val="minor"/>
      </rPr>
      <t>×　Ｃ</t>
    </r>
    <r>
      <rPr>
        <sz val="8"/>
        <color theme="1"/>
        <rFont val="ＭＳ Ｐゴシック"/>
        <family val="3"/>
        <charset val="128"/>
        <scheme val="minor"/>
      </rPr>
      <t>（炭素量ＣＯ₂</t>
    </r>
    <r>
      <rPr>
        <sz val="8"/>
        <color theme="1"/>
        <rFont val="ＭＳ Ｐゴシック"/>
        <family val="2"/>
        <charset val="128"/>
        <scheme val="minor"/>
      </rPr>
      <t xml:space="preserve"> </t>
    </r>
    <r>
      <rPr>
        <sz val="8"/>
        <color theme="1"/>
        <rFont val="ＭＳ Ｐゴシック"/>
        <family val="3"/>
        <charset val="128"/>
        <scheme val="minor"/>
      </rPr>
      <t>換算値）</t>
    </r>
    <rPh sb="23" eb="25">
      <t>カリト</t>
    </rPh>
    <rPh sb="25" eb="27">
      <t>メンセキ</t>
    </rPh>
    <rPh sb="33" eb="35">
      <t>タンソ</t>
    </rPh>
    <rPh sb="35" eb="36">
      <t>リョウ</t>
    </rPh>
    <rPh sb="40" eb="42">
      <t>カンサン</t>
    </rPh>
    <rPh sb="42" eb="43">
      <t>チ</t>
    </rPh>
    <phoneticPr fontId="1"/>
  </si>
  <si>
    <r>
      <t xml:space="preserve">240
</t>
    </r>
    <r>
      <rPr>
        <sz val="9"/>
        <color theme="1"/>
        <rFont val="ＭＳ Ｐゴシック"/>
        <family val="3"/>
        <charset val="128"/>
        <scheme val="minor"/>
      </rPr>
      <t>(230～249)</t>
    </r>
    <phoneticPr fontId="1"/>
  </si>
  <si>
    <t>炭素量CO₂換算値（ton-CO₂）　=　ヨシ乾燥重量(g/m2)×炭素含有率（0.45）×CO₂換算係数(44/12)</t>
    <rPh sb="0" eb="2">
      <t>タンソ</t>
    </rPh>
    <rPh sb="2" eb="3">
      <t>リョウ</t>
    </rPh>
    <rPh sb="6" eb="8">
      <t>カンサン</t>
    </rPh>
    <rPh sb="8" eb="9">
      <t>チ</t>
    </rPh>
    <rPh sb="23" eb="25">
      <t>カンソウ</t>
    </rPh>
    <rPh sb="25" eb="27">
      <t>ジュウリョウ</t>
    </rPh>
    <phoneticPr fontId="1"/>
  </si>
  <si>
    <t>炭素量
CO₂換算値
 (ton-CO₂/ha)</t>
    <rPh sb="9" eb="10">
      <t>チ</t>
    </rPh>
    <phoneticPr fontId="1"/>
  </si>
  <si>
    <t>※大気中からのCO2回収は、刈取したヨシを長期的に利用することが前提です</t>
    <phoneticPr fontId="1"/>
  </si>
  <si>
    <t>NA</t>
  </si>
  <si>
    <r>
      <t xml:space="preserve">ヨシ刈りによるCO₂回収量の算定ツール </t>
    </r>
    <r>
      <rPr>
        <sz val="10"/>
        <color theme="1"/>
        <rFont val="ＭＳ Ｐゴシック"/>
        <family val="3"/>
        <charset val="128"/>
        <scheme val="minor"/>
      </rPr>
      <t>(令和４年10月7日改定)</t>
    </r>
    <rPh sb="2" eb="3">
      <t>カ</t>
    </rPh>
    <rPh sb="10" eb="12">
      <t>カイシュウ</t>
    </rPh>
    <rPh sb="12" eb="13">
      <t>リョウ</t>
    </rPh>
    <rPh sb="14" eb="16">
      <t>サンテイ</t>
    </rPh>
    <rPh sb="21" eb="23">
      <t>レイワ</t>
    </rPh>
    <rPh sb="24" eb="25">
      <t>ネン</t>
    </rPh>
    <rPh sb="27" eb="28">
      <t>ガツ</t>
    </rPh>
    <rPh sb="29" eb="30">
      <t>ニチ</t>
    </rPh>
    <rPh sb="30" eb="32">
      <t>カイテイ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</si>
</sst>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0&quot;（ton-CO2／年）&quot;"/>
    <numFmt numFmtId="177" formatCode="0.000"/>
    <numFmt numFmtId="178" formatCode="#,##0.00&quot;（ton-CO₂）&quot;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indexed="8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DashDot">
        <color indexed="64"/>
      </bottom>
      <diagonal/>
    </border>
    <border>
      <left/>
      <right/>
      <top style="thin">
        <color indexed="64"/>
      </top>
      <bottom style="mediumDashDot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</cellStyleXfs>
  <cellXfs count="4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shrinkToFit="1"/>
    </xf>
    <xf numFmtId="1" fontId="0" fillId="0" borderId="1" xfId="0" applyNumberFormat="1" applyBorder="1">
      <alignment vertical="center"/>
    </xf>
    <xf numFmtId="40" fontId="0" fillId="0" borderId="0" xfId="0" applyNumberFormat="1">
      <alignment vertical="center"/>
    </xf>
    <xf numFmtId="177" fontId="0" fillId="0" borderId="0" xfId="0" applyNumberFormat="1">
      <alignment vertical="center"/>
    </xf>
    <xf numFmtId="2" fontId="0" fillId="0" borderId="1" xfId="0" applyNumberFormat="1" applyBorder="1">
      <alignment vertical="center"/>
    </xf>
    <xf numFmtId="0" fontId="0" fillId="0" borderId="0" xfId="0" applyAlignment="1">
      <alignment horizontal="center" vertical="center"/>
    </xf>
    <xf numFmtId="1" fontId="0" fillId="0" borderId="1" xfId="0" applyNumberFormat="1" applyBorder="1" applyAlignment="1">
      <alignment horizontal="center" vertical="center" wrapText="1" shrinkToFit="1"/>
    </xf>
    <xf numFmtId="1" fontId="11" fillId="0" borderId="1" xfId="0" applyNumberFormat="1" applyFont="1" applyBorder="1" applyAlignment="1">
      <alignment horizontal="center" vertical="center" wrapText="1" shrinkToFit="1"/>
    </xf>
    <xf numFmtId="0" fontId="0" fillId="0" borderId="17" xfId="0" applyFill="1" applyBorder="1" applyAlignment="1">
      <alignment horizontal="center" vertical="center"/>
    </xf>
    <xf numFmtId="38" fontId="0" fillId="0" borderId="16" xfId="1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 wrapText="1"/>
    </xf>
    <xf numFmtId="2" fontId="0" fillId="0" borderId="16" xfId="0" applyNumberFormat="1" applyFill="1" applyBorder="1">
      <alignment vertical="center"/>
    </xf>
    <xf numFmtId="0" fontId="0" fillId="0" borderId="16" xfId="0" applyFill="1" applyBorder="1">
      <alignment vertical="center"/>
    </xf>
    <xf numFmtId="177" fontId="0" fillId="0" borderId="16" xfId="0" applyNumberFormat="1" applyFill="1" applyBorder="1">
      <alignment vertical="center"/>
    </xf>
    <xf numFmtId="0" fontId="0" fillId="0" borderId="18" xfId="0" applyBorder="1">
      <alignment vertical="center"/>
    </xf>
    <xf numFmtId="1" fontId="0" fillId="0" borderId="19" xfId="0" applyNumberFormat="1" applyBorder="1">
      <alignment vertical="center"/>
    </xf>
    <xf numFmtId="0" fontId="0" fillId="0" borderId="19" xfId="0" applyBorder="1">
      <alignment vertical="center"/>
    </xf>
    <xf numFmtId="0" fontId="0" fillId="0" borderId="15" xfId="0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12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/>
    </xf>
    <xf numFmtId="178" fontId="6" fillId="3" borderId="13" xfId="0" applyNumberFormat="1" applyFont="1" applyFill="1" applyBorder="1" applyAlignment="1">
      <alignment horizontal="center" vertical="center"/>
    </xf>
    <xf numFmtId="178" fontId="6" fillId="3" borderId="14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38" fontId="0" fillId="2" borderId="5" xfId="1" applyFont="1" applyFill="1" applyBorder="1" applyAlignment="1">
      <alignment horizontal="center" vertical="center"/>
    </xf>
    <xf numFmtId="38" fontId="0" fillId="2" borderId="6" xfId="1" applyFont="1" applyFill="1" applyBorder="1" applyAlignment="1">
      <alignment horizontal="center" vertical="center"/>
    </xf>
    <xf numFmtId="38" fontId="0" fillId="2" borderId="7" xfId="1" applyFont="1" applyFill="1" applyBorder="1" applyAlignment="1">
      <alignment horizontal="center" vertical="center"/>
    </xf>
    <xf numFmtId="38" fontId="0" fillId="2" borderId="8" xfId="1" applyFont="1" applyFill="1" applyBorder="1" applyAlignment="1">
      <alignment horizontal="center" vertical="center"/>
    </xf>
    <xf numFmtId="38" fontId="0" fillId="2" borderId="9" xfId="1" applyFont="1" applyFill="1" applyBorder="1" applyAlignment="1">
      <alignment horizontal="center" vertical="center"/>
    </xf>
    <xf numFmtId="38" fontId="0" fillId="2" borderId="10" xfId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/>
    </xf>
  </cellXfs>
  <cellStyles count="3">
    <cellStyle name="桁区切り" xfId="1" builtinId="6"/>
    <cellStyle name="標準" xfId="0" builtinId="0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293688</xdr:colOff>
      <xdr:row>3</xdr:row>
      <xdr:rowOff>55564</xdr:rowOff>
    </xdr:from>
    <xdr:to>
      <xdr:col>2</xdr:col>
      <xdr:colOff>573088</xdr:colOff>
      <xdr:row>3</xdr:row>
      <xdr:rowOff>358775</xdr:rowOff>
    </xdr:to>
    <xdr:sp macro="" textlink="">
      <xdr:nvSpPr>
        <xdr:cNvPr id="2" name="正方形/長方形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/>
      </xdr:nvSpPr>
      <xdr:spPr>
        <a:xfrm>
          <a:off x="1150938" y="896939"/>
          <a:ext cx="279400" cy="303211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800" b="1">
              <a:solidFill>
                <a:srgbClr val="0070C0"/>
              </a:solidFill>
            </a:rPr>
            <a:t>A</a:t>
          </a:r>
          <a:endParaRPr kumimoji="1" lang="ja-JP" altLang="en-US" sz="1800" b="1">
            <a:solidFill>
              <a:srgbClr val="0070C0"/>
            </a:solidFill>
          </a:endParaRPr>
        </a:p>
      </xdr:txBody>
    </xdr:sp>
    <xdr:clientData/>
  </xdr:twoCellAnchor>
  <xdr:twoCellAnchor>
    <xdr:from>
      <xdr:col>2</xdr:col>
      <xdr:colOff>293686</xdr:colOff>
      <xdr:row>5</xdr:row>
      <xdr:rowOff>38251</xdr:rowOff>
    </xdr:from>
    <xdr:to>
      <xdr:col>2</xdr:col>
      <xdr:colOff>573086</xdr:colOff>
      <xdr:row>5</xdr:row>
      <xdr:rowOff>452587</xdr:rowOff>
    </xdr:to>
    <xdr:sp macro="" textlink="">
      <xdr:nvSpPr>
        <xdr:cNvPr id="3" name="正方形/長方形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/>
      </xdr:nvSpPr>
      <xdr:spPr>
        <a:xfrm>
          <a:off x="1869641" y="1873978"/>
          <a:ext cx="279400" cy="414336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800" b="1">
              <a:solidFill>
                <a:srgbClr val="0070C0"/>
              </a:solidFill>
            </a:rPr>
            <a:t>B</a:t>
          </a:r>
          <a:endParaRPr kumimoji="1" lang="ja-JP" altLang="en-US" sz="1800" b="1">
            <a:solidFill>
              <a:srgbClr val="0070C0"/>
            </a:solidFill>
          </a:endParaRPr>
        </a:p>
      </xdr:txBody>
    </xdr:sp>
    <xdr:clientData/>
  </xdr:twoCellAnchor>
  <xdr:twoCellAnchor>
    <xdr:from>
      <xdr:col>9</xdr:col>
      <xdr:colOff>301624</xdr:colOff>
      <xdr:row>6</xdr:row>
      <xdr:rowOff>54847</xdr:rowOff>
    </xdr:from>
    <xdr:to>
      <xdr:col>9</xdr:col>
      <xdr:colOff>581024</xdr:colOff>
      <xdr:row>6</xdr:row>
      <xdr:rowOff>469183</xdr:rowOff>
    </xdr:to>
    <xdr:sp macro="" textlink="">
      <xdr:nvSpPr>
        <xdr:cNvPr id="4" name="正方形/長方形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/>
      </xdr:nvSpPr>
      <xdr:spPr>
        <a:xfrm>
          <a:off x="6059919" y="2384142"/>
          <a:ext cx="279400" cy="414336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800" b="1">
              <a:solidFill>
                <a:srgbClr val="0070C0"/>
              </a:solidFill>
            </a:rPr>
            <a:t>C</a:t>
          </a:r>
          <a:endParaRPr kumimoji="1" lang="ja-JP" altLang="en-US" sz="1800" b="1">
            <a:solidFill>
              <a:srgbClr val="0070C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17"/>
  <sheetViews>
    <sheetView showGridLines="0" tabSelected="1" view="pageLayout" topLeftCell="A4" zoomScale="130" zoomScaleNormal="100" zoomScaleSheetLayoutView="44" zoomScalePageLayoutView="130" workbookViewId="0">
      <selection activeCell="F12" sqref="F12"/>
    </sheetView>
  </sheetViews>
  <sheetFormatPr defaultColWidth="8.5" defaultRowHeight="30" customHeight="1" x14ac:dyDescent="0.15"/>
  <cols>
    <col min="1" max="1" width="10.25" customWidth="1"/>
    <col min="2" max="2" width="12.25" customWidth="1"/>
  </cols>
  <sheetData>
    <row r="1" spans="2:14" ht="20.25" customHeight="1" x14ac:dyDescent="0.15"/>
    <row r="2" spans="2:14" ht="30" customHeight="1" x14ac:dyDescent="0.15">
      <c r="B2" s="28" t="s">
        <v>30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2:14" ht="16.5" customHeight="1" thickBot="1" x14ac:dyDescent="0.2"/>
    <row r="4" spans="2:14" ht="39.6" customHeight="1" thickBot="1" x14ac:dyDescent="0.2">
      <c r="B4" s="29" t="s">
        <v>22</v>
      </c>
      <c r="C4" s="30"/>
      <c r="D4" s="31">
        <f>K7*D6/10000</f>
        <v>3.253965</v>
      </c>
      <c r="E4" s="31"/>
      <c r="F4" s="32"/>
      <c r="G4" s="4" t="s">
        <v>5</v>
      </c>
      <c r="H4" s="46" t="s">
        <v>24</v>
      </c>
      <c r="I4" s="46"/>
      <c r="J4" s="46"/>
      <c r="K4" s="46"/>
      <c r="L4" s="46"/>
      <c r="M4" s="46"/>
      <c r="N4" s="46"/>
    </row>
    <row r="5" spans="2:14" ht="39.6" customHeight="1" thickBot="1" x14ac:dyDescent="0.2">
      <c r="B5" s="5"/>
      <c r="C5" s="5"/>
      <c r="D5" s="6"/>
      <c r="E5" s="6"/>
      <c r="F5" s="6"/>
      <c r="G5" s="4"/>
      <c r="H5" s="3"/>
    </row>
    <row r="6" spans="2:14" ht="39.6" customHeight="1" x14ac:dyDescent="0.15">
      <c r="B6" s="33" t="s">
        <v>9</v>
      </c>
      <c r="C6" s="34"/>
      <c r="D6" s="35">
        <v>2405</v>
      </c>
      <c r="E6" s="36"/>
      <c r="F6" s="37"/>
      <c r="G6" s="14" t="s">
        <v>4</v>
      </c>
      <c r="K6" s="11"/>
    </row>
    <row r="7" spans="2:14" ht="39.6" customHeight="1" thickBot="1" x14ac:dyDescent="0.2">
      <c r="B7" s="33" t="s">
        <v>3</v>
      </c>
      <c r="C7" s="34"/>
      <c r="D7" s="38">
        <v>300</v>
      </c>
      <c r="E7" s="39"/>
      <c r="F7" s="40"/>
      <c r="G7" s="14" t="s">
        <v>4</v>
      </c>
      <c r="H7" s="45" t="s">
        <v>23</v>
      </c>
      <c r="I7" s="45"/>
      <c r="J7" s="45"/>
      <c r="K7" s="13">
        <f>VLOOKUP(D7,データ!A2:B15,2)</f>
        <v>13.53</v>
      </c>
      <c r="L7" s="1" t="s">
        <v>8</v>
      </c>
      <c r="M7" s="12"/>
    </row>
    <row r="8" spans="2:14" ht="19.7" customHeight="1" thickBot="1" x14ac:dyDescent="0.2">
      <c r="B8" s="17"/>
      <c r="C8" s="17"/>
      <c r="D8" s="18"/>
      <c r="E8" s="18"/>
      <c r="F8" s="18"/>
      <c r="G8" s="19"/>
      <c r="H8" s="20"/>
      <c r="I8" s="20"/>
      <c r="J8" s="20"/>
      <c r="K8" s="21"/>
      <c r="L8" s="22"/>
      <c r="M8" s="23"/>
      <c r="N8" s="22"/>
    </row>
    <row r="9" spans="2:14" ht="19.7" customHeight="1" x14ac:dyDescent="0.15">
      <c r="B9" s="4"/>
      <c r="C9" s="4"/>
      <c r="D9" s="4"/>
      <c r="E9" s="4"/>
      <c r="F9" s="4"/>
    </row>
    <row r="10" spans="2:14" ht="39.6" customHeight="1" x14ac:dyDescent="0.15">
      <c r="B10" s="9" t="s">
        <v>10</v>
      </c>
      <c r="C10" s="15" t="s">
        <v>11</v>
      </c>
      <c r="D10" s="15" t="s">
        <v>12</v>
      </c>
      <c r="E10" s="15" t="s">
        <v>25</v>
      </c>
      <c r="F10" s="15" t="s">
        <v>13</v>
      </c>
      <c r="G10" s="15" t="s">
        <v>14</v>
      </c>
      <c r="H10" s="15" t="s">
        <v>15</v>
      </c>
      <c r="I10" s="15" t="s">
        <v>16</v>
      </c>
      <c r="J10" s="15" t="s">
        <v>17</v>
      </c>
      <c r="K10" s="15" t="s">
        <v>18</v>
      </c>
      <c r="L10" s="16" t="s">
        <v>19</v>
      </c>
      <c r="M10" s="15" t="s">
        <v>20</v>
      </c>
      <c r="N10" s="15" t="s">
        <v>21</v>
      </c>
    </row>
    <row r="11" spans="2:14" ht="39.6" customHeight="1" x14ac:dyDescent="0.15">
      <c r="B11" s="7" t="s">
        <v>6</v>
      </c>
      <c r="C11" s="1">
        <v>450</v>
      </c>
      <c r="D11" s="1">
        <v>520</v>
      </c>
      <c r="E11" s="1">
        <v>590</v>
      </c>
      <c r="F11" s="1">
        <v>660</v>
      </c>
      <c r="G11" s="1">
        <v>740</v>
      </c>
      <c r="H11" s="1">
        <v>820</v>
      </c>
      <c r="I11" s="1">
        <v>910</v>
      </c>
      <c r="J11" s="1">
        <v>990</v>
      </c>
      <c r="K11" s="1">
        <v>1080</v>
      </c>
      <c r="L11" s="1">
        <v>1180</v>
      </c>
      <c r="M11" s="1">
        <v>1270</v>
      </c>
      <c r="N11" s="1">
        <v>1370</v>
      </c>
    </row>
    <row r="12" spans="2:14" ht="39.6" customHeight="1" x14ac:dyDescent="0.15">
      <c r="B12" s="8" t="s">
        <v>7</v>
      </c>
      <c r="C12" s="13">
        <f t="shared" ref="C12:N12" si="0">ROUND(C11*10000*0.45/1000/1000,3)</f>
        <v>2.0249999999999999</v>
      </c>
      <c r="D12" s="13">
        <f t="shared" si="0"/>
        <v>2.34</v>
      </c>
      <c r="E12" s="13">
        <f t="shared" si="0"/>
        <v>2.6549999999999998</v>
      </c>
      <c r="F12" s="13">
        <f t="shared" si="0"/>
        <v>2.97</v>
      </c>
      <c r="G12" s="13">
        <f t="shared" si="0"/>
        <v>3.33</v>
      </c>
      <c r="H12" s="13">
        <f t="shared" si="0"/>
        <v>3.69</v>
      </c>
      <c r="I12" s="13">
        <f t="shared" si="0"/>
        <v>4.0949999999999998</v>
      </c>
      <c r="J12" s="13">
        <f t="shared" si="0"/>
        <v>4.4550000000000001</v>
      </c>
      <c r="K12" s="13">
        <f t="shared" si="0"/>
        <v>4.8600000000000003</v>
      </c>
      <c r="L12" s="13">
        <f t="shared" si="0"/>
        <v>5.31</v>
      </c>
      <c r="M12" s="13">
        <f t="shared" si="0"/>
        <v>5.7149999999999999</v>
      </c>
      <c r="N12" s="13">
        <f t="shared" si="0"/>
        <v>6.165</v>
      </c>
    </row>
    <row r="13" spans="2:14" ht="39.6" customHeight="1" x14ac:dyDescent="0.15">
      <c r="B13" s="8" t="s">
        <v>27</v>
      </c>
      <c r="C13" s="13">
        <f t="shared" ref="C13:N13" si="1">ROUND(C12*44/12,3)</f>
        <v>7.4249999999999998</v>
      </c>
      <c r="D13" s="13">
        <f t="shared" si="1"/>
        <v>8.58</v>
      </c>
      <c r="E13" s="13">
        <f t="shared" si="1"/>
        <v>9.7349999999999994</v>
      </c>
      <c r="F13" s="13">
        <f t="shared" si="1"/>
        <v>10.89</v>
      </c>
      <c r="G13" s="13">
        <f t="shared" si="1"/>
        <v>12.21</v>
      </c>
      <c r="H13" s="13">
        <f t="shared" si="1"/>
        <v>13.53</v>
      </c>
      <c r="I13" s="13">
        <f t="shared" si="1"/>
        <v>15.015000000000001</v>
      </c>
      <c r="J13" s="13">
        <f t="shared" si="1"/>
        <v>16.335000000000001</v>
      </c>
      <c r="K13" s="13">
        <f t="shared" si="1"/>
        <v>17.82</v>
      </c>
      <c r="L13" s="13">
        <f t="shared" si="1"/>
        <v>19.47</v>
      </c>
      <c r="M13" s="13">
        <f t="shared" si="1"/>
        <v>20.954999999999998</v>
      </c>
      <c r="N13" s="13">
        <f t="shared" si="1"/>
        <v>22.605</v>
      </c>
    </row>
    <row r="14" spans="2:14" ht="39.6" customHeight="1" x14ac:dyDescent="0.15">
      <c r="B14" s="41" t="s">
        <v>1</v>
      </c>
      <c r="C14" s="42"/>
      <c r="D14" s="43" t="s">
        <v>26</v>
      </c>
      <c r="E14" s="44"/>
      <c r="F14" s="44"/>
      <c r="G14" s="44"/>
      <c r="H14" s="44"/>
      <c r="I14" s="44"/>
      <c r="J14" s="44"/>
      <c r="K14" s="44"/>
      <c r="L14" s="44"/>
      <c r="M14" s="44"/>
      <c r="N14" s="44"/>
    </row>
    <row r="15" spans="2:14" ht="39.6" customHeight="1" x14ac:dyDescent="0.15">
      <c r="B15" s="27" t="s">
        <v>28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</row>
    <row r="16" spans="2:14" ht="39.6" customHeight="1" x14ac:dyDescent="0.15"/>
    <row r="17" ht="39.6" customHeight="1" x14ac:dyDescent="0.15"/>
  </sheetData>
  <sheetProtection password="C878" sheet="1" objects="1" scenarios="1" formatCells="0" formatColumns="0" formatRows="0" insertColumns="0" insertRows="0" insertHyperlinks="0" deleteColumns="0" deleteRows="0"/>
  <protectedRanges>
    <protectedRange sqref="D6:F7" name="範囲1"/>
  </protectedRanges>
  <mergeCells count="12">
    <mergeCell ref="B15:N15"/>
    <mergeCell ref="B2:N2"/>
    <mergeCell ref="B4:C4"/>
    <mergeCell ref="D4:F4"/>
    <mergeCell ref="B6:C6"/>
    <mergeCell ref="D6:F6"/>
    <mergeCell ref="B7:C7"/>
    <mergeCell ref="D7:F7"/>
    <mergeCell ref="B14:C14"/>
    <mergeCell ref="D14:N14"/>
    <mergeCell ref="H7:J7"/>
    <mergeCell ref="H4:N4"/>
  </mergeCells>
  <phoneticPr fontId="1"/>
  <pageMargins left="0.7" right="0.7" top="0.75" bottom="0.75" header="0.3" footer="0.3"/>
  <pageSetup paperSize="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zoomScale="130" zoomScaleNormal="130" workbookViewId="0">
      <selection activeCell="A17" sqref="A17"/>
    </sheetView>
  </sheetViews>
  <sheetFormatPr defaultRowHeight="13.5" x14ac:dyDescent="0.15"/>
  <cols>
    <col min="1" max="2" width="8.625" customWidth="1"/>
  </cols>
  <sheetData>
    <row r="1" spans="1:2" x14ac:dyDescent="0.15">
      <c r="A1" s="2" t="s">
        <v>0</v>
      </c>
      <c r="B1" s="2" t="s">
        <v>2</v>
      </c>
    </row>
    <row r="2" spans="1:2" x14ac:dyDescent="0.15">
      <c r="A2" s="1">
        <v>0</v>
      </c>
      <c r="B2" s="1" t="s">
        <v>29</v>
      </c>
    </row>
    <row r="3" spans="1:2" x14ac:dyDescent="0.15">
      <c r="A3" s="1">
        <v>190</v>
      </c>
      <c r="B3" s="1">
        <v>7.4249999999999998</v>
      </c>
    </row>
    <row r="4" spans="1:2" x14ac:dyDescent="0.15">
      <c r="A4" s="10">
        <v>210</v>
      </c>
      <c r="B4" s="1">
        <v>8.58</v>
      </c>
    </row>
    <row r="5" spans="1:2" x14ac:dyDescent="0.15">
      <c r="A5" s="10">
        <v>230</v>
      </c>
      <c r="B5" s="1">
        <v>9.7349999999999994</v>
      </c>
    </row>
    <row r="6" spans="1:2" x14ac:dyDescent="0.15">
      <c r="A6" s="10">
        <v>250</v>
      </c>
      <c r="B6" s="1">
        <v>10.89</v>
      </c>
    </row>
    <row r="7" spans="1:2" x14ac:dyDescent="0.15">
      <c r="A7" s="10">
        <v>270</v>
      </c>
      <c r="B7" s="1">
        <v>12.21</v>
      </c>
    </row>
    <row r="8" spans="1:2" x14ac:dyDescent="0.15">
      <c r="A8" s="10">
        <v>290</v>
      </c>
      <c r="B8" s="1">
        <v>13.53</v>
      </c>
    </row>
    <row r="9" spans="1:2" x14ac:dyDescent="0.15">
      <c r="A9" s="10">
        <v>310</v>
      </c>
      <c r="B9" s="1">
        <v>15.015000000000001</v>
      </c>
    </row>
    <row r="10" spans="1:2" x14ac:dyDescent="0.15">
      <c r="A10" s="10">
        <v>330</v>
      </c>
      <c r="B10" s="1">
        <v>16.335000000000001</v>
      </c>
    </row>
    <row r="11" spans="1:2" x14ac:dyDescent="0.15">
      <c r="A11" s="10">
        <v>350</v>
      </c>
      <c r="B11" s="1">
        <v>17.82</v>
      </c>
    </row>
    <row r="12" spans="1:2" x14ac:dyDescent="0.15">
      <c r="A12" s="10">
        <v>370</v>
      </c>
      <c r="B12" s="1">
        <v>19.47</v>
      </c>
    </row>
    <row r="13" spans="1:2" x14ac:dyDescent="0.15">
      <c r="A13" s="10">
        <v>390</v>
      </c>
      <c r="B13" s="1">
        <v>20.954999999999998</v>
      </c>
    </row>
    <row r="14" spans="1:2" x14ac:dyDescent="0.15">
      <c r="A14" s="25">
        <v>410</v>
      </c>
      <c r="B14" s="26">
        <v>22.605</v>
      </c>
    </row>
    <row r="15" spans="1:2" x14ac:dyDescent="0.15">
      <c r="A15" s="24">
        <v>430</v>
      </c>
      <c r="B15" s="24" t="s">
        <v>29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2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炭素量CO₂換算値算定</vt:lpstr>
      <vt:lpstr>データ</vt:lpstr>
      <vt:lpstr>炭素量CO₂換算値算定!Print_Area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2022-10-05T07:59:47Z</cp:lastPrinted>
  <dcterms:created xsi:type="dcterms:W3CDTF">2019-02-27T05:07:06Z</dcterms:created>
  <dcterms:modified xsi:type="dcterms:W3CDTF">2022-10-07T07:20:19Z</dcterms:modified>
</cp:coreProperties>
</file>