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w01\w304510$\調査統計\R4統計調査\03_学校便覧\R4HP\"/>
    </mc:Choice>
  </mc:AlternateContent>
  <bookViews>
    <workbookView xWindow="0" yWindow="0" windowWidth="28800" windowHeight="11490"/>
  </bookViews>
  <sheets>
    <sheet name="R4年度" sheetId="2" r:id="rId1"/>
  </sheets>
  <definedNames>
    <definedName name="_xlnm.Print_Area" localSheetId="0">'R4年度'!$A$1:$X$44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44" i="2" l="1"/>
  <c r="P43" i="2" s="1"/>
  <c r="M44" i="2"/>
  <c r="M43" i="2" s="1"/>
  <c r="J44" i="2"/>
  <c r="J43" i="2" s="1"/>
  <c r="G44" i="2"/>
  <c r="G43" i="2" s="1"/>
  <c r="F44" i="2"/>
  <c r="F43" i="2" s="1"/>
  <c r="E44" i="2"/>
  <c r="R43" i="2"/>
  <c r="Q43" i="2"/>
  <c r="O43" i="2"/>
  <c r="N43" i="2"/>
  <c r="L43" i="2"/>
  <c r="K43" i="2"/>
  <c r="I43" i="2"/>
  <c r="H43" i="2"/>
  <c r="C43" i="2"/>
  <c r="J42" i="2"/>
  <c r="G42" i="2"/>
  <c r="F42" i="2"/>
  <c r="E42" i="2"/>
  <c r="J41" i="2"/>
  <c r="G41" i="2"/>
  <c r="F41" i="2"/>
  <c r="E41" i="2"/>
  <c r="J40" i="2"/>
  <c r="G40" i="2"/>
  <c r="F40" i="2"/>
  <c r="E40" i="2"/>
  <c r="P39" i="2"/>
  <c r="P38" i="2" s="1"/>
  <c r="M39" i="2"/>
  <c r="M38" i="2" s="1"/>
  <c r="J39" i="2"/>
  <c r="J38" i="2" s="1"/>
  <c r="G39" i="2"/>
  <c r="G38" i="2" s="1"/>
  <c r="F39" i="2"/>
  <c r="F38" i="2" s="1"/>
  <c r="E39" i="2"/>
  <c r="E38" i="2" s="1"/>
  <c r="R38" i="2"/>
  <c r="Q38" i="2"/>
  <c r="O38" i="2"/>
  <c r="N38" i="2"/>
  <c r="L38" i="2"/>
  <c r="K38" i="2"/>
  <c r="I38" i="2"/>
  <c r="H38" i="2"/>
  <c r="C38" i="2"/>
  <c r="P37" i="2"/>
  <c r="M37" i="2"/>
  <c r="J37" i="2"/>
  <c r="G37" i="2"/>
  <c r="F37" i="2"/>
  <c r="E37" i="2"/>
  <c r="P36" i="2"/>
  <c r="M36" i="2"/>
  <c r="J36" i="2"/>
  <c r="G36" i="2"/>
  <c r="F36" i="2"/>
  <c r="E36" i="2"/>
  <c r="P35" i="2"/>
  <c r="M35" i="2"/>
  <c r="J35" i="2"/>
  <c r="G35" i="2"/>
  <c r="F35" i="2"/>
  <c r="E35" i="2"/>
  <c r="P34" i="2"/>
  <c r="M34" i="2"/>
  <c r="J34" i="2"/>
  <c r="G34" i="2"/>
  <c r="F34" i="2"/>
  <c r="E34" i="2"/>
  <c r="R33" i="2"/>
  <c r="Q33" i="2"/>
  <c r="O33" i="2"/>
  <c r="N33" i="2"/>
  <c r="L33" i="2"/>
  <c r="K33" i="2"/>
  <c r="I33" i="2"/>
  <c r="H33" i="2"/>
  <c r="C33" i="2"/>
  <c r="P32" i="2"/>
  <c r="M32" i="2"/>
  <c r="J32" i="2"/>
  <c r="G32" i="2"/>
  <c r="F32" i="2"/>
  <c r="E32" i="2"/>
  <c r="P31" i="2"/>
  <c r="M31" i="2"/>
  <c r="J31" i="2"/>
  <c r="G31" i="2"/>
  <c r="F31" i="2"/>
  <c r="E31" i="2"/>
  <c r="V30" i="2"/>
  <c r="V25" i="2" s="1"/>
  <c r="S30" i="2"/>
  <c r="S25" i="2" s="1"/>
  <c r="P30" i="2"/>
  <c r="M30" i="2"/>
  <c r="J30" i="2"/>
  <c r="G30" i="2"/>
  <c r="F30" i="2"/>
  <c r="E30" i="2"/>
  <c r="P29" i="2"/>
  <c r="M29" i="2"/>
  <c r="J29" i="2"/>
  <c r="G29" i="2"/>
  <c r="F29" i="2"/>
  <c r="E29" i="2"/>
  <c r="D29" i="2" s="1"/>
  <c r="P28" i="2"/>
  <c r="M28" i="2"/>
  <c r="J28" i="2"/>
  <c r="G28" i="2"/>
  <c r="F28" i="2"/>
  <c r="E28" i="2"/>
  <c r="P27" i="2"/>
  <c r="M27" i="2"/>
  <c r="J27" i="2"/>
  <c r="G27" i="2"/>
  <c r="F27" i="2"/>
  <c r="E27" i="2"/>
  <c r="P26" i="2"/>
  <c r="M26" i="2"/>
  <c r="J26" i="2"/>
  <c r="G26" i="2"/>
  <c r="F26" i="2"/>
  <c r="E26" i="2"/>
  <c r="X25" i="2"/>
  <c r="W25" i="2"/>
  <c r="U25" i="2"/>
  <c r="T25" i="2"/>
  <c r="R25" i="2"/>
  <c r="Q25" i="2"/>
  <c r="O25" i="2"/>
  <c r="N25" i="2"/>
  <c r="L25" i="2"/>
  <c r="K25" i="2"/>
  <c r="I25" i="2"/>
  <c r="H25" i="2"/>
  <c r="C25" i="2"/>
  <c r="P24" i="2"/>
  <c r="P23" i="2" s="1"/>
  <c r="M24" i="2"/>
  <c r="J24" i="2"/>
  <c r="J23" i="2" s="1"/>
  <c r="G24" i="2"/>
  <c r="G23" i="2" s="1"/>
  <c r="F24" i="2"/>
  <c r="F23" i="2" s="1"/>
  <c r="E24" i="2"/>
  <c r="E23" i="2" s="1"/>
  <c r="R23" i="2"/>
  <c r="Q23" i="2"/>
  <c r="O23" i="2"/>
  <c r="N23" i="2"/>
  <c r="M23" i="2" s="1"/>
  <c r="L23" i="2"/>
  <c r="K23" i="2"/>
  <c r="I23" i="2"/>
  <c r="H23" i="2"/>
  <c r="C23" i="2"/>
  <c r="P22" i="2"/>
  <c r="P21" i="2" s="1"/>
  <c r="M22" i="2"/>
  <c r="M21" i="2" s="1"/>
  <c r="J22" i="2"/>
  <c r="J21" i="2" s="1"/>
  <c r="G22" i="2"/>
  <c r="G21" i="2" s="1"/>
  <c r="F22" i="2"/>
  <c r="F21" i="2" s="1"/>
  <c r="E22" i="2"/>
  <c r="R21" i="2"/>
  <c r="Q21" i="2"/>
  <c r="O21" i="2"/>
  <c r="N21" i="2"/>
  <c r="L21" i="2"/>
  <c r="K21" i="2"/>
  <c r="I21" i="2"/>
  <c r="H21" i="2"/>
  <c r="C21" i="2"/>
  <c r="P20" i="2"/>
  <c r="M20" i="2"/>
  <c r="J20" i="2"/>
  <c r="G20" i="2"/>
  <c r="F20" i="2"/>
  <c r="E20" i="2"/>
  <c r="P19" i="2"/>
  <c r="M19" i="2"/>
  <c r="J19" i="2"/>
  <c r="G19" i="2"/>
  <c r="F19" i="2"/>
  <c r="E19" i="2"/>
  <c r="R18" i="2"/>
  <c r="Q18" i="2"/>
  <c r="O18" i="2"/>
  <c r="N18" i="2"/>
  <c r="L18" i="2"/>
  <c r="K18" i="2"/>
  <c r="I18" i="2"/>
  <c r="H18" i="2"/>
  <c r="C18" i="2"/>
  <c r="P17" i="2"/>
  <c r="P16" i="2" s="1"/>
  <c r="M17" i="2"/>
  <c r="M16" i="2" s="1"/>
  <c r="J17" i="2"/>
  <c r="J16" i="2" s="1"/>
  <c r="G17" i="2"/>
  <c r="G16" i="2" s="1"/>
  <c r="F17" i="2"/>
  <c r="F16" i="2" s="1"/>
  <c r="E17" i="2"/>
  <c r="E16" i="2" s="1"/>
  <c r="R16" i="2"/>
  <c r="Q16" i="2"/>
  <c r="O16" i="2"/>
  <c r="N16" i="2"/>
  <c r="L16" i="2"/>
  <c r="K16" i="2"/>
  <c r="I16" i="2"/>
  <c r="H16" i="2"/>
  <c r="C16" i="2"/>
  <c r="C11" i="2"/>
  <c r="P15" i="2"/>
  <c r="M15" i="2"/>
  <c r="J15" i="2"/>
  <c r="G15" i="2"/>
  <c r="F15" i="2"/>
  <c r="D15" i="2" s="1"/>
  <c r="E15" i="2"/>
  <c r="P14" i="2"/>
  <c r="M14" i="2"/>
  <c r="J14" i="2"/>
  <c r="G14" i="2"/>
  <c r="F14" i="2"/>
  <c r="E14" i="2"/>
  <c r="P13" i="2"/>
  <c r="M13" i="2"/>
  <c r="J13" i="2"/>
  <c r="G13" i="2"/>
  <c r="F13" i="2"/>
  <c r="E13" i="2"/>
  <c r="P12" i="2"/>
  <c r="M12" i="2"/>
  <c r="J12" i="2"/>
  <c r="G12" i="2"/>
  <c r="F12" i="2"/>
  <c r="D12" i="2" s="1"/>
  <c r="E12" i="2"/>
  <c r="R11" i="2"/>
  <c r="Q11" i="2"/>
  <c r="O11" i="2"/>
  <c r="N11" i="2"/>
  <c r="L11" i="2"/>
  <c r="K11" i="2"/>
  <c r="I11" i="2"/>
  <c r="H11" i="2"/>
  <c r="V10" i="2"/>
  <c r="V9" i="2" s="1"/>
  <c r="S10" i="2"/>
  <c r="S9" i="2" s="1"/>
  <c r="P10" i="2"/>
  <c r="P9" i="2" s="1"/>
  <c r="M10" i="2"/>
  <c r="M9" i="2" s="1"/>
  <c r="J10" i="2"/>
  <c r="J9" i="2" s="1"/>
  <c r="G10" i="2"/>
  <c r="G9" i="2" s="1"/>
  <c r="F10" i="2"/>
  <c r="F9" i="2" s="1"/>
  <c r="E10" i="2"/>
  <c r="X9" i="2"/>
  <c r="W9" i="2"/>
  <c r="U9" i="2"/>
  <c r="T9" i="2"/>
  <c r="R9" i="2"/>
  <c r="Q9" i="2"/>
  <c r="O9" i="2"/>
  <c r="N9" i="2"/>
  <c r="L9" i="2"/>
  <c r="K9" i="2"/>
  <c r="I9" i="2"/>
  <c r="H9" i="2"/>
  <c r="C9" i="2"/>
  <c r="P8" i="2"/>
  <c r="M8" i="2"/>
  <c r="J8" i="2"/>
  <c r="G8" i="2"/>
  <c r="F8" i="2"/>
  <c r="E8" i="2"/>
  <c r="P7" i="2"/>
  <c r="M7" i="2"/>
  <c r="J7" i="2"/>
  <c r="G7" i="2"/>
  <c r="F7" i="2"/>
  <c r="E7" i="2"/>
  <c r="P6" i="2"/>
  <c r="M6" i="2"/>
  <c r="J6" i="2"/>
  <c r="G6" i="2"/>
  <c r="F6" i="2"/>
  <c r="E6" i="2"/>
  <c r="R5" i="2"/>
  <c r="Q5" i="2"/>
  <c r="O5" i="2"/>
  <c r="N5" i="2"/>
  <c r="L5" i="2"/>
  <c r="K5" i="2"/>
  <c r="I5" i="2"/>
  <c r="H5" i="2"/>
  <c r="C5" i="2"/>
  <c r="G18" i="2" l="1"/>
  <c r="D41" i="2"/>
  <c r="D10" i="2"/>
  <c r="D9" i="2" s="1"/>
  <c r="D20" i="2"/>
  <c r="D26" i="2"/>
  <c r="J18" i="2"/>
  <c r="J11" i="2"/>
  <c r="P33" i="2"/>
  <c r="J5" i="2"/>
  <c r="D35" i="2"/>
  <c r="F11" i="2"/>
  <c r="E33" i="2"/>
  <c r="E11" i="2"/>
  <c r="D31" i="2"/>
  <c r="F33" i="2"/>
  <c r="F5" i="2"/>
  <c r="G25" i="2"/>
  <c r="E9" i="2"/>
  <c r="M33" i="2"/>
  <c r="D6" i="2"/>
  <c r="D17" i="2"/>
  <c r="D16" i="2" s="1"/>
  <c r="F18" i="2"/>
  <c r="D24" i="2"/>
  <c r="D23" i="2" s="1"/>
  <c r="D32" i="2"/>
  <c r="D40" i="2"/>
  <c r="D42" i="2"/>
  <c r="D44" i="2"/>
  <c r="D43" i="2" s="1"/>
  <c r="J33" i="2"/>
  <c r="D13" i="2"/>
  <c r="D22" i="2"/>
  <c r="D21" i="2" s="1"/>
  <c r="D30" i="2"/>
  <c r="D36" i="2"/>
  <c r="P5" i="2"/>
  <c r="M18" i="2"/>
  <c r="J25" i="2"/>
  <c r="P25" i="2"/>
  <c r="G5" i="2"/>
  <c r="M5" i="2"/>
  <c r="D8" i="2"/>
  <c r="P18" i="2"/>
  <c r="M25" i="2"/>
  <c r="D28" i="2"/>
  <c r="D34" i="2"/>
  <c r="D39" i="2"/>
  <c r="D38" i="2" s="1"/>
  <c r="E5" i="2"/>
  <c r="P11" i="2"/>
  <c r="E25" i="2"/>
  <c r="G11" i="2"/>
  <c r="M11" i="2"/>
  <c r="D14" i="2"/>
  <c r="D19" i="2"/>
  <c r="D18" i="2" s="1"/>
  <c r="F25" i="2"/>
  <c r="G33" i="2"/>
  <c r="D37" i="2"/>
  <c r="D7" i="2"/>
  <c r="E18" i="2"/>
  <c r="E21" i="2"/>
  <c r="D27" i="2"/>
  <c r="E43" i="2"/>
  <c r="D25" i="2" l="1"/>
  <c r="D33" i="2"/>
  <c r="D11" i="2"/>
  <c r="D5" i="2"/>
</calcChain>
</file>

<file path=xl/sharedStrings.xml><?xml version="1.0" encoding="utf-8"?>
<sst xmlns="http://schemas.openxmlformats.org/spreadsheetml/2006/main" count="71" uniqueCount="51">
  <si>
    <t>15　大学・短期大学・専門職大学（学生数・本務教員数）</t>
    <rPh sb="3" eb="5">
      <t>ダイガク</t>
    </rPh>
    <rPh sb="6" eb="10">
      <t>タンキダイガク</t>
    </rPh>
    <rPh sb="11" eb="13">
      <t>センモン</t>
    </rPh>
    <rPh sb="13" eb="14">
      <t>ショク</t>
    </rPh>
    <rPh sb="14" eb="16">
      <t>ダイガク</t>
    </rPh>
    <rPh sb="17" eb="20">
      <t>ガクセイスウ</t>
    </rPh>
    <rPh sb="21" eb="23">
      <t>ホンム</t>
    </rPh>
    <rPh sb="23" eb="26">
      <t>キョウインスウ</t>
    </rPh>
    <phoneticPr fontId="3"/>
  </si>
  <si>
    <t>区分</t>
    <rPh sb="0" eb="2">
      <t>クブン</t>
    </rPh>
    <phoneticPr fontId="3"/>
  </si>
  <si>
    <t>本務    教員数</t>
    <rPh sb="0" eb="2">
      <t>ホンム</t>
    </rPh>
    <rPh sb="6" eb="9">
      <t>キョウインスウ</t>
    </rPh>
    <phoneticPr fontId="3"/>
  </si>
  <si>
    <t>総　数</t>
    <rPh sb="0" eb="1">
      <t>フサ</t>
    </rPh>
    <rPh sb="2" eb="3">
      <t>カズ</t>
    </rPh>
    <phoneticPr fontId="3"/>
  </si>
  <si>
    <t>１年次</t>
    <rPh sb="1" eb="3">
      <t>ネンジ</t>
    </rPh>
    <phoneticPr fontId="3"/>
  </si>
  <si>
    <t>２年次</t>
    <rPh sb="1" eb="2">
      <t>ネン</t>
    </rPh>
    <rPh sb="2" eb="3">
      <t>ジ</t>
    </rPh>
    <phoneticPr fontId="3"/>
  </si>
  <si>
    <t>３年次</t>
    <rPh sb="1" eb="3">
      <t>ネンジ</t>
    </rPh>
    <phoneticPr fontId="3"/>
  </si>
  <si>
    <t>４年次</t>
    <rPh sb="1" eb="2">
      <t>ネン</t>
    </rPh>
    <rPh sb="2" eb="3">
      <t>ジ</t>
    </rPh>
    <phoneticPr fontId="3"/>
  </si>
  <si>
    <t>５年次</t>
    <rPh sb="1" eb="3">
      <t>ネンジ</t>
    </rPh>
    <phoneticPr fontId="3"/>
  </si>
  <si>
    <t>６年次</t>
    <rPh sb="1" eb="2">
      <t>ネン</t>
    </rPh>
    <rPh sb="2" eb="3">
      <t>ジ</t>
    </rPh>
    <phoneticPr fontId="3"/>
  </si>
  <si>
    <t>計</t>
    <rPh sb="0" eb="1">
      <t>ケイ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</si>
  <si>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</si>
  <si>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</si>
  <si>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滋賀大学</t>
    <rPh sb="0" eb="2">
      <t>シガ</t>
    </rPh>
    <rPh sb="2" eb="4">
      <t>ダイガク</t>
    </rPh>
    <phoneticPr fontId="3"/>
  </si>
  <si>
    <t>経済学部</t>
    <rPh sb="0" eb="2">
      <t>ケイザイ</t>
    </rPh>
    <rPh sb="2" eb="4">
      <t>ガクブ</t>
    </rPh>
    <phoneticPr fontId="3"/>
  </si>
  <si>
    <t>データサイエンス学部</t>
    <rPh sb="8" eb="10">
      <t>ガクブ</t>
    </rPh>
    <phoneticPr fontId="3"/>
  </si>
  <si>
    <t>教育学部</t>
    <rPh sb="0" eb="2">
      <t>キョウイク</t>
    </rPh>
    <rPh sb="2" eb="4">
      <t>ガクブ</t>
    </rPh>
    <phoneticPr fontId="3"/>
  </si>
  <si>
    <t>滋賀医科大学</t>
    <rPh sb="0" eb="2">
      <t>シガ</t>
    </rPh>
    <rPh sb="2" eb="4">
      <t>イカ</t>
    </rPh>
    <rPh sb="4" eb="6">
      <t>ダイガク</t>
    </rPh>
    <phoneticPr fontId="3"/>
  </si>
  <si>
    <t>医学部</t>
    <rPh sb="0" eb="3">
      <t>イガクブ</t>
    </rPh>
    <phoneticPr fontId="3"/>
  </si>
  <si>
    <t>滋賀県立大学</t>
    <rPh sb="0" eb="2">
      <t>シガ</t>
    </rPh>
    <rPh sb="2" eb="4">
      <t>ケンリツ</t>
    </rPh>
    <rPh sb="4" eb="6">
      <t>ダイガク</t>
    </rPh>
    <phoneticPr fontId="3"/>
  </si>
  <si>
    <t>環境科学部</t>
    <rPh sb="0" eb="2">
      <t>カンキョウ</t>
    </rPh>
    <rPh sb="2" eb="5">
      <t>カガクブ</t>
    </rPh>
    <phoneticPr fontId="3"/>
  </si>
  <si>
    <t>工学部</t>
    <rPh sb="0" eb="3">
      <t>コウガクブ</t>
    </rPh>
    <phoneticPr fontId="3"/>
  </si>
  <si>
    <t>人間文化学部</t>
    <rPh sb="0" eb="2">
      <t>ニンゲン</t>
    </rPh>
    <rPh sb="2" eb="4">
      <t>ブンカ</t>
    </rPh>
    <rPh sb="4" eb="6">
      <t>ガクブ</t>
    </rPh>
    <phoneticPr fontId="3"/>
  </si>
  <si>
    <t>人間看護学部</t>
    <rPh sb="0" eb="2">
      <t>ニンゲン</t>
    </rPh>
    <rPh sb="2" eb="4">
      <t>カンゴ</t>
    </rPh>
    <rPh sb="4" eb="6">
      <t>ガクブ</t>
    </rPh>
    <phoneticPr fontId="3"/>
  </si>
  <si>
    <t>成安造形大学</t>
    <rPh sb="0" eb="2">
      <t>セイアン</t>
    </rPh>
    <rPh sb="2" eb="4">
      <t>ゾウケイ</t>
    </rPh>
    <rPh sb="4" eb="6">
      <t>ダイガク</t>
    </rPh>
    <phoneticPr fontId="3"/>
  </si>
  <si>
    <t>芸術学部</t>
    <rPh sb="0" eb="2">
      <t>ゲイジュツ</t>
    </rPh>
    <rPh sb="2" eb="4">
      <t>ガクブ</t>
    </rPh>
    <phoneticPr fontId="3"/>
  </si>
  <si>
    <t>聖泉大学</t>
    <rPh sb="0" eb="1">
      <t>セイ</t>
    </rPh>
    <rPh sb="1" eb="2">
      <t>セン</t>
    </rPh>
    <rPh sb="2" eb="4">
      <t>ダイガク</t>
    </rPh>
    <phoneticPr fontId="3"/>
  </si>
  <si>
    <t>人間学部</t>
    <rPh sb="0" eb="2">
      <t>ニンゲン</t>
    </rPh>
    <rPh sb="2" eb="4">
      <t>ガクブ</t>
    </rPh>
    <phoneticPr fontId="3"/>
  </si>
  <si>
    <t>看護学部</t>
    <rPh sb="0" eb="2">
      <t>カンゴ</t>
    </rPh>
    <rPh sb="2" eb="4">
      <t>ガクブ</t>
    </rPh>
    <phoneticPr fontId="3"/>
  </si>
  <si>
    <t>長浜バイオ大学</t>
    <rPh sb="0" eb="2">
      <t>ナガハマ</t>
    </rPh>
    <rPh sb="5" eb="7">
      <t>ダイガク</t>
    </rPh>
    <phoneticPr fontId="3"/>
  </si>
  <si>
    <t>バイオサイエンス学部</t>
    <rPh sb="8" eb="10">
      <t>ガクブ</t>
    </rPh>
    <phoneticPr fontId="3"/>
  </si>
  <si>
    <t>びわこ成蹊スポーツ大学</t>
    <rPh sb="3" eb="5">
      <t>セイケイ</t>
    </rPh>
    <rPh sb="9" eb="11">
      <t>ダイガク</t>
    </rPh>
    <phoneticPr fontId="3"/>
  </si>
  <si>
    <t>スポーツ学部</t>
    <rPh sb="4" eb="6">
      <t>ガクブ</t>
    </rPh>
    <phoneticPr fontId="3"/>
  </si>
  <si>
    <t>立命館大学</t>
    <rPh sb="0" eb="3">
      <t>リツメイカン</t>
    </rPh>
    <rPh sb="3" eb="5">
      <t>ダイガク</t>
    </rPh>
    <phoneticPr fontId="3"/>
  </si>
  <si>
    <t>理工学部</t>
    <rPh sb="0" eb="2">
      <t>リコウ</t>
    </rPh>
    <rPh sb="2" eb="4">
      <t>ガクブ</t>
    </rPh>
    <phoneticPr fontId="3"/>
  </si>
  <si>
    <t>情報理工学部</t>
    <rPh sb="0" eb="2">
      <t>ジョウホウ</t>
    </rPh>
    <rPh sb="2" eb="4">
      <t>リコウ</t>
    </rPh>
    <rPh sb="4" eb="6">
      <t>ガクブ</t>
    </rPh>
    <phoneticPr fontId="3"/>
  </si>
  <si>
    <t>生命科学部</t>
    <rPh sb="0" eb="2">
      <t>セイメイ</t>
    </rPh>
    <rPh sb="2" eb="5">
      <t>カガクブ</t>
    </rPh>
    <phoneticPr fontId="3"/>
  </si>
  <si>
    <t>薬学部</t>
    <rPh sb="0" eb="3">
      <t>ヤクガクブ</t>
    </rPh>
    <phoneticPr fontId="3"/>
  </si>
  <si>
    <t>スポーツ健康科学部</t>
    <rPh sb="4" eb="6">
      <t>ケンコウ</t>
    </rPh>
    <rPh sb="6" eb="9">
      <t>カガクブ</t>
    </rPh>
    <phoneticPr fontId="3"/>
  </si>
  <si>
    <t>食マネジメント学部</t>
    <rPh sb="0" eb="1">
      <t>ショク</t>
    </rPh>
    <rPh sb="7" eb="9">
      <t>ガクブ</t>
    </rPh>
    <phoneticPr fontId="3"/>
  </si>
  <si>
    <t>龍谷大学</t>
    <rPh sb="0" eb="2">
      <t>リュウコク</t>
    </rPh>
    <rPh sb="2" eb="4">
      <t>ダイガク</t>
    </rPh>
    <phoneticPr fontId="3"/>
  </si>
  <si>
    <t>先端理工学部</t>
    <rPh sb="0" eb="2">
      <t>センタン</t>
    </rPh>
    <rPh sb="2" eb="4">
      <t>リコウ</t>
    </rPh>
    <rPh sb="4" eb="6">
      <t>ガクブ</t>
    </rPh>
    <phoneticPr fontId="3"/>
  </si>
  <si>
    <t>社会学部</t>
    <rPh sb="0" eb="2">
      <t>シャカイ</t>
    </rPh>
    <rPh sb="2" eb="4">
      <t>ガクブ</t>
    </rPh>
    <phoneticPr fontId="3"/>
  </si>
  <si>
    <t>農学部</t>
    <rPh sb="0" eb="2">
      <t>ノウガク</t>
    </rPh>
    <phoneticPr fontId="3"/>
  </si>
  <si>
    <t>びわこ学院大学</t>
    <rPh sb="3" eb="5">
      <t>ガクイン</t>
    </rPh>
    <rPh sb="5" eb="7">
      <t>ダイガク</t>
    </rPh>
    <phoneticPr fontId="3"/>
  </si>
  <si>
    <t>教育福祉学部</t>
    <rPh sb="0" eb="2">
      <t>キョウイク</t>
    </rPh>
    <rPh sb="2" eb="4">
      <t>フクシ</t>
    </rPh>
    <rPh sb="4" eb="6">
      <t>ガクブ</t>
    </rPh>
    <phoneticPr fontId="3"/>
  </si>
  <si>
    <t>滋賀文教短期大学</t>
    <rPh sb="0" eb="2">
      <t>シガ</t>
    </rPh>
    <rPh sb="2" eb="4">
      <t>ブンキョウ</t>
    </rPh>
    <rPh sb="4" eb="8">
      <t>タンキダイガク</t>
    </rPh>
    <phoneticPr fontId="3"/>
  </si>
  <si>
    <t>滋賀短期大学</t>
    <rPh sb="0" eb="2">
      <t>シガ</t>
    </rPh>
    <rPh sb="2" eb="6">
      <t>タンキダイガク</t>
    </rPh>
    <phoneticPr fontId="3"/>
  </si>
  <si>
    <t>びわこ学院大学短期大学部</t>
    <rPh sb="3" eb="5">
      <t>ガクイン</t>
    </rPh>
    <rPh sb="5" eb="7">
      <t>ダイガク</t>
    </rPh>
    <rPh sb="7" eb="9">
      <t>タンキ</t>
    </rPh>
    <rPh sb="9" eb="11">
      <t>ダイガク</t>
    </rPh>
    <rPh sb="11" eb="12">
      <t>ブ</t>
    </rPh>
    <phoneticPr fontId="3"/>
  </si>
  <si>
    <t>びわこリハビリテーション専門職大学</t>
    <rPh sb="12" eb="15">
      <t>センモンショク</t>
    </rPh>
    <rPh sb="15" eb="17">
      <t>ダイガク</t>
    </rPh>
    <phoneticPr fontId="3"/>
  </si>
  <si>
    <t>リハビリテーション学部</t>
    <rPh sb="9" eb="11">
      <t>ガクブ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</si>
</sst>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9"/>
      <name val="ＭＳ ゴシック"/>
      <family val="3"/>
      <charset val="128"/>
    </font>
    <font>
      <sz val="9"/>
      <name val="ＭＳ ゴシック"/>
      <family val="3"/>
      <charset val="128"/>
    </font>
    <font>
      <sz val="12"/>
      <name val="ＭＳ ゴシック"/>
      <family val="3"/>
      <charset val="128"/>
    </font>
    <font>
      <sz val="6"/>
      <name val="ＭＳ 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38" fontId="2" fillId="0" borderId="0" xfId="1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38" fontId="0" fillId="0" borderId="0" xfId="1" applyFont="1" applyFill="1" applyBorder="1" applyAlignment="1">
      <alignment vertical="center"/>
    </xf>
    <xf numFmtId="38" fontId="0" fillId="0" borderId="7" xfId="1" applyFont="1" applyFill="1" applyBorder="1" applyAlignment="1">
      <alignment horizontal="center" vertical="center"/>
    </xf>
    <xf numFmtId="38" fontId="0" fillId="0" borderId="8" xfId="1" applyFont="1" applyFill="1" applyBorder="1" applyAlignment="1">
      <alignment horizontal="center" vertical="center"/>
    </xf>
    <xf numFmtId="38" fontId="5" fillId="0" borderId="0" xfId="1" applyFont="1" applyFill="1" applyAlignment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9" xfId="0" applyFont="1" applyFill="1" applyBorder="1" applyAlignment="1">
      <alignment horizontal="distributed" vertical="center"/>
    </xf>
    <xf numFmtId="38" fontId="7" fillId="0" borderId="0" xfId="1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7" fillId="0" borderId="9" xfId="0" applyFont="1" applyFill="1" applyBorder="1" applyAlignment="1">
      <alignment horizontal="distributed" vertical="center" wrapText="1"/>
    </xf>
    <xf numFmtId="0" fontId="6" fillId="0" borderId="0" xfId="0" applyFont="1" applyFill="1" applyBorder="1" applyAlignment="1">
      <alignment horizontal="distributed" vertical="center"/>
    </xf>
    <xf numFmtId="38" fontId="5" fillId="0" borderId="0" xfId="1" applyFont="1" applyFill="1" applyBorder="1" applyAlignment="1">
      <alignment vertical="center"/>
    </xf>
    <xf numFmtId="0" fontId="6" fillId="0" borderId="5" xfId="0" applyFont="1" applyFill="1" applyBorder="1" applyAlignment="1">
      <alignment vertical="center"/>
    </xf>
    <xf numFmtId="0" fontId="6" fillId="0" borderId="6" xfId="0" applyFont="1" applyFill="1" applyBorder="1" applyAlignment="1">
      <alignment horizontal="distributed" vertical="center"/>
    </xf>
    <xf numFmtId="38" fontId="7" fillId="0" borderId="5" xfId="1" applyFont="1" applyFill="1" applyBorder="1" applyAlignment="1">
      <alignment vertical="center"/>
    </xf>
    <xf numFmtId="38" fontId="0" fillId="0" borderId="0" xfId="1" applyFont="1" applyFill="1" applyAlignment="1">
      <alignment vertical="center"/>
    </xf>
    <xf numFmtId="38" fontId="5" fillId="2" borderId="0" xfId="1" applyFont="1" applyFill="1" applyAlignment="1">
      <alignment vertical="center"/>
    </xf>
    <xf numFmtId="38" fontId="7" fillId="2" borderId="0" xfId="1" applyFont="1" applyFill="1" applyBorder="1" applyAlignment="1">
      <alignment vertical="center"/>
    </xf>
    <xf numFmtId="38" fontId="7" fillId="2" borderId="0" xfId="1" applyFont="1" applyFill="1" applyAlignment="1">
      <alignment vertical="center"/>
    </xf>
    <xf numFmtId="38" fontId="5" fillId="2" borderId="0" xfId="1" applyFont="1" applyFill="1" applyBorder="1" applyAlignment="1">
      <alignment vertical="center"/>
    </xf>
    <xf numFmtId="38" fontId="7" fillId="2" borderId="5" xfId="1" applyFont="1" applyFill="1" applyBorder="1" applyAlignment="1">
      <alignment vertical="center"/>
    </xf>
    <xf numFmtId="0" fontId="0" fillId="0" borderId="0" xfId="0" applyFont="1" applyFill="1" applyBorder="1" applyAlignment="1">
      <alignment horizontal="distributed" vertical="center"/>
    </xf>
    <xf numFmtId="0" fontId="0" fillId="0" borderId="9" xfId="0" applyFont="1" applyFill="1" applyBorder="1" applyAlignment="1">
      <alignment horizontal="distributed" vertical="center"/>
    </xf>
    <xf numFmtId="0" fontId="5" fillId="0" borderId="0" xfId="0" applyFont="1" applyFill="1" applyBorder="1" applyAlignment="1">
      <alignment horizontal="distributed" vertical="center" wrapText="1"/>
    </xf>
    <xf numFmtId="0" fontId="5" fillId="0" borderId="9" xfId="0" applyFont="1" applyFill="1" applyBorder="1" applyAlignment="1">
      <alignment horizontal="distributed" vertical="center"/>
    </xf>
    <xf numFmtId="0" fontId="5" fillId="0" borderId="0" xfId="0" applyFont="1" applyFill="1" applyBorder="1" applyAlignment="1">
      <alignment horizontal="distributed" vertical="center"/>
    </xf>
    <xf numFmtId="0" fontId="5" fillId="0" borderId="0" xfId="0" applyNumberFormat="1" applyFont="1" applyFill="1" applyBorder="1" applyAlignment="1">
      <alignment horizontal="distributed" vertical="center" shrinkToFit="1"/>
    </xf>
    <xf numFmtId="0" fontId="0" fillId="0" borderId="9" xfId="0" applyFont="1" applyFill="1" applyBorder="1" applyAlignment="1">
      <alignment horizontal="distributed" vertical="center" shrinkToFit="1"/>
    </xf>
    <xf numFmtId="38" fontId="0" fillId="0" borderId="3" xfId="1" applyFont="1" applyFill="1" applyBorder="1" applyAlignment="1">
      <alignment vertical="center"/>
    </xf>
    <xf numFmtId="0" fontId="0" fillId="0" borderId="3" xfId="0" applyFont="1" applyFill="1" applyBorder="1" applyAlignment="1">
      <alignment vertical="center"/>
    </xf>
    <xf numFmtId="0" fontId="0" fillId="0" borderId="4" xfId="0" applyFont="1" applyFill="1" applyBorder="1" applyAlignment="1">
      <alignment vertical="center"/>
    </xf>
    <xf numFmtId="0" fontId="0" fillId="0" borderId="5" xfId="0" applyFont="1" applyFill="1" applyBorder="1" applyAlignment="1">
      <alignment vertical="center"/>
    </xf>
    <xf numFmtId="0" fontId="0" fillId="0" borderId="6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distributed" vertical="center" justifyLastLine="1"/>
    </xf>
    <xf numFmtId="0" fontId="0" fillId="0" borderId="2" xfId="0" applyFont="1" applyFill="1" applyBorder="1" applyAlignment="1">
      <alignment horizontal="distributed" vertical="center" justifyLastLine="1"/>
    </xf>
    <xf numFmtId="38" fontId="0" fillId="0" borderId="3" xfId="1" applyFont="1" applyFill="1" applyBorder="1" applyAlignment="1">
      <alignment horizontal="center" vertical="center" wrapText="1"/>
    </xf>
    <xf numFmtId="38" fontId="0" fillId="0" borderId="7" xfId="1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4"/>
  <sheetViews>
    <sheetView showZeros="0" tabSelected="1" view="pageBreakPreview" zoomScale="115" zoomScaleNormal="100" zoomScaleSheetLayoutView="115" workbookViewId="0">
      <pane xSplit="2" ySplit="4" topLeftCell="C8" activePane="bottomRight" state="frozen"/>
      <selection pane="topRight" activeCell="D1" sqref="D1"/>
      <selection pane="bottomLeft" activeCell="A5" sqref="A5"/>
      <selection pane="bottomRight" activeCell="A21" sqref="A21:B21"/>
    </sheetView>
  </sheetViews>
  <sheetFormatPr defaultColWidth="9.33203125" defaultRowHeight="11.25" x14ac:dyDescent="0.15"/>
  <cols>
    <col min="1" max="1" width="5.5" style="5" customWidth="1"/>
    <col min="2" max="2" width="30.1640625" style="5" customWidth="1"/>
    <col min="3" max="3" width="7.5" style="20" customWidth="1"/>
    <col min="4" max="6" width="6.83203125" style="20" customWidth="1"/>
    <col min="7" max="24" width="6.5" style="20" customWidth="1"/>
    <col min="25" max="16384" width="9.33203125" style="5"/>
  </cols>
  <sheetData>
    <row r="1" spans="1:24" s="2" customFormat="1" ht="14.25" x14ac:dyDescent="0.15">
      <c r="A1" s="1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</row>
    <row r="2" spans="1:24" ht="1.5" customHeight="1" x14ac:dyDescent="0.15">
      <c r="A2" s="4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</row>
    <row r="3" spans="1:24" ht="12.75" customHeight="1" x14ac:dyDescent="0.15">
      <c r="A3" s="38" t="s">
        <v>1</v>
      </c>
      <c r="B3" s="39"/>
      <c r="C3" s="40" t="s">
        <v>2</v>
      </c>
      <c r="D3" s="33" t="s">
        <v>3</v>
      </c>
      <c r="E3" s="34"/>
      <c r="F3" s="34"/>
      <c r="G3" s="33" t="s">
        <v>4</v>
      </c>
      <c r="H3" s="33"/>
      <c r="I3" s="33"/>
      <c r="J3" s="33" t="s">
        <v>5</v>
      </c>
      <c r="K3" s="34"/>
      <c r="L3" s="34"/>
      <c r="M3" s="33" t="s">
        <v>6</v>
      </c>
      <c r="N3" s="33"/>
      <c r="O3" s="33"/>
      <c r="P3" s="33" t="s">
        <v>7</v>
      </c>
      <c r="Q3" s="34"/>
      <c r="R3" s="34"/>
      <c r="S3" s="33" t="s">
        <v>8</v>
      </c>
      <c r="T3" s="33"/>
      <c r="U3" s="33"/>
      <c r="V3" s="33" t="s">
        <v>9</v>
      </c>
      <c r="W3" s="34"/>
      <c r="X3" s="35"/>
    </row>
    <row r="4" spans="1:24" ht="13.5" customHeight="1" x14ac:dyDescent="0.15">
      <c r="A4" s="36"/>
      <c r="B4" s="37"/>
      <c r="C4" s="41"/>
      <c r="D4" s="7" t="s">
        <v>10</v>
      </c>
      <c r="E4" s="7" t="s">
        <v>11</v>
      </c>
      <c r="F4" s="7" t="s">
        <v>12</v>
      </c>
      <c r="G4" s="7" t="s">
        <v>10</v>
      </c>
      <c r="H4" s="7" t="s">
        <v>11</v>
      </c>
      <c r="I4" s="7" t="s">
        <v>12</v>
      </c>
      <c r="J4" s="7" t="s">
        <v>10</v>
      </c>
      <c r="K4" s="7" t="s">
        <v>11</v>
      </c>
      <c r="L4" s="7" t="s">
        <v>12</v>
      </c>
      <c r="M4" s="7" t="s">
        <v>10</v>
      </c>
      <c r="N4" s="7" t="s">
        <v>11</v>
      </c>
      <c r="O4" s="7" t="s">
        <v>12</v>
      </c>
      <c r="P4" s="7" t="s">
        <v>10</v>
      </c>
      <c r="Q4" s="7" t="s">
        <v>11</v>
      </c>
      <c r="R4" s="7" t="s">
        <v>12</v>
      </c>
      <c r="S4" s="7" t="s">
        <v>10</v>
      </c>
      <c r="T4" s="7" t="s">
        <v>11</v>
      </c>
      <c r="U4" s="7" t="s">
        <v>12</v>
      </c>
      <c r="V4" s="7" t="s">
        <v>10</v>
      </c>
      <c r="W4" s="7" t="s">
        <v>11</v>
      </c>
      <c r="X4" s="8" t="s">
        <v>12</v>
      </c>
    </row>
    <row r="5" spans="1:24" ht="14.25" customHeight="1" x14ac:dyDescent="0.15">
      <c r="A5" s="26" t="s">
        <v>13</v>
      </c>
      <c r="B5" s="27"/>
      <c r="C5" s="21">
        <f>SUM(C6:C8)</f>
        <v>171</v>
      </c>
      <c r="D5" s="21">
        <f>SUM(D6:D8)</f>
        <v>3450</v>
      </c>
      <c r="E5" s="21">
        <f t="shared" ref="E5:R5" si="0">SUM(E6:E8)</f>
        <v>2167</v>
      </c>
      <c r="F5" s="21">
        <f t="shared" si="0"/>
        <v>1283</v>
      </c>
      <c r="G5" s="21">
        <f t="shared" si="0"/>
        <v>814</v>
      </c>
      <c r="H5" s="21">
        <f t="shared" si="0"/>
        <v>516</v>
      </c>
      <c r="I5" s="21">
        <f t="shared" si="0"/>
        <v>298</v>
      </c>
      <c r="J5" s="21">
        <f t="shared" si="0"/>
        <v>796</v>
      </c>
      <c r="K5" s="21">
        <f t="shared" si="0"/>
        <v>479</v>
      </c>
      <c r="L5" s="21">
        <f t="shared" si="0"/>
        <v>317</v>
      </c>
      <c r="M5" s="21">
        <f t="shared" si="0"/>
        <v>809</v>
      </c>
      <c r="N5" s="21">
        <f t="shared" si="0"/>
        <v>506</v>
      </c>
      <c r="O5" s="21">
        <f t="shared" si="0"/>
        <v>303</v>
      </c>
      <c r="P5" s="21">
        <f t="shared" si="0"/>
        <v>1031</v>
      </c>
      <c r="Q5" s="21">
        <f t="shared" si="0"/>
        <v>666</v>
      </c>
      <c r="R5" s="21">
        <f t="shared" si="0"/>
        <v>365</v>
      </c>
      <c r="S5" s="9"/>
      <c r="T5" s="9"/>
      <c r="U5" s="9"/>
      <c r="V5" s="9"/>
      <c r="W5" s="9"/>
      <c r="X5" s="9"/>
    </row>
    <row r="6" spans="1:24" s="13" customFormat="1" ht="14.25" customHeight="1" x14ac:dyDescent="0.15">
      <c r="A6" s="10"/>
      <c r="B6" s="11" t="s">
        <v>14</v>
      </c>
      <c r="C6" s="22">
        <v>76</v>
      </c>
      <c r="D6" s="23">
        <f>SUM(E6:F6)</f>
        <v>2036</v>
      </c>
      <c r="E6" s="23">
        <f>SUM(H6,K6,N6,Q6,T8,W8)</f>
        <v>1394</v>
      </c>
      <c r="F6" s="23">
        <f>SUM(I6,L6,O6,R6,U8,X8)</f>
        <v>642</v>
      </c>
      <c r="G6" s="23">
        <f>+H6+I6</f>
        <v>471</v>
      </c>
      <c r="H6" s="12">
        <v>318</v>
      </c>
      <c r="I6" s="12">
        <v>153</v>
      </c>
      <c r="J6" s="23">
        <f>+K6+L6</f>
        <v>455</v>
      </c>
      <c r="K6" s="12">
        <v>303</v>
      </c>
      <c r="L6" s="12">
        <v>152</v>
      </c>
      <c r="M6" s="23">
        <f>+N6+O6</f>
        <v>474</v>
      </c>
      <c r="N6" s="12">
        <v>327</v>
      </c>
      <c r="O6" s="12">
        <v>147</v>
      </c>
      <c r="P6" s="23">
        <f>+Q6+R6</f>
        <v>636</v>
      </c>
      <c r="Q6" s="12">
        <v>446</v>
      </c>
      <c r="R6" s="12">
        <v>190</v>
      </c>
      <c r="S6" s="12"/>
      <c r="T6" s="12"/>
      <c r="U6" s="12"/>
      <c r="V6" s="12"/>
      <c r="W6" s="12"/>
      <c r="X6" s="12"/>
    </row>
    <row r="7" spans="1:24" s="13" customFormat="1" ht="14.25" customHeight="1" x14ac:dyDescent="0.15">
      <c r="A7" s="10"/>
      <c r="B7" s="11" t="s">
        <v>15</v>
      </c>
      <c r="C7" s="22">
        <v>26</v>
      </c>
      <c r="D7" s="23">
        <f>SUM(E7:F7)</f>
        <v>435</v>
      </c>
      <c r="E7" s="23">
        <f>SUM(H7,K7,N7,Q7)</f>
        <v>348</v>
      </c>
      <c r="F7" s="23">
        <f>SUM(I7,L7,O7,R7)</f>
        <v>87</v>
      </c>
      <c r="G7" s="23">
        <f>+H7+I7</f>
        <v>104</v>
      </c>
      <c r="H7" s="12">
        <v>87</v>
      </c>
      <c r="I7" s="12">
        <v>17</v>
      </c>
      <c r="J7" s="23">
        <f>+K7+L7</f>
        <v>99</v>
      </c>
      <c r="K7" s="12">
        <v>74</v>
      </c>
      <c r="L7" s="12">
        <v>25</v>
      </c>
      <c r="M7" s="23">
        <f>+N7+O7</f>
        <v>103</v>
      </c>
      <c r="N7" s="12">
        <v>82</v>
      </c>
      <c r="O7" s="12">
        <v>21</v>
      </c>
      <c r="P7" s="23">
        <f>+Q7+R7</f>
        <v>129</v>
      </c>
      <c r="Q7" s="12">
        <v>105</v>
      </c>
      <c r="R7" s="12">
        <v>24</v>
      </c>
      <c r="S7" s="12"/>
      <c r="T7" s="12"/>
      <c r="U7" s="12"/>
      <c r="V7" s="12"/>
      <c r="W7" s="12"/>
      <c r="X7" s="12"/>
    </row>
    <row r="8" spans="1:24" s="13" customFormat="1" ht="14.25" customHeight="1" x14ac:dyDescent="0.15">
      <c r="A8" s="10"/>
      <c r="B8" s="11" t="s">
        <v>16</v>
      </c>
      <c r="C8" s="22">
        <v>69</v>
      </c>
      <c r="D8" s="23">
        <f>SUM(E8:F8)</f>
        <v>979</v>
      </c>
      <c r="E8" s="23">
        <f>SUM(H8,K8,N8,Q8,T6,W6)</f>
        <v>425</v>
      </c>
      <c r="F8" s="23">
        <f>SUM(I8,L8,O8,R8,U6,X6)</f>
        <v>554</v>
      </c>
      <c r="G8" s="23">
        <f>+H8+I8</f>
        <v>239</v>
      </c>
      <c r="H8" s="12">
        <v>111</v>
      </c>
      <c r="I8" s="12">
        <v>128</v>
      </c>
      <c r="J8" s="23">
        <f>+K8+L8</f>
        <v>242</v>
      </c>
      <c r="K8" s="12">
        <v>102</v>
      </c>
      <c r="L8" s="12">
        <v>140</v>
      </c>
      <c r="M8" s="23">
        <f>+N8+O8</f>
        <v>232</v>
      </c>
      <c r="N8" s="12">
        <v>97</v>
      </c>
      <c r="O8" s="12">
        <v>135</v>
      </c>
      <c r="P8" s="23">
        <f>+Q8+R8</f>
        <v>266</v>
      </c>
      <c r="Q8" s="12">
        <v>115</v>
      </c>
      <c r="R8" s="12">
        <v>151</v>
      </c>
      <c r="S8" s="12"/>
      <c r="T8" s="12"/>
      <c r="U8" s="12"/>
      <c r="V8" s="12"/>
      <c r="W8" s="12"/>
      <c r="X8" s="12"/>
    </row>
    <row r="9" spans="1:24" ht="14.25" customHeight="1" x14ac:dyDescent="0.15">
      <c r="A9" s="26" t="s">
        <v>17</v>
      </c>
      <c r="B9" s="27"/>
      <c r="C9" s="21">
        <f>SUM(C10)</f>
        <v>388</v>
      </c>
      <c r="D9" s="21">
        <f>SUM(D10)</f>
        <v>922</v>
      </c>
      <c r="E9" s="21">
        <f t="shared" ref="E9:X9" si="1">SUM(E10)</f>
        <v>423</v>
      </c>
      <c r="F9" s="21">
        <f t="shared" si="1"/>
        <v>499</v>
      </c>
      <c r="G9" s="21">
        <f t="shared" si="1"/>
        <v>163</v>
      </c>
      <c r="H9" s="21">
        <f t="shared" si="1"/>
        <v>66</v>
      </c>
      <c r="I9" s="21">
        <f t="shared" si="1"/>
        <v>97</v>
      </c>
      <c r="J9" s="21">
        <f t="shared" si="1"/>
        <v>168</v>
      </c>
      <c r="K9" s="21">
        <f t="shared" si="1"/>
        <v>67</v>
      </c>
      <c r="L9" s="21">
        <f t="shared" si="1"/>
        <v>101</v>
      </c>
      <c r="M9" s="21">
        <f t="shared" si="1"/>
        <v>172</v>
      </c>
      <c r="N9" s="21">
        <f t="shared" si="1"/>
        <v>57</v>
      </c>
      <c r="O9" s="21">
        <f t="shared" si="1"/>
        <v>115</v>
      </c>
      <c r="P9" s="21">
        <f t="shared" si="1"/>
        <v>185</v>
      </c>
      <c r="Q9" s="21">
        <f t="shared" si="1"/>
        <v>88</v>
      </c>
      <c r="R9" s="21">
        <f t="shared" si="1"/>
        <v>97</v>
      </c>
      <c r="S9" s="21">
        <f t="shared" si="1"/>
        <v>122</v>
      </c>
      <c r="T9" s="21">
        <f t="shared" si="1"/>
        <v>78</v>
      </c>
      <c r="U9" s="21">
        <f t="shared" si="1"/>
        <v>44</v>
      </c>
      <c r="V9" s="21">
        <f t="shared" si="1"/>
        <v>112</v>
      </c>
      <c r="W9" s="21">
        <f t="shared" si="1"/>
        <v>67</v>
      </c>
      <c r="X9" s="21">
        <f t="shared" si="1"/>
        <v>45</v>
      </c>
    </row>
    <row r="10" spans="1:24" s="13" customFormat="1" ht="14.25" customHeight="1" x14ac:dyDescent="0.15">
      <c r="A10" s="10"/>
      <c r="B10" s="11" t="s">
        <v>18</v>
      </c>
      <c r="C10" s="22">
        <v>388</v>
      </c>
      <c r="D10" s="23">
        <f>SUM(E10:F10)</f>
        <v>922</v>
      </c>
      <c r="E10" s="23">
        <f>SUM(H10,K10,N10,Q10,T10,W10)</f>
        <v>423</v>
      </c>
      <c r="F10" s="23">
        <f>SUM(I10,L10,O10,R10,U10,X10)</f>
        <v>499</v>
      </c>
      <c r="G10" s="23">
        <f>+H10+I10</f>
        <v>163</v>
      </c>
      <c r="H10" s="12">
        <v>66</v>
      </c>
      <c r="I10" s="12">
        <v>97</v>
      </c>
      <c r="J10" s="23">
        <f>+K10+L10</f>
        <v>168</v>
      </c>
      <c r="K10" s="12">
        <v>67</v>
      </c>
      <c r="L10" s="12">
        <v>101</v>
      </c>
      <c r="M10" s="23">
        <f>+N10+O10</f>
        <v>172</v>
      </c>
      <c r="N10" s="12">
        <v>57</v>
      </c>
      <c r="O10" s="12">
        <v>115</v>
      </c>
      <c r="P10" s="23">
        <f>+Q10+R10</f>
        <v>185</v>
      </c>
      <c r="Q10" s="12">
        <v>88</v>
      </c>
      <c r="R10" s="12">
        <v>97</v>
      </c>
      <c r="S10" s="23">
        <f>+T10+U10</f>
        <v>122</v>
      </c>
      <c r="T10" s="12">
        <v>78</v>
      </c>
      <c r="U10" s="12">
        <v>44</v>
      </c>
      <c r="V10" s="23">
        <f>+W10+X10</f>
        <v>112</v>
      </c>
      <c r="W10" s="12">
        <v>67</v>
      </c>
      <c r="X10" s="12">
        <v>45</v>
      </c>
    </row>
    <row r="11" spans="1:24" ht="14.25" customHeight="1" x14ac:dyDescent="0.15">
      <c r="A11" s="26" t="s">
        <v>19</v>
      </c>
      <c r="B11" s="27"/>
      <c r="C11" s="21">
        <f>SUM(C12:C15)</f>
        <v>197</v>
      </c>
      <c r="D11" s="21">
        <f>SUM(D12:D15)</f>
        <v>2580</v>
      </c>
      <c r="E11" s="21">
        <f>SUM(E12:E15)</f>
        <v>1247</v>
      </c>
      <c r="F11" s="21">
        <f>SUM(F12:F15)</f>
        <v>1333</v>
      </c>
      <c r="G11" s="21">
        <f>SUM(G12:G15)</f>
        <v>617</v>
      </c>
      <c r="H11" s="21">
        <f>SUM(H12:H15)</f>
        <v>289</v>
      </c>
      <c r="I11" s="21">
        <f>SUM(I12:I15)</f>
        <v>328</v>
      </c>
      <c r="J11" s="21">
        <f>SUM(J12:J15)</f>
        <v>620</v>
      </c>
      <c r="K11" s="21">
        <f>SUM(K12:K15)</f>
        <v>302</v>
      </c>
      <c r="L11" s="21">
        <f>SUM(L12:L15)</f>
        <v>318</v>
      </c>
      <c r="M11" s="21">
        <f>SUM(M12:M15)</f>
        <v>632</v>
      </c>
      <c r="N11" s="21">
        <f>SUM(N12:N15)</f>
        <v>312</v>
      </c>
      <c r="O11" s="21">
        <f>SUM(O12:O15)</f>
        <v>320</v>
      </c>
      <c r="P11" s="21">
        <f>SUM(P12:P15)</f>
        <v>711</v>
      </c>
      <c r="Q11" s="21">
        <f>SUM(Q12:Q15)</f>
        <v>344</v>
      </c>
      <c r="R11" s="21">
        <f>SUM(R12:R15)</f>
        <v>367</v>
      </c>
      <c r="S11" s="9"/>
      <c r="T11" s="9"/>
      <c r="U11" s="9"/>
      <c r="V11" s="9"/>
      <c r="W11" s="9"/>
      <c r="X11" s="9"/>
    </row>
    <row r="12" spans="1:24" s="13" customFormat="1" ht="14.25" customHeight="1" x14ac:dyDescent="0.15">
      <c r="A12" s="10"/>
      <c r="B12" s="11" t="s">
        <v>20</v>
      </c>
      <c r="C12" s="22">
        <v>58</v>
      </c>
      <c r="D12" s="23">
        <f>SUM(E12:F12)</f>
        <v>763</v>
      </c>
      <c r="E12" s="23">
        <f t="shared" ref="E12:F15" si="2">SUM(H12,K12,N12,Q12,T12,W12)</f>
        <v>446</v>
      </c>
      <c r="F12" s="23">
        <f t="shared" si="2"/>
        <v>317</v>
      </c>
      <c r="G12" s="23">
        <f>+H12+I12</f>
        <v>186</v>
      </c>
      <c r="H12" s="12">
        <v>101</v>
      </c>
      <c r="I12" s="12">
        <v>85</v>
      </c>
      <c r="J12" s="23">
        <f>+K12+L12</f>
        <v>186</v>
      </c>
      <c r="K12" s="12">
        <v>112</v>
      </c>
      <c r="L12" s="12">
        <v>74</v>
      </c>
      <c r="M12" s="23">
        <f>+N12+O12</f>
        <v>190</v>
      </c>
      <c r="N12" s="12">
        <v>119</v>
      </c>
      <c r="O12" s="12">
        <v>71</v>
      </c>
      <c r="P12" s="23">
        <f>+Q12+R12</f>
        <v>201</v>
      </c>
      <c r="Q12" s="12">
        <v>114</v>
      </c>
      <c r="R12" s="12">
        <v>87</v>
      </c>
      <c r="S12" s="12"/>
      <c r="T12" s="12"/>
      <c r="U12" s="12"/>
      <c r="V12" s="12"/>
      <c r="W12" s="12"/>
      <c r="X12" s="12"/>
    </row>
    <row r="13" spans="1:24" s="13" customFormat="1" ht="14.25" customHeight="1" x14ac:dyDescent="0.15">
      <c r="A13" s="10"/>
      <c r="B13" s="11" t="s">
        <v>21</v>
      </c>
      <c r="C13" s="22">
        <v>48</v>
      </c>
      <c r="D13" s="23">
        <f>SUM(E13:F13)</f>
        <v>654</v>
      </c>
      <c r="E13" s="23">
        <f t="shared" si="2"/>
        <v>571</v>
      </c>
      <c r="F13" s="23">
        <f t="shared" si="2"/>
        <v>83</v>
      </c>
      <c r="G13" s="23">
        <f>+H13+I13</f>
        <v>156</v>
      </c>
      <c r="H13" s="12">
        <v>133</v>
      </c>
      <c r="I13" s="12">
        <v>23</v>
      </c>
      <c r="J13" s="23">
        <f>+K13+L13</f>
        <v>157</v>
      </c>
      <c r="K13" s="12">
        <v>137</v>
      </c>
      <c r="L13" s="12">
        <v>20</v>
      </c>
      <c r="M13" s="23">
        <f>+N13+O13</f>
        <v>150</v>
      </c>
      <c r="N13" s="12">
        <v>132</v>
      </c>
      <c r="O13" s="12">
        <v>18</v>
      </c>
      <c r="P13" s="23">
        <f>+Q13+R13</f>
        <v>191</v>
      </c>
      <c r="Q13" s="12">
        <v>169</v>
      </c>
      <c r="R13" s="12">
        <v>22</v>
      </c>
      <c r="S13" s="12"/>
      <c r="T13" s="12"/>
      <c r="U13" s="12"/>
      <c r="V13" s="12"/>
      <c r="W13" s="12"/>
      <c r="X13" s="12"/>
    </row>
    <row r="14" spans="1:24" s="13" customFormat="1" ht="14.25" customHeight="1" x14ac:dyDescent="0.15">
      <c r="A14" s="10"/>
      <c r="B14" s="11" t="s">
        <v>22</v>
      </c>
      <c r="C14" s="22">
        <v>55</v>
      </c>
      <c r="D14" s="23">
        <f>SUM(E14:F14)</f>
        <v>867</v>
      </c>
      <c r="E14" s="23">
        <f t="shared" si="2"/>
        <v>219</v>
      </c>
      <c r="F14" s="23">
        <f t="shared" si="2"/>
        <v>648</v>
      </c>
      <c r="G14" s="23">
        <f>+H14+I14</f>
        <v>205</v>
      </c>
      <c r="H14" s="12">
        <v>53</v>
      </c>
      <c r="I14" s="12">
        <v>152</v>
      </c>
      <c r="J14" s="23">
        <f>+K14+L14</f>
        <v>207</v>
      </c>
      <c r="K14" s="12">
        <v>51</v>
      </c>
      <c r="L14" s="12">
        <v>156</v>
      </c>
      <c r="M14" s="23">
        <f>+N14+O14</f>
        <v>215</v>
      </c>
      <c r="N14" s="12">
        <v>60</v>
      </c>
      <c r="O14" s="12">
        <v>155</v>
      </c>
      <c r="P14" s="23">
        <f>+Q14+R14</f>
        <v>240</v>
      </c>
      <c r="Q14" s="12">
        <v>55</v>
      </c>
      <c r="R14" s="12">
        <v>185</v>
      </c>
      <c r="S14" s="12"/>
      <c r="T14" s="12"/>
      <c r="U14" s="12"/>
      <c r="V14" s="12"/>
      <c r="W14" s="12"/>
      <c r="X14" s="12"/>
    </row>
    <row r="15" spans="1:24" s="13" customFormat="1" ht="14.25" customHeight="1" x14ac:dyDescent="0.15">
      <c r="A15" s="10"/>
      <c r="B15" s="11" t="s">
        <v>23</v>
      </c>
      <c r="C15" s="22">
        <v>36</v>
      </c>
      <c r="D15" s="23">
        <f>SUM(E15:F15)</f>
        <v>296</v>
      </c>
      <c r="E15" s="23">
        <f t="shared" si="2"/>
        <v>11</v>
      </c>
      <c r="F15" s="23">
        <f t="shared" si="2"/>
        <v>285</v>
      </c>
      <c r="G15" s="23">
        <f>+H15+I15</f>
        <v>70</v>
      </c>
      <c r="H15" s="12">
        <v>2</v>
      </c>
      <c r="I15" s="12">
        <v>68</v>
      </c>
      <c r="J15" s="23">
        <f>+K15+L15</f>
        <v>70</v>
      </c>
      <c r="K15" s="12">
        <v>2</v>
      </c>
      <c r="L15" s="12">
        <v>68</v>
      </c>
      <c r="M15" s="23">
        <f>+N15+O15</f>
        <v>77</v>
      </c>
      <c r="N15" s="12">
        <v>1</v>
      </c>
      <c r="O15" s="12">
        <v>76</v>
      </c>
      <c r="P15" s="23">
        <f>+Q15+R15</f>
        <v>79</v>
      </c>
      <c r="Q15" s="12">
        <v>6</v>
      </c>
      <c r="R15" s="12">
        <v>73</v>
      </c>
      <c r="S15" s="12"/>
      <c r="T15" s="12"/>
      <c r="U15" s="12"/>
      <c r="V15" s="12"/>
      <c r="W15" s="12"/>
      <c r="X15" s="12"/>
    </row>
    <row r="16" spans="1:24" ht="14.25" customHeight="1" x14ac:dyDescent="0.15">
      <c r="A16" s="26" t="s">
        <v>24</v>
      </c>
      <c r="B16" s="27"/>
      <c r="C16" s="21">
        <f>SUM(C17:C17)</f>
        <v>53</v>
      </c>
      <c r="D16" s="21">
        <f>D17</f>
        <v>920</v>
      </c>
      <c r="E16" s="21">
        <f t="shared" ref="E16:R16" si="3">E17</f>
        <v>302</v>
      </c>
      <c r="F16" s="21">
        <f t="shared" si="3"/>
        <v>618</v>
      </c>
      <c r="G16" s="21">
        <f t="shared" si="3"/>
        <v>221</v>
      </c>
      <c r="H16" s="21">
        <f t="shared" si="3"/>
        <v>66</v>
      </c>
      <c r="I16" s="21">
        <f t="shared" si="3"/>
        <v>155</v>
      </c>
      <c r="J16" s="21">
        <f t="shared" si="3"/>
        <v>224</v>
      </c>
      <c r="K16" s="21">
        <f t="shared" si="3"/>
        <v>80</v>
      </c>
      <c r="L16" s="21">
        <f t="shared" si="3"/>
        <v>144</v>
      </c>
      <c r="M16" s="21">
        <f t="shared" si="3"/>
        <v>255</v>
      </c>
      <c r="N16" s="21">
        <f t="shared" si="3"/>
        <v>83</v>
      </c>
      <c r="O16" s="21">
        <f t="shared" si="3"/>
        <v>172</v>
      </c>
      <c r="P16" s="21">
        <f t="shared" si="3"/>
        <v>220</v>
      </c>
      <c r="Q16" s="21">
        <f t="shared" si="3"/>
        <v>73</v>
      </c>
      <c r="R16" s="21">
        <f t="shared" si="3"/>
        <v>147</v>
      </c>
      <c r="S16" s="9"/>
      <c r="T16" s="9"/>
      <c r="U16" s="9"/>
      <c r="V16" s="9"/>
      <c r="W16" s="9"/>
      <c r="X16" s="9"/>
    </row>
    <row r="17" spans="1:24" s="13" customFormat="1" ht="14.25" customHeight="1" x14ac:dyDescent="0.15">
      <c r="A17" s="10"/>
      <c r="B17" s="11" t="s">
        <v>25</v>
      </c>
      <c r="C17" s="22">
        <v>53</v>
      </c>
      <c r="D17" s="23">
        <f>SUM(E17:F17)</f>
        <v>920</v>
      </c>
      <c r="E17" s="23">
        <f>SUM(H17,K17,N17,Q17,T17,W17)</f>
        <v>302</v>
      </c>
      <c r="F17" s="23">
        <f>SUM(I17,L17,O17,R17,U17,X17)</f>
        <v>618</v>
      </c>
      <c r="G17" s="23">
        <f>+H17+I17</f>
        <v>221</v>
      </c>
      <c r="H17" s="12">
        <v>66</v>
      </c>
      <c r="I17" s="12">
        <v>155</v>
      </c>
      <c r="J17" s="23">
        <f>+K17+L17</f>
        <v>224</v>
      </c>
      <c r="K17" s="12">
        <v>80</v>
      </c>
      <c r="L17" s="12">
        <v>144</v>
      </c>
      <c r="M17" s="23">
        <f>+N17+O17</f>
        <v>255</v>
      </c>
      <c r="N17" s="12">
        <v>83</v>
      </c>
      <c r="O17" s="12">
        <v>172</v>
      </c>
      <c r="P17" s="23">
        <f>+Q17+R17</f>
        <v>220</v>
      </c>
      <c r="Q17" s="12">
        <v>73</v>
      </c>
      <c r="R17" s="12">
        <v>147</v>
      </c>
      <c r="S17" s="12"/>
      <c r="T17" s="12"/>
      <c r="U17" s="12"/>
      <c r="V17" s="12"/>
      <c r="W17" s="12"/>
      <c r="X17" s="12"/>
    </row>
    <row r="18" spans="1:24" ht="14.25" customHeight="1" x14ac:dyDescent="0.15">
      <c r="A18" s="26" t="s">
        <v>26</v>
      </c>
      <c r="B18" s="27"/>
      <c r="C18" s="21">
        <f>SUM(C19:C20)</f>
        <v>44</v>
      </c>
      <c r="D18" s="21">
        <f>SUM(D19:D20)</f>
        <v>480</v>
      </c>
      <c r="E18" s="21">
        <f t="shared" ref="E18:R18" si="4">SUM(E19:E20)</f>
        <v>167</v>
      </c>
      <c r="F18" s="21">
        <f t="shared" si="4"/>
        <v>313</v>
      </c>
      <c r="G18" s="21">
        <f t="shared" si="4"/>
        <v>123</v>
      </c>
      <c r="H18" s="21">
        <f t="shared" si="4"/>
        <v>37</v>
      </c>
      <c r="I18" s="21">
        <f t="shared" si="4"/>
        <v>86</v>
      </c>
      <c r="J18" s="21">
        <f t="shared" si="4"/>
        <v>118</v>
      </c>
      <c r="K18" s="21">
        <f t="shared" si="4"/>
        <v>50</v>
      </c>
      <c r="L18" s="21">
        <f t="shared" si="4"/>
        <v>68</v>
      </c>
      <c r="M18" s="21">
        <f t="shared" si="4"/>
        <v>127</v>
      </c>
      <c r="N18" s="21">
        <f t="shared" si="4"/>
        <v>43</v>
      </c>
      <c r="O18" s="21">
        <f t="shared" si="4"/>
        <v>84</v>
      </c>
      <c r="P18" s="21">
        <f t="shared" si="4"/>
        <v>112</v>
      </c>
      <c r="Q18" s="21">
        <f t="shared" si="4"/>
        <v>37</v>
      </c>
      <c r="R18" s="21">
        <f t="shared" si="4"/>
        <v>75</v>
      </c>
      <c r="S18" s="9"/>
      <c r="T18" s="9"/>
      <c r="U18" s="9"/>
      <c r="V18" s="9"/>
      <c r="W18" s="9"/>
      <c r="X18" s="9"/>
    </row>
    <row r="19" spans="1:24" s="13" customFormat="1" ht="14.25" customHeight="1" x14ac:dyDescent="0.15">
      <c r="A19" s="10"/>
      <c r="B19" s="11" t="s">
        <v>27</v>
      </c>
      <c r="C19" s="22">
        <v>15</v>
      </c>
      <c r="D19" s="23">
        <f>SUM(E19:F19)</f>
        <v>189</v>
      </c>
      <c r="E19" s="23">
        <f>SUM(H19,K19,N19,Q19,T19,W19)</f>
        <v>111</v>
      </c>
      <c r="F19" s="23">
        <f>SUM(I19,L19,O19,R19,U19,X19)</f>
        <v>78</v>
      </c>
      <c r="G19" s="23">
        <f>+H19+I19</f>
        <v>40</v>
      </c>
      <c r="H19" s="12">
        <v>24</v>
      </c>
      <c r="I19" s="12">
        <v>16</v>
      </c>
      <c r="J19" s="23">
        <f>+K19+L19</f>
        <v>51</v>
      </c>
      <c r="K19" s="12">
        <v>33</v>
      </c>
      <c r="L19" s="12">
        <v>18</v>
      </c>
      <c r="M19" s="23">
        <f>+N19+O19</f>
        <v>56</v>
      </c>
      <c r="N19" s="12">
        <v>34</v>
      </c>
      <c r="O19" s="12">
        <v>22</v>
      </c>
      <c r="P19" s="23">
        <f>+Q19+R19</f>
        <v>42</v>
      </c>
      <c r="Q19" s="12">
        <v>20</v>
      </c>
      <c r="R19" s="12">
        <v>22</v>
      </c>
      <c r="S19" s="12"/>
      <c r="T19" s="12"/>
      <c r="U19" s="12"/>
      <c r="V19" s="12"/>
      <c r="W19" s="12"/>
      <c r="X19" s="12"/>
    </row>
    <row r="20" spans="1:24" s="13" customFormat="1" ht="14.25" customHeight="1" x14ac:dyDescent="0.15">
      <c r="A20" s="10"/>
      <c r="B20" s="11" t="s">
        <v>28</v>
      </c>
      <c r="C20" s="22">
        <v>29</v>
      </c>
      <c r="D20" s="23">
        <f>SUM(E20:F20)</f>
        <v>291</v>
      </c>
      <c r="E20" s="23">
        <f>SUM(H20,K20,N20,Q20,T20,W20)</f>
        <v>56</v>
      </c>
      <c r="F20" s="23">
        <f>SUM(I20,L20,O20,R20,U20,X20)</f>
        <v>235</v>
      </c>
      <c r="G20" s="23">
        <f>+H20+I20</f>
        <v>83</v>
      </c>
      <c r="H20" s="12">
        <v>13</v>
      </c>
      <c r="I20" s="12">
        <v>70</v>
      </c>
      <c r="J20" s="23">
        <f>+K20+L20</f>
        <v>67</v>
      </c>
      <c r="K20" s="12">
        <v>17</v>
      </c>
      <c r="L20" s="12">
        <v>50</v>
      </c>
      <c r="M20" s="23">
        <f>+N20+O20</f>
        <v>71</v>
      </c>
      <c r="N20" s="12">
        <v>9</v>
      </c>
      <c r="O20" s="12">
        <v>62</v>
      </c>
      <c r="P20" s="23">
        <f>+Q20+R20</f>
        <v>70</v>
      </c>
      <c r="Q20" s="12">
        <v>17</v>
      </c>
      <c r="R20" s="12">
        <v>53</v>
      </c>
      <c r="S20" s="12"/>
      <c r="T20" s="12"/>
      <c r="U20" s="12"/>
      <c r="V20" s="12"/>
      <c r="W20" s="12"/>
      <c r="X20" s="12"/>
    </row>
    <row r="21" spans="1:24" ht="14.25" customHeight="1" x14ac:dyDescent="0.15">
      <c r="A21" s="26" t="s">
        <v>29</v>
      </c>
      <c r="B21" s="27"/>
      <c r="C21" s="21">
        <f t="shared" ref="C21:R21" si="5">SUM(C22)</f>
        <v>66</v>
      </c>
      <c r="D21" s="21">
        <f t="shared" si="5"/>
        <v>859</v>
      </c>
      <c r="E21" s="21">
        <f t="shared" si="5"/>
        <v>601</v>
      </c>
      <c r="F21" s="21">
        <f t="shared" si="5"/>
        <v>258</v>
      </c>
      <c r="G21" s="21">
        <f t="shared" si="5"/>
        <v>170</v>
      </c>
      <c r="H21" s="21">
        <f t="shared" si="5"/>
        <v>117</v>
      </c>
      <c r="I21" s="21">
        <f t="shared" si="5"/>
        <v>53</v>
      </c>
      <c r="J21" s="21">
        <f t="shared" si="5"/>
        <v>207</v>
      </c>
      <c r="K21" s="21">
        <f t="shared" si="5"/>
        <v>145</v>
      </c>
      <c r="L21" s="21">
        <f t="shared" si="5"/>
        <v>62</v>
      </c>
      <c r="M21" s="21">
        <f t="shared" si="5"/>
        <v>240</v>
      </c>
      <c r="N21" s="21">
        <f t="shared" si="5"/>
        <v>171</v>
      </c>
      <c r="O21" s="21">
        <f t="shared" si="5"/>
        <v>69</v>
      </c>
      <c r="P21" s="21">
        <f t="shared" si="5"/>
        <v>242</v>
      </c>
      <c r="Q21" s="21">
        <f t="shared" si="5"/>
        <v>168</v>
      </c>
      <c r="R21" s="21">
        <f t="shared" si="5"/>
        <v>74</v>
      </c>
      <c r="S21" s="9"/>
      <c r="T21" s="9"/>
      <c r="U21" s="9"/>
      <c r="V21" s="9"/>
      <c r="W21" s="9"/>
      <c r="X21" s="9"/>
    </row>
    <row r="22" spans="1:24" s="13" customFormat="1" ht="14.25" customHeight="1" x14ac:dyDescent="0.15">
      <c r="A22" s="15"/>
      <c r="B22" s="11" t="s">
        <v>30</v>
      </c>
      <c r="C22" s="22">
        <v>66</v>
      </c>
      <c r="D22" s="23">
        <f>SUM(E22:F22)</f>
        <v>859</v>
      </c>
      <c r="E22" s="23">
        <f>SUM(H22,K22,N22,Q22,T22,W22)</f>
        <v>601</v>
      </c>
      <c r="F22" s="23">
        <f>SUM(I22,L22,O22,R22,U22,X22)</f>
        <v>258</v>
      </c>
      <c r="G22" s="23">
        <f>+H22+I22</f>
        <v>170</v>
      </c>
      <c r="H22" s="12">
        <v>117</v>
      </c>
      <c r="I22" s="12">
        <v>53</v>
      </c>
      <c r="J22" s="23">
        <f>K22+L22</f>
        <v>207</v>
      </c>
      <c r="K22" s="12">
        <v>145</v>
      </c>
      <c r="L22" s="12">
        <v>62</v>
      </c>
      <c r="M22" s="23">
        <f>+N22+O22</f>
        <v>240</v>
      </c>
      <c r="N22" s="12">
        <v>171</v>
      </c>
      <c r="O22" s="12">
        <v>69</v>
      </c>
      <c r="P22" s="23">
        <f>+Q22+R22</f>
        <v>242</v>
      </c>
      <c r="Q22" s="12">
        <v>168</v>
      </c>
      <c r="R22" s="12">
        <v>74</v>
      </c>
      <c r="S22" s="12"/>
      <c r="T22" s="12"/>
      <c r="U22" s="12"/>
      <c r="V22" s="12"/>
      <c r="W22" s="12"/>
      <c r="X22" s="12"/>
    </row>
    <row r="23" spans="1:24" ht="14.25" customHeight="1" x14ac:dyDescent="0.15">
      <c r="A23" s="31" t="s">
        <v>31</v>
      </c>
      <c r="B23" s="32"/>
      <c r="C23" s="21">
        <f>SUM(C24)</f>
        <v>52</v>
      </c>
      <c r="D23" s="21">
        <f t="shared" ref="D23:R23" si="6">SUM(D24)</f>
        <v>1530</v>
      </c>
      <c r="E23" s="21">
        <f t="shared" si="6"/>
        <v>1224</v>
      </c>
      <c r="F23" s="21">
        <f t="shared" si="6"/>
        <v>306</v>
      </c>
      <c r="G23" s="21">
        <f t="shared" si="6"/>
        <v>383</v>
      </c>
      <c r="H23" s="21">
        <f t="shared" si="6"/>
        <v>309</v>
      </c>
      <c r="I23" s="21">
        <f t="shared" si="6"/>
        <v>74</v>
      </c>
      <c r="J23" s="21">
        <f t="shared" si="6"/>
        <v>377</v>
      </c>
      <c r="K23" s="21">
        <f t="shared" si="6"/>
        <v>309</v>
      </c>
      <c r="L23" s="21">
        <f t="shared" si="6"/>
        <v>68</v>
      </c>
      <c r="M23" s="21">
        <f>+N23+O23</f>
        <v>380</v>
      </c>
      <c r="N23" s="21">
        <f t="shared" si="6"/>
        <v>297</v>
      </c>
      <c r="O23" s="21">
        <f t="shared" si="6"/>
        <v>83</v>
      </c>
      <c r="P23" s="21">
        <f t="shared" si="6"/>
        <v>390</v>
      </c>
      <c r="Q23" s="21">
        <f t="shared" si="6"/>
        <v>309</v>
      </c>
      <c r="R23" s="21">
        <f t="shared" si="6"/>
        <v>81</v>
      </c>
      <c r="S23" s="9"/>
      <c r="T23" s="9"/>
      <c r="U23" s="9"/>
      <c r="V23" s="9"/>
      <c r="W23" s="9"/>
      <c r="X23" s="9"/>
    </row>
    <row r="24" spans="1:24" s="13" customFormat="1" ht="14.25" customHeight="1" x14ac:dyDescent="0.15">
      <c r="A24" s="10"/>
      <c r="B24" s="11" t="s">
        <v>32</v>
      </c>
      <c r="C24" s="22">
        <v>52</v>
      </c>
      <c r="D24" s="23">
        <f>SUM(E24:F24)</f>
        <v>1530</v>
      </c>
      <c r="E24" s="23">
        <f>SUM(H24,K24,N24,Q24,T24,W24)</f>
        <v>1224</v>
      </c>
      <c r="F24" s="23">
        <f>SUM(I24,L24,O24,R24,U24,X24)</f>
        <v>306</v>
      </c>
      <c r="G24" s="23">
        <f>+H24+I24</f>
        <v>383</v>
      </c>
      <c r="H24" s="12">
        <v>309</v>
      </c>
      <c r="I24" s="12">
        <v>74</v>
      </c>
      <c r="J24" s="23">
        <f>+K24+L24</f>
        <v>377</v>
      </c>
      <c r="K24" s="12">
        <v>309</v>
      </c>
      <c r="L24" s="12">
        <v>68</v>
      </c>
      <c r="M24" s="23">
        <f>+N24+O24</f>
        <v>380</v>
      </c>
      <c r="N24" s="12">
        <v>297</v>
      </c>
      <c r="O24" s="12">
        <v>83</v>
      </c>
      <c r="P24" s="23">
        <f>+Q24+R24</f>
        <v>390</v>
      </c>
      <c r="Q24" s="12">
        <v>309</v>
      </c>
      <c r="R24" s="12">
        <v>81</v>
      </c>
      <c r="S24" s="12"/>
      <c r="T24" s="12"/>
      <c r="U24" s="12"/>
      <c r="V24" s="12"/>
      <c r="W24" s="12"/>
      <c r="X24" s="12"/>
    </row>
    <row r="25" spans="1:24" ht="14.25" customHeight="1" x14ac:dyDescent="0.15">
      <c r="A25" s="26" t="s">
        <v>33</v>
      </c>
      <c r="B25" s="27"/>
      <c r="C25" s="21">
        <f t="shared" ref="C25:X25" si="7">SUM(C26:C32)</f>
        <v>558</v>
      </c>
      <c r="D25" s="21">
        <f t="shared" si="7"/>
        <v>13716</v>
      </c>
      <c r="E25" s="21">
        <f>SUM(E26:E32)</f>
        <v>10154</v>
      </c>
      <c r="F25" s="21">
        <f t="shared" si="7"/>
        <v>3562</v>
      </c>
      <c r="G25" s="21">
        <f t="shared" si="7"/>
        <v>3341</v>
      </c>
      <c r="H25" s="21">
        <f t="shared" si="7"/>
        <v>2430</v>
      </c>
      <c r="I25" s="21">
        <f t="shared" si="7"/>
        <v>911</v>
      </c>
      <c r="J25" s="21">
        <f t="shared" si="7"/>
        <v>3430</v>
      </c>
      <c r="K25" s="21">
        <f t="shared" si="7"/>
        <v>2587</v>
      </c>
      <c r="L25" s="21">
        <f t="shared" si="7"/>
        <v>843</v>
      </c>
      <c r="M25" s="21">
        <f t="shared" si="7"/>
        <v>3195</v>
      </c>
      <c r="N25" s="21">
        <f t="shared" si="7"/>
        <v>2390</v>
      </c>
      <c r="O25" s="21">
        <f t="shared" si="7"/>
        <v>805</v>
      </c>
      <c r="P25" s="21">
        <f t="shared" si="7"/>
        <v>3535</v>
      </c>
      <c r="Q25" s="21">
        <f t="shared" si="7"/>
        <v>2656</v>
      </c>
      <c r="R25" s="21">
        <f t="shared" si="7"/>
        <v>879</v>
      </c>
      <c r="S25" s="21">
        <f t="shared" si="7"/>
        <v>87</v>
      </c>
      <c r="T25" s="21">
        <f t="shared" si="7"/>
        <v>36</v>
      </c>
      <c r="U25" s="21">
        <f t="shared" si="7"/>
        <v>51</v>
      </c>
      <c r="V25" s="21">
        <f t="shared" si="7"/>
        <v>128</v>
      </c>
      <c r="W25" s="21">
        <f t="shared" si="7"/>
        <v>55</v>
      </c>
      <c r="X25" s="21">
        <f t="shared" si="7"/>
        <v>73</v>
      </c>
    </row>
    <row r="26" spans="1:24" s="13" customFormat="1" ht="14.25" customHeight="1" x14ac:dyDescent="0.15">
      <c r="A26" s="10"/>
      <c r="B26" s="11" t="s">
        <v>14</v>
      </c>
      <c r="C26" s="22">
        <v>71</v>
      </c>
      <c r="D26" s="23">
        <f t="shared" ref="D26:D32" si="8">SUM(E26:F26)</f>
        <v>3242</v>
      </c>
      <c r="E26" s="23">
        <f>SUM(H26,K26,N26,Q26,T26,W26)</f>
        <v>2458</v>
      </c>
      <c r="F26" s="23">
        <f>SUM(I26,L26,O26,R26,U26,X26)</f>
        <v>784</v>
      </c>
      <c r="G26" s="23">
        <f t="shared" ref="G26:G32" si="9">+H26+I26</f>
        <v>765</v>
      </c>
      <c r="H26" s="12">
        <v>577</v>
      </c>
      <c r="I26" s="12">
        <v>188</v>
      </c>
      <c r="J26" s="23">
        <f t="shared" ref="J26:J32" si="10">+K26+L26</f>
        <v>809</v>
      </c>
      <c r="K26" s="12">
        <v>623</v>
      </c>
      <c r="L26" s="12">
        <v>186</v>
      </c>
      <c r="M26" s="23">
        <f t="shared" ref="M26:M32" si="11">+N26+O26</f>
        <v>794</v>
      </c>
      <c r="N26" s="12">
        <v>604</v>
      </c>
      <c r="O26" s="12">
        <v>190</v>
      </c>
      <c r="P26" s="23">
        <f t="shared" ref="P26:P32" si="12">+Q26+R26</f>
        <v>874</v>
      </c>
      <c r="Q26" s="12">
        <v>654</v>
      </c>
      <c r="R26" s="12">
        <v>220</v>
      </c>
      <c r="S26" s="12"/>
      <c r="T26" s="12"/>
      <c r="U26" s="12"/>
      <c r="V26" s="12"/>
      <c r="W26" s="12"/>
      <c r="X26" s="12"/>
    </row>
    <row r="27" spans="1:24" s="13" customFormat="1" ht="14.25" customHeight="1" x14ac:dyDescent="0.15">
      <c r="A27" s="10"/>
      <c r="B27" s="11" t="s">
        <v>34</v>
      </c>
      <c r="C27" s="22">
        <v>187</v>
      </c>
      <c r="D27" s="23">
        <f t="shared" si="8"/>
        <v>4071</v>
      </c>
      <c r="E27" s="23">
        <f t="shared" ref="E27:F32" si="13">SUM(H27,K27,N27,Q27,T27,W27)</f>
        <v>3588</v>
      </c>
      <c r="F27" s="23">
        <f t="shared" si="13"/>
        <v>483</v>
      </c>
      <c r="G27" s="23">
        <f t="shared" si="9"/>
        <v>988</v>
      </c>
      <c r="H27" s="12">
        <v>860</v>
      </c>
      <c r="I27" s="12">
        <v>128</v>
      </c>
      <c r="J27" s="23">
        <f t="shared" si="10"/>
        <v>1018</v>
      </c>
      <c r="K27" s="12">
        <v>910</v>
      </c>
      <c r="L27" s="12">
        <v>108</v>
      </c>
      <c r="M27" s="23">
        <f t="shared" si="11"/>
        <v>963</v>
      </c>
      <c r="N27" s="12">
        <v>857</v>
      </c>
      <c r="O27" s="12">
        <v>106</v>
      </c>
      <c r="P27" s="23">
        <f t="shared" si="12"/>
        <v>1102</v>
      </c>
      <c r="Q27" s="12">
        <v>961</v>
      </c>
      <c r="R27" s="12">
        <v>141</v>
      </c>
      <c r="S27" s="12"/>
      <c r="T27" s="12"/>
      <c r="U27" s="12"/>
      <c r="V27" s="12"/>
      <c r="W27" s="12"/>
      <c r="X27" s="12"/>
    </row>
    <row r="28" spans="1:24" s="13" customFormat="1" ht="14.25" customHeight="1" x14ac:dyDescent="0.15">
      <c r="A28" s="10"/>
      <c r="B28" s="11" t="s">
        <v>35</v>
      </c>
      <c r="C28" s="22">
        <v>92</v>
      </c>
      <c r="D28" s="23">
        <f t="shared" si="8"/>
        <v>2019</v>
      </c>
      <c r="E28" s="23">
        <f t="shared" si="13"/>
        <v>1746</v>
      </c>
      <c r="F28" s="23">
        <f t="shared" si="13"/>
        <v>273</v>
      </c>
      <c r="G28" s="23">
        <f t="shared" si="9"/>
        <v>486</v>
      </c>
      <c r="H28" s="12">
        <v>412</v>
      </c>
      <c r="I28" s="12">
        <v>74</v>
      </c>
      <c r="J28" s="23">
        <f t="shared" si="10"/>
        <v>548</v>
      </c>
      <c r="K28" s="12">
        <v>479</v>
      </c>
      <c r="L28" s="12">
        <v>69</v>
      </c>
      <c r="M28" s="23">
        <f t="shared" si="11"/>
        <v>448</v>
      </c>
      <c r="N28" s="12">
        <v>403</v>
      </c>
      <c r="O28" s="12">
        <v>45</v>
      </c>
      <c r="P28" s="23">
        <f t="shared" si="12"/>
        <v>537</v>
      </c>
      <c r="Q28" s="12">
        <v>452</v>
      </c>
      <c r="R28" s="12">
        <v>85</v>
      </c>
      <c r="S28" s="12"/>
      <c r="T28" s="12"/>
      <c r="U28" s="12"/>
      <c r="V28" s="12"/>
      <c r="W28" s="12"/>
      <c r="X28" s="12"/>
    </row>
    <row r="29" spans="1:24" s="13" customFormat="1" ht="14.25" customHeight="1" x14ac:dyDescent="0.15">
      <c r="A29" s="10"/>
      <c r="B29" s="11" t="s">
        <v>36</v>
      </c>
      <c r="C29" s="22">
        <v>75</v>
      </c>
      <c r="D29" s="23">
        <f t="shared" si="8"/>
        <v>1277</v>
      </c>
      <c r="E29" s="23">
        <f t="shared" si="13"/>
        <v>766</v>
      </c>
      <c r="F29" s="23">
        <f t="shared" si="13"/>
        <v>511</v>
      </c>
      <c r="G29" s="23">
        <f t="shared" si="9"/>
        <v>337</v>
      </c>
      <c r="H29" s="12">
        <v>195</v>
      </c>
      <c r="I29" s="12">
        <v>142</v>
      </c>
      <c r="J29" s="23">
        <f t="shared" si="10"/>
        <v>319</v>
      </c>
      <c r="K29" s="12">
        <v>198</v>
      </c>
      <c r="L29" s="12">
        <v>121</v>
      </c>
      <c r="M29" s="23">
        <f t="shared" si="11"/>
        <v>292</v>
      </c>
      <c r="N29" s="12">
        <v>162</v>
      </c>
      <c r="O29" s="12">
        <v>130</v>
      </c>
      <c r="P29" s="23">
        <f t="shared" si="12"/>
        <v>329</v>
      </c>
      <c r="Q29" s="12">
        <v>211</v>
      </c>
      <c r="R29" s="12">
        <v>118</v>
      </c>
      <c r="S29" s="12"/>
      <c r="T29" s="12"/>
      <c r="U29" s="12"/>
      <c r="V29" s="12"/>
      <c r="W29" s="12"/>
      <c r="X29" s="12"/>
    </row>
    <row r="30" spans="1:24" s="13" customFormat="1" ht="14.25" customHeight="1" x14ac:dyDescent="0.15">
      <c r="A30" s="10"/>
      <c r="B30" s="11" t="s">
        <v>37</v>
      </c>
      <c r="C30" s="22">
        <v>61</v>
      </c>
      <c r="D30" s="23">
        <f>SUM(E30:F30)</f>
        <v>816</v>
      </c>
      <c r="E30" s="23">
        <f t="shared" si="13"/>
        <v>366</v>
      </c>
      <c r="F30" s="23">
        <f t="shared" si="13"/>
        <v>450</v>
      </c>
      <c r="G30" s="23">
        <f>+H30+I30</f>
        <v>165</v>
      </c>
      <c r="H30" s="12">
        <v>79</v>
      </c>
      <c r="I30" s="12">
        <v>86</v>
      </c>
      <c r="J30" s="23">
        <f>+K30+L30</f>
        <v>159</v>
      </c>
      <c r="K30" s="12">
        <v>72</v>
      </c>
      <c r="L30" s="12">
        <v>87</v>
      </c>
      <c r="M30" s="23">
        <f>+N30+O30</f>
        <v>156</v>
      </c>
      <c r="N30" s="12">
        <v>70</v>
      </c>
      <c r="O30" s="12">
        <v>86</v>
      </c>
      <c r="P30" s="23">
        <f>+Q30+R30</f>
        <v>121</v>
      </c>
      <c r="Q30" s="12">
        <v>54</v>
      </c>
      <c r="R30" s="12">
        <v>67</v>
      </c>
      <c r="S30" s="23">
        <f>+T30+U30</f>
        <v>87</v>
      </c>
      <c r="T30" s="12">
        <v>36</v>
      </c>
      <c r="U30" s="12">
        <v>51</v>
      </c>
      <c r="V30" s="23">
        <f>+W30+X30</f>
        <v>128</v>
      </c>
      <c r="W30" s="12">
        <v>55</v>
      </c>
      <c r="X30" s="12">
        <v>73</v>
      </c>
    </row>
    <row r="31" spans="1:24" s="13" customFormat="1" ht="14.25" customHeight="1" x14ac:dyDescent="0.15">
      <c r="A31" s="10"/>
      <c r="B31" s="11" t="s">
        <v>38</v>
      </c>
      <c r="C31" s="22">
        <v>38</v>
      </c>
      <c r="D31" s="23">
        <f>SUM(E31:F31)</f>
        <v>1030</v>
      </c>
      <c r="E31" s="23">
        <f>SUM(H31,K31,N31,Q31,T31,W31)</f>
        <v>709</v>
      </c>
      <c r="F31" s="23">
        <f>SUM(I31,L31,O31,R31,U31,X31)</f>
        <v>321</v>
      </c>
      <c r="G31" s="23">
        <f>+H31+I31</f>
        <v>271</v>
      </c>
      <c r="H31" s="12">
        <v>191</v>
      </c>
      <c r="I31" s="12">
        <v>80</v>
      </c>
      <c r="J31" s="23">
        <f>+K31+L31</f>
        <v>250</v>
      </c>
      <c r="K31" s="12">
        <v>170</v>
      </c>
      <c r="L31" s="12">
        <v>80</v>
      </c>
      <c r="M31" s="23">
        <f>+N31+O31</f>
        <v>223</v>
      </c>
      <c r="N31" s="12">
        <v>147</v>
      </c>
      <c r="O31" s="12">
        <v>76</v>
      </c>
      <c r="P31" s="23">
        <f>+Q31+R31</f>
        <v>286</v>
      </c>
      <c r="Q31" s="12">
        <v>201</v>
      </c>
      <c r="R31" s="12">
        <v>85</v>
      </c>
      <c r="S31" s="12"/>
      <c r="T31" s="12"/>
      <c r="U31" s="12"/>
      <c r="V31" s="12"/>
      <c r="W31" s="12"/>
      <c r="X31" s="12"/>
    </row>
    <row r="32" spans="1:24" s="13" customFormat="1" ht="14.25" customHeight="1" x14ac:dyDescent="0.15">
      <c r="A32" s="10"/>
      <c r="B32" s="14" t="s">
        <v>39</v>
      </c>
      <c r="C32" s="22">
        <v>34</v>
      </c>
      <c r="D32" s="23">
        <f t="shared" si="8"/>
        <v>1261</v>
      </c>
      <c r="E32" s="23">
        <f t="shared" si="13"/>
        <v>521</v>
      </c>
      <c r="F32" s="23">
        <f t="shared" si="13"/>
        <v>740</v>
      </c>
      <c r="G32" s="23">
        <f t="shared" si="9"/>
        <v>329</v>
      </c>
      <c r="H32" s="12">
        <v>116</v>
      </c>
      <c r="I32" s="12">
        <v>213</v>
      </c>
      <c r="J32" s="23">
        <f t="shared" si="10"/>
        <v>327</v>
      </c>
      <c r="K32" s="12">
        <v>135</v>
      </c>
      <c r="L32" s="12">
        <v>192</v>
      </c>
      <c r="M32" s="23">
        <f t="shared" si="11"/>
        <v>319</v>
      </c>
      <c r="N32" s="12">
        <v>147</v>
      </c>
      <c r="O32" s="12">
        <v>172</v>
      </c>
      <c r="P32" s="23">
        <f t="shared" si="12"/>
        <v>286</v>
      </c>
      <c r="Q32" s="12">
        <v>123</v>
      </c>
      <c r="R32" s="12">
        <v>163</v>
      </c>
      <c r="S32" s="12"/>
      <c r="T32" s="12"/>
      <c r="U32" s="12"/>
      <c r="V32" s="12"/>
      <c r="W32" s="12"/>
      <c r="X32" s="12"/>
    </row>
    <row r="33" spans="1:24" ht="14.25" customHeight="1" x14ac:dyDescent="0.15">
      <c r="A33" s="26" t="s">
        <v>40</v>
      </c>
      <c r="B33" s="27"/>
      <c r="C33" s="21">
        <f>SUM(C34:C37)</f>
        <v>193</v>
      </c>
      <c r="D33" s="21">
        <f>SUM(D34:D37)</f>
        <v>6401</v>
      </c>
      <c r="E33" s="21">
        <f>SUM(E34:E37)</f>
        <v>4359</v>
      </c>
      <c r="F33" s="21">
        <f>SUM(F34:F37)</f>
        <v>2042</v>
      </c>
      <c r="G33" s="21">
        <f t="shared" ref="G33:R33" si="14">SUM(G34:G37)</f>
        <v>1654</v>
      </c>
      <c r="H33" s="21">
        <f t="shared" si="14"/>
        <v>1109</v>
      </c>
      <c r="I33" s="21">
        <f t="shared" si="14"/>
        <v>545</v>
      </c>
      <c r="J33" s="21">
        <f t="shared" si="14"/>
        <v>1541</v>
      </c>
      <c r="K33" s="21">
        <f t="shared" si="14"/>
        <v>1069</v>
      </c>
      <c r="L33" s="21">
        <f t="shared" si="14"/>
        <v>472</v>
      </c>
      <c r="M33" s="21">
        <f t="shared" si="14"/>
        <v>1603</v>
      </c>
      <c r="N33" s="21">
        <f t="shared" si="14"/>
        <v>1093</v>
      </c>
      <c r="O33" s="21">
        <f t="shared" si="14"/>
        <v>510</v>
      </c>
      <c r="P33" s="21">
        <f t="shared" si="14"/>
        <v>1603</v>
      </c>
      <c r="Q33" s="21">
        <f t="shared" si="14"/>
        <v>1088</v>
      </c>
      <c r="R33" s="21">
        <f t="shared" si="14"/>
        <v>515</v>
      </c>
      <c r="S33" s="9"/>
      <c r="T33" s="9"/>
      <c r="U33" s="9"/>
      <c r="V33" s="9"/>
      <c r="W33" s="9"/>
      <c r="X33" s="9"/>
    </row>
    <row r="34" spans="1:24" s="13" customFormat="1" ht="14.25" customHeight="1" x14ac:dyDescent="0.15">
      <c r="A34" s="10"/>
      <c r="B34" s="11" t="s">
        <v>34</v>
      </c>
      <c r="C34" s="22">
        <v>24</v>
      </c>
      <c r="D34" s="23">
        <f>SUM(E34:F34)</f>
        <v>642</v>
      </c>
      <c r="E34" s="23">
        <f t="shared" ref="E34:F37" si="15">SUM(H34,K34,N34,Q34,T34,W34)</f>
        <v>580</v>
      </c>
      <c r="F34" s="23">
        <f t="shared" si="15"/>
        <v>62</v>
      </c>
      <c r="G34" s="23">
        <f>+H34+I34</f>
        <v>0</v>
      </c>
      <c r="H34" s="12"/>
      <c r="I34" s="12"/>
      <c r="J34" s="23">
        <f>+K34+L34</f>
        <v>13</v>
      </c>
      <c r="K34" s="12">
        <v>13</v>
      </c>
      <c r="L34" s="12"/>
      <c r="M34" s="23">
        <f>+N34+O34</f>
        <v>52</v>
      </c>
      <c r="N34" s="12">
        <v>48</v>
      </c>
      <c r="O34" s="12">
        <v>4</v>
      </c>
      <c r="P34" s="23">
        <f>+Q34+R34</f>
        <v>577</v>
      </c>
      <c r="Q34" s="12">
        <v>519</v>
      </c>
      <c r="R34" s="12">
        <v>58</v>
      </c>
      <c r="S34" s="12"/>
      <c r="T34" s="12"/>
      <c r="U34" s="12"/>
      <c r="V34" s="12"/>
      <c r="W34" s="12"/>
      <c r="X34" s="12"/>
    </row>
    <row r="35" spans="1:24" s="13" customFormat="1" ht="14.25" customHeight="1" x14ac:dyDescent="0.15">
      <c r="A35" s="10"/>
      <c r="B35" s="11" t="s">
        <v>41</v>
      </c>
      <c r="C35" s="22">
        <v>65</v>
      </c>
      <c r="D35" s="23">
        <f>SUM(E35:F35)</f>
        <v>1715</v>
      </c>
      <c r="E35" s="23">
        <f t="shared" si="15"/>
        <v>1513</v>
      </c>
      <c r="F35" s="23">
        <f t="shared" si="15"/>
        <v>202</v>
      </c>
      <c r="G35" s="23">
        <f>+H35+I35</f>
        <v>613</v>
      </c>
      <c r="H35" s="12">
        <v>538</v>
      </c>
      <c r="I35" s="12">
        <v>75</v>
      </c>
      <c r="J35" s="23">
        <f>+K35+L35</f>
        <v>568</v>
      </c>
      <c r="K35" s="12">
        <v>503</v>
      </c>
      <c r="L35" s="12">
        <v>65</v>
      </c>
      <c r="M35" s="23">
        <f>+N35+O35</f>
        <v>534</v>
      </c>
      <c r="N35" s="12">
        <v>472</v>
      </c>
      <c r="O35" s="12">
        <v>62</v>
      </c>
      <c r="P35" s="23">
        <f>+Q35+R35</f>
        <v>0</v>
      </c>
      <c r="Q35" s="12"/>
      <c r="R35" s="12"/>
      <c r="S35" s="12"/>
      <c r="T35" s="12"/>
      <c r="U35" s="12"/>
      <c r="V35" s="12"/>
      <c r="W35" s="12"/>
      <c r="X35" s="12"/>
    </row>
    <row r="36" spans="1:24" s="13" customFormat="1" ht="14.25" customHeight="1" x14ac:dyDescent="0.15">
      <c r="A36" s="10"/>
      <c r="B36" s="11" t="s">
        <v>42</v>
      </c>
      <c r="C36" s="22">
        <v>53</v>
      </c>
      <c r="D36" s="23">
        <f>SUM(E36:F36)</f>
        <v>2276</v>
      </c>
      <c r="E36" s="23">
        <f t="shared" si="15"/>
        <v>1260</v>
      </c>
      <c r="F36" s="23">
        <f t="shared" si="15"/>
        <v>1016</v>
      </c>
      <c r="G36" s="23">
        <f>+H36+I36</f>
        <v>584</v>
      </c>
      <c r="H36" s="12">
        <v>308</v>
      </c>
      <c r="I36" s="12">
        <v>276</v>
      </c>
      <c r="J36" s="23">
        <f>+K36+L36</f>
        <v>537</v>
      </c>
      <c r="K36" s="12">
        <v>313</v>
      </c>
      <c r="L36" s="12">
        <v>224</v>
      </c>
      <c r="M36" s="23">
        <f>+N36+O36</f>
        <v>567</v>
      </c>
      <c r="N36" s="12">
        <v>312</v>
      </c>
      <c r="O36" s="12">
        <v>255</v>
      </c>
      <c r="P36" s="23">
        <f>+Q36+R36</f>
        <v>588</v>
      </c>
      <c r="Q36" s="12">
        <v>327</v>
      </c>
      <c r="R36" s="12">
        <v>261</v>
      </c>
      <c r="S36" s="12"/>
      <c r="T36" s="12"/>
      <c r="U36" s="12"/>
      <c r="V36" s="12"/>
      <c r="W36" s="12"/>
      <c r="X36" s="12"/>
    </row>
    <row r="37" spans="1:24" s="13" customFormat="1" ht="14.25" customHeight="1" x14ac:dyDescent="0.15">
      <c r="A37" s="10"/>
      <c r="B37" s="11" t="s">
        <v>43</v>
      </c>
      <c r="C37" s="22">
        <v>51</v>
      </c>
      <c r="D37" s="23">
        <f>SUM(E37:F37)</f>
        <v>1768</v>
      </c>
      <c r="E37" s="23">
        <f t="shared" si="15"/>
        <v>1006</v>
      </c>
      <c r="F37" s="23">
        <f t="shared" si="15"/>
        <v>762</v>
      </c>
      <c r="G37" s="23">
        <f>+H37+I37</f>
        <v>457</v>
      </c>
      <c r="H37" s="12">
        <v>263</v>
      </c>
      <c r="I37" s="12">
        <v>194</v>
      </c>
      <c r="J37" s="23">
        <f>+K37+L37</f>
        <v>423</v>
      </c>
      <c r="K37" s="12">
        <v>240</v>
      </c>
      <c r="L37" s="12">
        <v>183</v>
      </c>
      <c r="M37" s="23">
        <f>+N37+O37</f>
        <v>450</v>
      </c>
      <c r="N37" s="12">
        <v>261</v>
      </c>
      <c r="O37" s="12">
        <v>189</v>
      </c>
      <c r="P37" s="23">
        <f>+Q37+R37</f>
        <v>438</v>
      </c>
      <c r="Q37" s="12">
        <v>242</v>
      </c>
      <c r="R37" s="12">
        <v>196</v>
      </c>
      <c r="S37" s="12"/>
      <c r="T37" s="12"/>
      <c r="U37" s="12"/>
      <c r="V37" s="12"/>
      <c r="W37" s="12"/>
      <c r="X37" s="12"/>
    </row>
    <row r="38" spans="1:24" ht="14.25" customHeight="1" x14ac:dyDescent="0.15">
      <c r="A38" s="26" t="s">
        <v>44</v>
      </c>
      <c r="B38" s="27"/>
      <c r="C38" s="21">
        <f>SUM(C39)</f>
        <v>26</v>
      </c>
      <c r="D38" s="21">
        <f t="shared" ref="D38:R38" si="16">SUM(D39)</f>
        <v>460</v>
      </c>
      <c r="E38" s="21">
        <f t="shared" si="16"/>
        <v>235</v>
      </c>
      <c r="F38" s="21">
        <f t="shared" si="16"/>
        <v>225</v>
      </c>
      <c r="G38" s="21">
        <f t="shared" si="16"/>
        <v>101</v>
      </c>
      <c r="H38" s="21">
        <f t="shared" si="16"/>
        <v>45</v>
      </c>
      <c r="I38" s="21">
        <f t="shared" si="16"/>
        <v>56</v>
      </c>
      <c r="J38" s="21">
        <f t="shared" si="16"/>
        <v>121</v>
      </c>
      <c r="K38" s="21">
        <f t="shared" si="16"/>
        <v>59</v>
      </c>
      <c r="L38" s="21">
        <f t="shared" si="16"/>
        <v>62</v>
      </c>
      <c r="M38" s="21">
        <f t="shared" si="16"/>
        <v>124</v>
      </c>
      <c r="N38" s="21">
        <f t="shared" si="16"/>
        <v>65</v>
      </c>
      <c r="O38" s="21">
        <f t="shared" si="16"/>
        <v>59</v>
      </c>
      <c r="P38" s="21">
        <f t="shared" si="16"/>
        <v>114</v>
      </c>
      <c r="Q38" s="21">
        <f t="shared" si="16"/>
        <v>66</v>
      </c>
      <c r="R38" s="21">
        <f t="shared" si="16"/>
        <v>48</v>
      </c>
      <c r="S38" s="9"/>
      <c r="T38" s="9"/>
      <c r="U38" s="9"/>
      <c r="V38" s="9"/>
      <c r="W38" s="9"/>
      <c r="X38" s="9"/>
    </row>
    <row r="39" spans="1:24" s="13" customFormat="1" ht="14.25" customHeight="1" x14ac:dyDescent="0.15">
      <c r="A39" s="10"/>
      <c r="B39" s="11" t="s">
        <v>45</v>
      </c>
      <c r="C39" s="22">
        <v>26</v>
      </c>
      <c r="D39" s="23">
        <f>SUM(E39:F39)</f>
        <v>460</v>
      </c>
      <c r="E39" s="23">
        <f t="shared" ref="E39:F39" si="17">SUM(H39,K39,N39,Q39,T39,W39)</f>
        <v>235</v>
      </c>
      <c r="F39" s="23">
        <f t="shared" si="17"/>
        <v>225</v>
      </c>
      <c r="G39" s="23">
        <f>+H39+I39</f>
        <v>101</v>
      </c>
      <c r="H39" s="12">
        <v>45</v>
      </c>
      <c r="I39" s="12">
        <v>56</v>
      </c>
      <c r="J39" s="23">
        <f>K39+L39</f>
        <v>121</v>
      </c>
      <c r="K39" s="12">
        <v>59</v>
      </c>
      <c r="L39" s="12">
        <v>62</v>
      </c>
      <c r="M39" s="23">
        <f>+N39+O39</f>
        <v>124</v>
      </c>
      <c r="N39" s="12">
        <v>65</v>
      </c>
      <c r="O39" s="12">
        <v>59</v>
      </c>
      <c r="P39" s="23">
        <f>+Q39+R39</f>
        <v>114</v>
      </c>
      <c r="Q39" s="12">
        <v>66</v>
      </c>
      <c r="R39" s="12">
        <v>48</v>
      </c>
      <c r="S39" s="12"/>
      <c r="T39" s="12"/>
      <c r="U39" s="12"/>
      <c r="V39" s="12"/>
      <c r="W39" s="12"/>
      <c r="X39" s="12"/>
    </row>
    <row r="40" spans="1:24" ht="14.25" customHeight="1" x14ac:dyDescent="0.15">
      <c r="A40" s="26" t="s">
        <v>46</v>
      </c>
      <c r="B40" s="27"/>
      <c r="C40" s="22">
        <v>19</v>
      </c>
      <c r="D40" s="21">
        <f>SUM(E40:F40)</f>
        <v>139</v>
      </c>
      <c r="E40" s="21">
        <f>SUM(H40,K40,N40,Q40,T40,W40)</f>
        <v>25</v>
      </c>
      <c r="F40" s="21">
        <f>SUM(I40,L40,O40,R40,U40,X40)</f>
        <v>114</v>
      </c>
      <c r="G40" s="21">
        <f>+H40+I40</f>
        <v>70</v>
      </c>
      <c r="H40" s="9">
        <v>8</v>
      </c>
      <c r="I40" s="9">
        <v>62</v>
      </c>
      <c r="J40" s="21">
        <f>+K40+L40</f>
        <v>69</v>
      </c>
      <c r="K40" s="9">
        <v>17</v>
      </c>
      <c r="L40" s="9">
        <v>52</v>
      </c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</row>
    <row r="41" spans="1:24" ht="14.25" customHeight="1" x14ac:dyDescent="0.15">
      <c r="A41" s="26" t="s">
        <v>47</v>
      </c>
      <c r="B41" s="27"/>
      <c r="C41" s="22">
        <v>35</v>
      </c>
      <c r="D41" s="21">
        <f>SUM(E41:F41)</f>
        <v>589</v>
      </c>
      <c r="E41" s="21">
        <f>SUM(H41,K41,N41,Q41,T41,W41)</f>
        <v>95</v>
      </c>
      <c r="F41" s="21">
        <f>SUM(I41,L41,O41,R41,U41,X41)</f>
        <v>494</v>
      </c>
      <c r="G41" s="21">
        <f>+H41+I41</f>
        <v>266</v>
      </c>
      <c r="H41" s="9">
        <v>44</v>
      </c>
      <c r="I41" s="9">
        <v>222</v>
      </c>
      <c r="J41" s="21">
        <f>+K41+L41</f>
        <v>323</v>
      </c>
      <c r="K41" s="9">
        <v>51</v>
      </c>
      <c r="L41" s="9">
        <v>272</v>
      </c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</row>
    <row r="42" spans="1:24" ht="14.25" customHeight="1" x14ac:dyDescent="0.15">
      <c r="A42" s="28" t="s">
        <v>48</v>
      </c>
      <c r="B42" s="29"/>
      <c r="C42" s="22">
        <v>12</v>
      </c>
      <c r="D42" s="24">
        <f>SUM(E42:F42)</f>
        <v>145</v>
      </c>
      <c r="E42" s="24">
        <f t="shared" ref="E42:F42" si="18">SUM(H42,K42,N42,Q42,T42,W42)</f>
        <v>34</v>
      </c>
      <c r="F42" s="24">
        <f t="shared" si="18"/>
        <v>111</v>
      </c>
      <c r="G42" s="24">
        <f>+H42+I42</f>
        <v>83</v>
      </c>
      <c r="H42" s="16">
        <v>16</v>
      </c>
      <c r="I42" s="16">
        <v>67</v>
      </c>
      <c r="J42" s="24">
        <f>K42+L42</f>
        <v>62</v>
      </c>
      <c r="K42" s="16">
        <v>18</v>
      </c>
      <c r="L42" s="16">
        <v>44</v>
      </c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</row>
    <row r="43" spans="1:24" s="13" customFormat="1" ht="14.25" customHeight="1" x14ac:dyDescent="0.15">
      <c r="A43" s="30" t="s">
        <v>49</v>
      </c>
      <c r="B43" s="29"/>
      <c r="C43" s="24">
        <f t="shared" ref="C43:R43" si="19">SUM(C44)</f>
        <v>44</v>
      </c>
      <c r="D43" s="24">
        <f t="shared" si="19"/>
        <v>284</v>
      </c>
      <c r="E43" s="24">
        <f t="shared" si="19"/>
        <v>188</v>
      </c>
      <c r="F43" s="24">
        <f t="shared" si="19"/>
        <v>96</v>
      </c>
      <c r="G43" s="24">
        <f t="shared" si="19"/>
        <v>111</v>
      </c>
      <c r="H43" s="24">
        <f t="shared" si="19"/>
        <v>73</v>
      </c>
      <c r="I43" s="24">
        <f t="shared" si="19"/>
        <v>38</v>
      </c>
      <c r="J43" s="24">
        <f t="shared" si="19"/>
        <v>119</v>
      </c>
      <c r="K43" s="24">
        <f t="shared" si="19"/>
        <v>82</v>
      </c>
      <c r="L43" s="24">
        <f t="shared" si="19"/>
        <v>37</v>
      </c>
      <c r="M43" s="24">
        <f t="shared" si="19"/>
        <v>54</v>
      </c>
      <c r="N43" s="24">
        <f t="shared" si="19"/>
        <v>33</v>
      </c>
      <c r="O43" s="24">
        <f t="shared" si="19"/>
        <v>21</v>
      </c>
      <c r="P43" s="24">
        <f t="shared" si="19"/>
        <v>0</v>
      </c>
      <c r="Q43" s="24">
        <f t="shared" si="19"/>
        <v>0</v>
      </c>
      <c r="R43" s="24">
        <f t="shared" si="19"/>
        <v>0</v>
      </c>
      <c r="S43" s="16"/>
      <c r="T43" s="16"/>
      <c r="U43" s="16"/>
      <c r="V43" s="16"/>
      <c r="W43" s="16"/>
      <c r="X43" s="16"/>
    </row>
    <row r="44" spans="1:24" s="13" customFormat="1" ht="14.25" customHeight="1" x14ac:dyDescent="0.15">
      <c r="A44" s="17"/>
      <c r="B44" s="18" t="s">
        <v>50</v>
      </c>
      <c r="C44" s="25">
        <v>44</v>
      </c>
      <c r="D44" s="25">
        <f>SUM(E44:F44)</f>
        <v>284</v>
      </c>
      <c r="E44" s="25">
        <f t="shared" ref="E44:F44" si="20">SUM(H44,K44,N44,Q44,T44,W44)</f>
        <v>188</v>
      </c>
      <c r="F44" s="25">
        <f t="shared" si="20"/>
        <v>96</v>
      </c>
      <c r="G44" s="25">
        <f>+H44+I44</f>
        <v>111</v>
      </c>
      <c r="H44" s="19">
        <v>73</v>
      </c>
      <c r="I44" s="19">
        <v>38</v>
      </c>
      <c r="J44" s="25">
        <f>K44+L44</f>
        <v>119</v>
      </c>
      <c r="K44" s="19">
        <v>82</v>
      </c>
      <c r="L44" s="19">
        <v>37</v>
      </c>
      <c r="M44" s="25">
        <f>+N44+O44</f>
        <v>54</v>
      </c>
      <c r="N44" s="19">
        <v>33</v>
      </c>
      <c r="O44" s="19">
        <v>21</v>
      </c>
      <c r="P44" s="25">
        <f>+Q44+R44</f>
        <v>0</v>
      </c>
      <c r="Q44" s="19"/>
      <c r="R44" s="19"/>
      <c r="S44" s="19"/>
      <c r="T44" s="19"/>
      <c r="U44" s="19"/>
      <c r="V44" s="19"/>
      <c r="W44" s="19"/>
      <c r="X44" s="19"/>
    </row>
  </sheetData>
  <mergeCells count="24">
    <mergeCell ref="P3:R3"/>
    <mergeCell ref="S3:U3"/>
    <mergeCell ref="V3:X3"/>
    <mergeCell ref="A4:B4"/>
    <mergeCell ref="A5:B5"/>
    <mergeCell ref="A3:B3"/>
    <mergeCell ref="C3:C4"/>
    <mergeCell ref="D3:F3"/>
    <mergeCell ref="G3:I3"/>
    <mergeCell ref="J3:L3"/>
    <mergeCell ref="M3:O3"/>
    <mergeCell ref="A21:B21"/>
    <mergeCell ref="A23:B23"/>
    <mergeCell ref="A25:B25"/>
    <mergeCell ref="A33:B33"/>
    <mergeCell ref="A9:B9"/>
    <mergeCell ref="A11:B11"/>
    <mergeCell ref="A16:B16"/>
    <mergeCell ref="A18:B18"/>
    <mergeCell ref="A38:B38"/>
    <mergeCell ref="A40:B40"/>
    <mergeCell ref="A41:B41"/>
    <mergeCell ref="A42:B42"/>
    <mergeCell ref="A43:B43"/>
  </mergeCells>
  <phoneticPr fontId="3"/>
  <pageMargins left="0.31496062992125984" right="0.70866141732283472" top="0.74803149606299213" bottom="0.74803149606299213" header="0.31496062992125984" footer="0.31496062992125984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R4年度</vt:lpstr>
      <vt:lpstr>'R4年度'!Print_Area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</dc:creator>
  <cp:lastModifiedBy>w</cp:lastModifiedBy>
  <cp:lastPrinted>2021-09-22T04:02:23Z</cp:lastPrinted>
  <dcterms:created xsi:type="dcterms:W3CDTF">2021-09-22T03:46:54Z</dcterms:created>
  <dcterms:modified xsi:type="dcterms:W3CDTF">2022-08-25T01:15:02Z</dcterms:modified>
</cp:coreProperties>
</file>